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2.xml" ContentType="application/vnd.openxmlformats-officedocument.drawing+xml"/>
  <Override PartName="/xl/ctrlProps/ctrlProp65.xml" ContentType="application/vnd.ms-excel.controlproperties+xml"/>
  <Override PartName="/xl/ctrlProps/ctrlProp66.xml" ContentType="application/vnd.ms-excel.controlproperties+xml"/>
  <Override PartName="/xl/drawings/drawing3.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checkCompatibility="1" defaultThemeVersion="164011"/>
  <mc:AlternateContent xmlns:mc="http://schemas.openxmlformats.org/markup-compatibility/2006">
    <mc:Choice Requires="x15">
      <x15ac:absPath xmlns:x15ac="http://schemas.microsoft.com/office/spreadsheetml/2010/11/ac" url="C:\Users\8_Chernova_887\Desktop\Основная работа\Конструкторы и пакеты документов\Пакеты документов\"/>
    </mc:Choice>
  </mc:AlternateContent>
  <workbookProtection workbookAlgorithmName="SHA-512" workbookHashValue="r2tNjErgyghYl+tBhnyA1qFCfhsJQWf6T/wewYEyBfyIgWXjzeyemNWP0yOOJSBUNj2K9dQ4JXxqegTh27MjuQ==" workbookSaltValue="+XtSP7xRCUX8jWThmT2Nbw==" workbookSpinCount="100000" lockStructure="1"/>
  <bookViews>
    <workbookView xWindow="0" yWindow="0" windowWidth="28800" windowHeight="12300" tabRatio="733"/>
  </bookViews>
  <sheets>
    <sheet name="Ходатайство_нов АО" sheetId="63" r:id="rId1"/>
    <sheet name="Ходатайство_изм АО" sheetId="64" r:id="rId2"/>
    <sheet name="Анкета_ЮЛ" sheetId="50" r:id="rId3"/>
    <sheet name="Согласие_КО_ЮЛ" sheetId="3" r:id="rId4"/>
    <sheet name="Согласие_КО_ учредители ФЛ" sheetId="65" r:id="rId5"/>
    <sheet name="Согласие_МВД" sheetId="12" r:id="rId6"/>
    <sheet name="Прогноз движ.ден.средств" sheetId="35" r:id="rId7"/>
    <sheet name="Свед. о дох. и расх." sheetId="33" r:id="rId8"/>
    <sheet name="Расчет потока ден.средств" sheetId="30" r:id="rId9"/>
    <sheet name="Расшифр. Кред. портфеля" sheetId="48" r:id="rId10"/>
    <sheet name="Движение ДС,НДО,арест" sheetId="55" r:id="rId11"/>
    <sheet name="Расшиф.отд.статей бух. отч-" sheetId="58" r:id="rId12"/>
    <sheet name="Расш.отд.ст.бух.отч_мониторинг" sheetId="68" r:id="rId13"/>
    <sheet name="Письмо-подтверждение" sheetId="69" r:id="rId14"/>
    <sheet name="128_Вед-ть_сумм_диск_по_факт." sheetId="73" state="hidden" r:id="rId15"/>
    <sheet name="127_Расчет дисконта" sheetId="72" state="hidden" r:id="rId16"/>
    <sheet name="102_Заключение УСПБ_выдача" sheetId="21" state="hidden" r:id="rId17"/>
    <sheet name="Пр_1.1_а_АФХД_вед.БУ на общ.усл" sheetId="42" state="hidden" r:id="rId18"/>
    <sheet name="Пр_1.1_b_АФХД_вед.БУ на общ.усл" sheetId="61" state="hidden" r:id="rId19"/>
    <sheet name="Пр1.2_не вед.БУ на общ.усл.,ИП " sheetId="62" state="hidden" r:id="rId20"/>
    <sheet name="Пр_2_Кред.портфель" sheetId="43" state="hidden" r:id="rId21"/>
    <sheet name="Пр_3_Прогн.движ ден.ср" sheetId="45" state="hidden" r:id="rId22"/>
    <sheet name="Пр_4 _Взаимосвяз. должники" sheetId="49" state="hidden" r:id="rId23"/>
    <sheet name="Пр 4-1_взаимосв_не_вед.БУ" sheetId="71" state="hidden" r:id="rId24"/>
    <sheet name="Пр_5_закл_анализ БП инв.пр" sheetId="26" state="hidden" r:id="rId25"/>
    <sheet name="Пр_6_СРП" sheetId="66" state="hidden" r:id="rId26"/>
    <sheet name="103 Инф. о взаим.долж. вед.БУ" sheetId="36" state="hidden" r:id="rId27"/>
    <sheet name="103_Инф_о_взаим.долж. не вед.БУ" sheetId="67" state="hidden" r:id="rId28"/>
    <sheet name="108_аналитическая записка" sheetId="22" state="hidden" r:id="rId29"/>
    <sheet name="109_заключение ежекв.мониторинг" sheetId="31" state="hidden" r:id="rId30"/>
    <sheet name="123 Закл.о непредост.БП" sheetId="70" state="hidden" r:id="rId31"/>
  </sheets>
  <externalReferences>
    <externalReference r:id="rId32"/>
  </externalReferences>
  <definedNames>
    <definedName name="_xlnm._FilterDatabase" localSheetId="9" hidden="1">'Расшифр. Кред. портфеля'!#REF!</definedName>
    <definedName name="Аккредитив">#REF!</definedName>
    <definedName name="акред2">#REF!</definedName>
    <definedName name="Банковская_гарантия">#REF!</definedName>
    <definedName name="видАО">#REF!</definedName>
    <definedName name="видАО2">#REF!</definedName>
    <definedName name="группа">'102_Заключение УСПБ_выдача'!$CL$24:$CL$27</definedName>
    <definedName name="Заключение_о_целесообразности_осуществления" localSheetId="16">'102_Заключение УСПБ_выдача'!$A$10</definedName>
    <definedName name="Заключение_по_результатам_ежеквартального_мониторинга_финансового_состояния" localSheetId="29">'109_заключение ежекв.мониторинг'!#REF!</definedName>
    <definedName name="Информация_о_должниках_Банка__взаимосвязанных_с_Заявителем__Должником" localSheetId="26">'103 Инф. о взаим.долж. вед.БУ'!#REF!</definedName>
    <definedName name="Клиенты_малого_и_среднего_бизнеса">'102_Заключение УСПБ_выдача'!$CL$2:$CL$5</definedName>
    <definedName name="КОУ">'102_Заключение УСПБ_выдача'!$CK$7:$CK$15</definedName>
    <definedName name="кредит3">#REF!</definedName>
    <definedName name="Крупные_корпоративные_клиенты">'102_Заключение УСПБ_выдача'!$CK$2:$CK$5</definedName>
    <definedName name="мебель">#REF!</definedName>
    <definedName name="_xlnm.Print_Area" localSheetId="16">'102_Заключение УСПБ_выдача'!$A$1:$S$404</definedName>
    <definedName name="_xlnm.Print_Area" localSheetId="26">'103 Инф. о взаим.долж. вед.БУ'!#REF!</definedName>
    <definedName name="_xlnm.Print_Area" localSheetId="28">'108_аналитическая записка'!$A$1:$AF$215</definedName>
    <definedName name="_xlnm.Print_Area" localSheetId="29">'109_заключение ежекв.мониторинг'!$A$1:$O$74</definedName>
    <definedName name="_xlnm.Print_Area" localSheetId="2">Анкета_ЮЛ!$A$1:$O$188</definedName>
    <definedName name="_xlnm.Print_Area" localSheetId="10">'Движение ДС,НДО,арест'!$A$1:$K$101</definedName>
    <definedName name="_xlnm.Print_Area" localSheetId="13">'Письмо-подтверждение'!$A$1:$K$52</definedName>
    <definedName name="_xlnm.Print_Area" localSheetId="17">'Пр_1.1_а_АФХД_вед.БУ на общ.усл'!$A$1:$M$75</definedName>
    <definedName name="_xlnm.Print_Area" localSheetId="20">Пр_2_Кред.портфель!$A$1:$U$9</definedName>
    <definedName name="_xlnm.Print_Area" localSheetId="21">'Пр_3_Прогн.движ ден.ср'!$A$1:$Q$95</definedName>
    <definedName name="_xlnm.Print_Area" localSheetId="22">'Пр_4 _Взаимосвяз. должники'!#REF!</definedName>
    <definedName name="_xlnm.Print_Area" localSheetId="24">'Пр_5_закл_анализ БП инв.пр'!$A$1:$T$106</definedName>
    <definedName name="_xlnm.Print_Area" localSheetId="19">'Пр1.2_не вед.БУ на общ.усл.,ИП '!$A$1:$K$101</definedName>
    <definedName name="_xlnm.Print_Area" localSheetId="6">'Прогноз движ.ден.средств'!$A$1:$Q$100</definedName>
    <definedName name="_xlnm.Print_Area" localSheetId="12">Расш.отд.ст.бух.отч_мониторинг!$A$1:$P$56</definedName>
    <definedName name="_xlnm.Print_Area" localSheetId="11">'Расшиф.отд.статей бух. отч-'!$A$3:$P$81</definedName>
    <definedName name="_xlnm.Print_Area" localSheetId="9">'Расшифр. Кред. портфеля'!$A$1:$AC$239</definedName>
    <definedName name="_xlnm.Print_Area" localSheetId="7">'Свед. о дох. и расх.'!$A$1:$K$106</definedName>
    <definedName name="_xlnm.Print_Area" localSheetId="4">'Согласие_КО_ учредители ФЛ'!$A$1:$H$39</definedName>
    <definedName name="_xlnm.Print_Area" localSheetId="3">Согласие_КО_ЮЛ!$A$1:$H$52</definedName>
    <definedName name="_xlnm.Print_Area" localSheetId="5">Согласие_МВД!$A$1:$J$71</definedName>
    <definedName name="_xlnm.Print_Area" localSheetId="1">'Ходатайство_изм АО'!$A$1:$J$135</definedName>
    <definedName name="_xlnm.Print_Area" localSheetId="0">'Ходатайство_нов АО'!$A$1:$K$123</definedName>
    <definedName name="овер">#REF!</definedName>
    <definedName name="овер2">#REF!</definedName>
    <definedName name="овердрафт">#REF!</definedName>
    <definedName name="Осуществление_факторинга">#REF!</definedName>
    <definedName name="Осуществление_факторинга2">#REF!</definedName>
    <definedName name="Предоставление_кредита">#REF!</definedName>
    <definedName name="Предоставление_кредита2">#REF!</definedName>
    <definedName name="Прогнозный_расчет_движения_денежных_средств" localSheetId="6">'Прогноз движ.ден.средств'!$A$2</definedName>
    <definedName name="РАСЧЕТ_ПОТОКА_ДЕНЕЖНЫХ_СРЕДСТВ" localSheetId="8">'Расчет потока ден.средств'!$B$4</definedName>
    <definedName name="рейтинг">'102_Заключение УСПБ_выдача'!$CK$24:$CK$66</definedName>
    <definedName name="Сведения_о_доходах_и_расходах" localSheetId="7">'Свед. о дох. и расх.'!#REF!</definedName>
    <definedName name="СОГЛАСИЕ_№_____________________" localSheetId="5">Согласие_МВД!#REF!</definedName>
    <definedName name="Согласие_кред.отчет" localSheetId="3">Согласие_КО_ЮЛ!$A$2</definedName>
    <definedName name="СОГЛАСИЕ_МВД_">Согласие_МВД!#REF!</definedName>
    <definedName name="сп_1">#REF!</definedName>
    <definedName name="споспред">#REF!</definedName>
    <definedName name="факторинг2">#REF!</definedName>
    <definedName name="цвета">#REF!</definedName>
  </definedNames>
  <calcPr calcId="162913"/>
</workbook>
</file>

<file path=xl/calcChain.xml><?xml version="1.0" encoding="utf-8"?>
<calcChain xmlns="http://schemas.openxmlformats.org/spreadsheetml/2006/main">
  <c r="R172" i="21" l="1"/>
  <c r="R173" i="21"/>
  <c r="R174" i="21"/>
  <c r="R175" i="21"/>
  <c r="R176" i="21"/>
  <c r="R171" i="21"/>
  <c r="H172" i="21"/>
  <c r="H173" i="21"/>
  <c r="H174" i="21"/>
  <c r="H175" i="21"/>
  <c r="H176" i="21"/>
  <c r="H171" i="21"/>
  <c r="P172" i="21"/>
  <c r="P173" i="21"/>
  <c r="P174" i="21"/>
  <c r="P175" i="21"/>
  <c r="P176" i="21"/>
  <c r="P171" i="21"/>
  <c r="K182" i="21" l="1"/>
  <c r="K183" i="21"/>
  <c r="K181" i="21"/>
  <c r="H182" i="21"/>
  <c r="H183" i="21"/>
  <c r="H181" i="21"/>
  <c r="E11" i="12" l="1"/>
  <c r="N20" i="68" l="1"/>
  <c r="N21" i="68"/>
  <c r="N22" i="68"/>
  <c r="N23" i="68"/>
  <c r="N24" i="68"/>
  <c r="N25" i="68"/>
  <c r="N26" i="68"/>
  <c r="N27" i="68"/>
  <c r="N28" i="68"/>
  <c r="N29" i="68"/>
  <c r="N30" i="68"/>
  <c r="N31" i="68"/>
  <c r="N32" i="68"/>
  <c r="N33" i="68"/>
  <c r="N34" i="68"/>
  <c r="N35" i="68"/>
  <c r="N36" i="68"/>
  <c r="N37" i="68"/>
  <c r="N38" i="68"/>
  <c r="N39" i="68"/>
  <c r="N40" i="68"/>
  <c r="N41" i="68"/>
  <c r="N42" i="68"/>
  <c r="N19" i="68"/>
  <c r="N43" i="68" s="1"/>
  <c r="F20" i="68"/>
  <c r="F21" i="68"/>
  <c r="F22" i="68"/>
  <c r="F23" i="68"/>
  <c r="F24" i="68"/>
  <c r="F25" i="68"/>
  <c r="F26" i="68"/>
  <c r="F27" i="68"/>
  <c r="F28" i="68"/>
  <c r="F29" i="68"/>
  <c r="F30" i="68"/>
  <c r="F31" i="68"/>
  <c r="F32" i="68"/>
  <c r="F33" i="68"/>
  <c r="F34" i="68"/>
  <c r="F35" i="68"/>
  <c r="F36" i="68"/>
  <c r="F37" i="68"/>
  <c r="F38" i="68"/>
  <c r="F39" i="68"/>
  <c r="F40" i="68"/>
  <c r="F41" i="68"/>
  <c r="F42" i="68"/>
  <c r="F19" i="68"/>
  <c r="F43" i="68" s="1"/>
  <c r="C93" i="33" l="1"/>
  <c r="C69" i="33"/>
  <c r="C70" i="33"/>
  <c r="C71" i="33"/>
  <c r="C72" i="33"/>
  <c r="C73" i="33"/>
  <c r="C74" i="33"/>
  <c r="C75" i="33"/>
  <c r="C76" i="33"/>
  <c r="C77" i="33"/>
  <c r="C78" i="33"/>
  <c r="C79" i="33"/>
  <c r="C80" i="33"/>
  <c r="C81" i="33"/>
  <c r="C82" i="33"/>
  <c r="C83" i="33"/>
  <c r="C84" i="33"/>
  <c r="C85" i="33"/>
  <c r="C86" i="33"/>
  <c r="C87" i="33"/>
  <c r="C88" i="33"/>
  <c r="C89" i="33"/>
  <c r="C90" i="33"/>
  <c r="C91" i="33"/>
  <c r="C92" i="33"/>
  <c r="C68" i="33"/>
  <c r="J48" i="31" l="1"/>
  <c r="J47" i="31"/>
  <c r="J46" i="31"/>
  <c r="J45" i="31"/>
  <c r="C15" i="45"/>
  <c r="D15" i="45"/>
  <c r="E15" i="45"/>
  <c r="F15" i="45"/>
  <c r="G15" i="45"/>
  <c r="H15" i="45"/>
  <c r="I15" i="45"/>
  <c r="J15" i="45"/>
  <c r="K15" i="45"/>
  <c r="L15" i="45"/>
  <c r="M15" i="45"/>
  <c r="N15" i="45"/>
  <c r="O15" i="45"/>
  <c r="P15" i="45"/>
  <c r="Q15" i="45"/>
  <c r="R15" i="45"/>
  <c r="S15" i="45"/>
  <c r="T15" i="45"/>
  <c r="U15" i="45"/>
  <c r="V15" i="45"/>
  <c r="W15" i="45"/>
  <c r="X15" i="45"/>
  <c r="Y15" i="45"/>
  <c r="Z15" i="45"/>
  <c r="AA15" i="45"/>
  <c r="AB15" i="45"/>
  <c r="AC15" i="45"/>
  <c r="AD15" i="45"/>
  <c r="AE15" i="45"/>
  <c r="AF15" i="45"/>
  <c r="AG15" i="45"/>
  <c r="AH15" i="45"/>
  <c r="AI15" i="45"/>
  <c r="AJ15" i="45"/>
  <c r="AK15" i="45"/>
  <c r="AL15" i="45"/>
  <c r="AM15" i="45"/>
  <c r="AN15" i="45"/>
  <c r="AO15" i="45"/>
  <c r="AP15" i="45"/>
  <c r="AQ15" i="45"/>
  <c r="AR15" i="45"/>
  <c r="AS15" i="45"/>
  <c r="AT15" i="45"/>
  <c r="AU15" i="45"/>
  <c r="AV15" i="45"/>
  <c r="AW15" i="45"/>
  <c r="AX15" i="45"/>
  <c r="AY15" i="45"/>
  <c r="AZ15" i="45"/>
  <c r="BA15" i="45"/>
  <c r="BB15" i="45"/>
  <c r="BC15" i="45"/>
  <c r="BD15" i="45"/>
  <c r="BE15" i="45"/>
  <c r="BF15" i="45"/>
  <c r="BG15" i="45"/>
  <c r="BH15" i="45"/>
  <c r="BI15" i="45"/>
  <c r="BJ15" i="45"/>
  <c r="BK15" i="45"/>
  <c r="BL15" i="45"/>
  <c r="BM15" i="45"/>
  <c r="BN15" i="45"/>
  <c r="BO15" i="45"/>
  <c r="BP15" i="45"/>
  <c r="BQ15" i="45"/>
  <c r="BR15" i="45"/>
  <c r="BS15" i="45"/>
  <c r="BT15" i="45"/>
  <c r="BU15" i="45"/>
  <c r="BV15" i="45"/>
  <c r="BW15" i="45"/>
  <c r="BX15" i="45"/>
  <c r="BY15" i="45"/>
  <c r="BZ15" i="45"/>
  <c r="CA15" i="45"/>
  <c r="CB15" i="45"/>
  <c r="CC15" i="45"/>
  <c r="CD15" i="45"/>
  <c r="CE15" i="45"/>
  <c r="CF15" i="45"/>
  <c r="CG15" i="45"/>
  <c r="CH15" i="45"/>
  <c r="CI15" i="45"/>
  <c r="CJ15" i="45"/>
  <c r="CK15" i="45"/>
  <c r="CL15" i="45"/>
  <c r="CM15" i="45"/>
  <c r="CN15" i="45"/>
  <c r="CO15" i="45"/>
  <c r="CP15" i="45"/>
  <c r="CQ15" i="45"/>
  <c r="CR15" i="45"/>
  <c r="CS15" i="45"/>
  <c r="CT15" i="45"/>
  <c r="CU15" i="45"/>
  <c r="CV15" i="45"/>
  <c r="CW15" i="45"/>
  <c r="CX15" i="45"/>
  <c r="CY15" i="45"/>
  <c r="CZ15" i="45"/>
  <c r="DA15" i="45"/>
  <c r="DB15" i="45"/>
  <c r="DC15" i="45"/>
  <c r="DD15" i="45"/>
  <c r="DE15" i="45"/>
  <c r="DF15" i="45"/>
  <c r="DG15" i="45"/>
  <c r="DH15" i="45"/>
  <c r="DI15" i="45"/>
  <c r="DJ15" i="45"/>
  <c r="DK15" i="45"/>
  <c r="DL15" i="45"/>
  <c r="DM15" i="45"/>
  <c r="DN15" i="45"/>
  <c r="DO15" i="45"/>
  <c r="DP15" i="45"/>
  <c r="DQ15" i="45"/>
  <c r="DR15" i="45"/>
  <c r="DS15" i="45"/>
  <c r="DT15" i="45"/>
  <c r="DU15" i="45"/>
  <c r="DV15" i="45"/>
  <c r="DW15" i="45"/>
  <c r="DX15" i="45"/>
  <c r="DY15" i="45"/>
  <c r="DZ15" i="45"/>
  <c r="EA15" i="45"/>
  <c r="EB15" i="45"/>
  <c r="EC15" i="45"/>
  <c r="ED15" i="45"/>
  <c r="EE15" i="45"/>
  <c r="EF15" i="45"/>
  <c r="EG15" i="45"/>
  <c r="EH15" i="45"/>
  <c r="EI15" i="45"/>
  <c r="EJ15" i="45"/>
  <c r="EK15" i="45"/>
  <c r="C16" i="45"/>
  <c r="D16" i="45"/>
  <c r="E16" i="45"/>
  <c r="F16" i="45"/>
  <c r="G16" i="45"/>
  <c r="H16" i="45"/>
  <c r="I16" i="45"/>
  <c r="J16" i="45"/>
  <c r="K16" i="45"/>
  <c r="L16" i="45"/>
  <c r="M16" i="45"/>
  <c r="N16" i="45"/>
  <c r="O16" i="45"/>
  <c r="P16" i="45"/>
  <c r="Q16" i="45"/>
  <c r="R16" i="45"/>
  <c r="S16" i="45"/>
  <c r="T16" i="45"/>
  <c r="U16" i="45"/>
  <c r="V16" i="45"/>
  <c r="W16" i="45"/>
  <c r="X16" i="45"/>
  <c r="Y16" i="45"/>
  <c r="Z16" i="45"/>
  <c r="AA16" i="45"/>
  <c r="AB16" i="45"/>
  <c r="AC16" i="45"/>
  <c r="AD16" i="45"/>
  <c r="AE16" i="45"/>
  <c r="AF16" i="45"/>
  <c r="AG16" i="45"/>
  <c r="AH16" i="45"/>
  <c r="AI16" i="45"/>
  <c r="AJ16" i="45"/>
  <c r="AK16" i="45"/>
  <c r="AL16" i="45"/>
  <c r="AM16" i="45"/>
  <c r="AN16" i="45"/>
  <c r="AO16" i="45"/>
  <c r="AP16" i="45"/>
  <c r="AQ16" i="45"/>
  <c r="AR16" i="45"/>
  <c r="AS16" i="45"/>
  <c r="AT16" i="45"/>
  <c r="AU16" i="45"/>
  <c r="AV16" i="45"/>
  <c r="AW16" i="45"/>
  <c r="AX16" i="45"/>
  <c r="AY16" i="45"/>
  <c r="AZ16" i="45"/>
  <c r="BA16" i="45"/>
  <c r="BB16" i="45"/>
  <c r="BC16" i="45"/>
  <c r="BD16" i="45"/>
  <c r="BE16" i="45"/>
  <c r="BF16" i="45"/>
  <c r="BG16" i="45"/>
  <c r="BH16" i="45"/>
  <c r="BI16" i="45"/>
  <c r="BJ16" i="45"/>
  <c r="BK16" i="45"/>
  <c r="BL16" i="45"/>
  <c r="BM16" i="45"/>
  <c r="BN16" i="45"/>
  <c r="BO16" i="45"/>
  <c r="BP16" i="45"/>
  <c r="BQ16" i="45"/>
  <c r="BR16" i="45"/>
  <c r="BS16" i="45"/>
  <c r="BT16" i="45"/>
  <c r="BU16" i="45"/>
  <c r="BV16" i="45"/>
  <c r="BW16" i="45"/>
  <c r="BX16" i="45"/>
  <c r="BY16" i="45"/>
  <c r="BZ16" i="45"/>
  <c r="CA16" i="45"/>
  <c r="CB16" i="45"/>
  <c r="CC16" i="45"/>
  <c r="CD16" i="45"/>
  <c r="CE16" i="45"/>
  <c r="CF16" i="45"/>
  <c r="CG16" i="45"/>
  <c r="CH16" i="45"/>
  <c r="CI16" i="45"/>
  <c r="CJ16" i="45"/>
  <c r="CK16" i="45"/>
  <c r="CL16" i="45"/>
  <c r="CM16" i="45"/>
  <c r="CN16" i="45"/>
  <c r="CO16" i="45"/>
  <c r="CP16" i="45"/>
  <c r="CQ16" i="45"/>
  <c r="CR16" i="45"/>
  <c r="CS16" i="45"/>
  <c r="CT16" i="45"/>
  <c r="CU16" i="45"/>
  <c r="CV16" i="45"/>
  <c r="CW16" i="45"/>
  <c r="CX16" i="45"/>
  <c r="CY16" i="45"/>
  <c r="CZ16" i="45"/>
  <c r="DA16" i="45"/>
  <c r="DB16" i="45"/>
  <c r="DC16" i="45"/>
  <c r="DD16" i="45"/>
  <c r="DE16" i="45"/>
  <c r="DF16" i="45"/>
  <c r="DG16" i="45"/>
  <c r="DH16" i="45"/>
  <c r="DI16" i="45"/>
  <c r="DJ16" i="45"/>
  <c r="DK16" i="45"/>
  <c r="DL16" i="45"/>
  <c r="DM16" i="45"/>
  <c r="DN16" i="45"/>
  <c r="DO16" i="45"/>
  <c r="DP16" i="45"/>
  <c r="DQ16" i="45"/>
  <c r="DR16" i="45"/>
  <c r="DS16" i="45"/>
  <c r="DT16" i="45"/>
  <c r="DU16" i="45"/>
  <c r="DV16" i="45"/>
  <c r="DW16" i="45"/>
  <c r="DX16" i="45"/>
  <c r="DY16" i="45"/>
  <c r="DZ16" i="45"/>
  <c r="EA16" i="45"/>
  <c r="EB16" i="45"/>
  <c r="EC16" i="45"/>
  <c r="ED16" i="45"/>
  <c r="EE16" i="45"/>
  <c r="EF16" i="45"/>
  <c r="EG16" i="45"/>
  <c r="EH16" i="45"/>
  <c r="EI16" i="45"/>
  <c r="EJ16" i="45"/>
  <c r="EK16" i="45"/>
  <c r="C17" i="45"/>
  <c r="D17" i="45"/>
  <c r="E17" i="45"/>
  <c r="F17" i="45"/>
  <c r="G17" i="45"/>
  <c r="H17" i="45"/>
  <c r="I17" i="45"/>
  <c r="J17" i="45"/>
  <c r="K17" i="45"/>
  <c r="L17" i="45"/>
  <c r="M17" i="45"/>
  <c r="N17" i="45"/>
  <c r="O17" i="45"/>
  <c r="P17" i="45"/>
  <c r="Q17" i="45"/>
  <c r="R17" i="45"/>
  <c r="S17" i="45"/>
  <c r="T17" i="45"/>
  <c r="U17" i="45"/>
  <c r="V17" i="45"/>
  <c r="W17" i="45"/>
  <c r="X17" i="45"/>
  <c r="Y17" i="45"/>
  <c r="Z17" i="45"/>
  <c r="AA17" i="45"/>
  <c r="AB17" i="45"/>
  <c r="AC17" i="45"/>
  <c r="AD17" i="45"/>
  <c r="AE17" i="45"/>
  <c r="AF17" i="45"/>
  <c r="AG17" i="45"/>
  <c r="AH17" i="45"/>
  <c r="AI17" i="45"/>
  <c r="AJ17" i="45"/>
  <c r="AK17" i="45"/>
  <c r="AL17" i="45"/>
  <c r="AM17" i="45"/>
  <c r="AN17" i="45"/>
  <c r="AO17" i="45"/>
  <c r="AP17" i="45"/>
  <c r="AQ17" i="45"/>
  <c r="AR17" i="45"/>
  <c r="AS17" i="45"/>
  <c r="AT17" i="45"/>
  <c r="AU17" i="45"/>
  <c r="AV17" i="45"/>
  <c r="AW17" i="45"/>
  <c r="AX17" i="45"/>
  <c r="AY17" i="45"/>
  <c r="AZ17" i="45"/>
  <c r="BA17" i="45"/>
  <c r="BB17" i="45"/>
  <c r="BC17" i="45"/>
  <c r="BD17" i="45"/>
  <c r="BE17" i="45"/>
  <c r="BF17" i="45"/>
  <c r="BG17" i="45"/>
  <c r="BH17" i="45"/>
  <c r="BI17" i="45"/>
  <c r="BJ17" i="45"/>
  <c r="BK17" i="45"/>
  <c r="BL17" i="45"/>
  <c r="BM17" i="45"/>
  <c r="BN17" i="45"/>
  <c r="BO17" i="45"/>
  <c r="BP17" i="45"/>
  <c r="BQ17" i="45"/>
  <c r="BR17" i="45"/>
  <c r="BS17" i="45"/>
  <c r="BT17" i="45"/>
  <c r="BU17" i="45"/>
  <c r="BV17" i="45"/>
  <c r="BW17" i="45"/>
  <c r="BX17" i="45"/>
  <c r="BY17" i="45"/>
  <c r="BZ17" i="45"/>
  <c r="CA17" i="45"/>
  <c r="CB17" i="45"/>
  <c r="CC17" i="45"/>
  <c r="CD17" i="45"/>
  <c r="CE17" i="45"/>
  <c r="CF17" i="45"/>
  <c r="CG17" i="45"/>
  <c r="CH17" i="45"/>
  <c r="CI17" i="45"/>
  <c r="CJ17" i="45"/>
  <c r="CK17" i="45"/>
  <c r="CL17" i="45"/>
  <c r="CM17" i="45"/>
  <c r="CN17" i="45"/>
  <c r="CO17" i="45"/>
  <c r="CP17" i="45"/>
  <c r="CQ17" i="45"/>
  <c r="CR17" i="45"/>
  <c r="CS17" i="45"/>
  <c r="CT17" i="45"/>
  <c r="CU17" i="45"/>
  <c r="CV17" i="45"/>
  <c r="CW17" i="45"/>
  <c r="CX17" i="45"/>
  <c r="CY17" i="45"/>
  <c r="CZ17" i="45"/>
  <c r="DA17" i="45"/>
  <c r="DB17" i="45"/>
  <c r="DC17" i="45"/>
  <c r="DD17" i="45"/>
  <c r="DE17" i="45"/>
  <c r="DF17" i="45"/>
  <c r="DG17" i="45"/>
  <c r="DH17" i="45"/>
  <c r="DI17" i="45"/>
  <c r="DJ17" i="45"/>
  <c r="DK17" i="45"/>
  <c r="DL17" i="45"/>
  <c r="DM17" i="45"/>
  <c r="DN17" i="45"/>
  <c r="DO17" i="45"/>
  <c r="DP17" i="45"/>
  <c r="DQ17" i="45"/>
  <c r="DR17" i="45"/>
  <c r="DS17" i="45"/>
  <c r="DT17" i="45"/>
  <c r="DU17" i="45"/>
  <c r="DV17" i="45"/>
  <c r="DW17" i="45"/>
  <c r="DX17" i="45"/>
  <c r="DY17" i="45"/>
  <c r="DZ17" i="45"/>
  <c r="EA17" i="45"/>
  <c r="EB17" i="45"/>
  <c r="EC17" i="45"/>
  <c r="ED17" i="45"/>
  <c r="EE17" i="45"/>
  <c r="EF17" i="45"/>
  <c r="EG17" i="45"/>
  <c r="EH17" i="45"/>
  <c r="EI17" i="45"/>
  <c r="EJ17" i="45"/>
  <c r="EK17" i="45"/>
  <c r="C18" i="45"/>
  <c r="D18" i="45"/>
  <c r="E18" i="45"/>
  <c r="F18" i="45"/>
  <c r="G18" i="45"/>
  <c r="H18" i="45"/>
  <c r="I18" i="45"/>
  <c r="J18" i="45"/>
  <c r="K18" i="45"/>
  <c r="L18" i="45"/>
  <c r="M18" i="45"/>
  <c r="N18" i="45"/>
  <c r="O18" i="45"/>
  <c r="P18" i="45"/>
  <c r="Q18" i="45"/>
  <c r="R18" i="45"/>
  <c r="S18" i="45"/>
  <c r="T18" i="45"/>
  <c r="U18" i="45"/>
  <c r="V18" i="45"/>
  <c r="W18" i="45"/>
  <c r="X18" i="45"/>
  <c r="Y18" i="45"/>
  <c r="Z18" i="45"/>
  <c r="AA18" i="45"/>
  <c r="AB18" i="45"/>
  <c r="AC18" i="45"/>
  <c r="AD18" i="45"/>
  <c r="AE18" i="45"/>
  <c r="AF18" i="45"/>
  <c r="AG18" i="45"/>
  <c r="AH18" i="45"/>
  <c r="AI18" i="45"/>
  <c r="AJ18" i="45"/>
  <c r="AK18" i="45"/>
  <c r="AL18" i="45"/>
  <c r="AM18" i="45"/>
  <c r="AN18" i="45"/>
  <c r="AO18" i="45"/>
  <c r="AP18" i="45"/>
  <c r="AQ18" i="45"/>
  <c r="AR18" i="45"/>
  <c r="AS18" i="45"/>
  <c r="AT18" i="45"/>
  <c r="AU18" i="45"/>
  <c r="AV18" i="45"/>
  <c r="AW18" i="45"/>
  <c r="AX18" i="45"/>
  <c r="AY18" i="45"/>
  <c r="AZ18" i="45"/>
  <c r="BA18" i="45"/>
  <c r="BB18" i="45"/>
  <c r="BC18" i="45"/>
  <c r="BD18" i="45"/>
  <c r="BE18" i="45"/>
  <c r="BF18" i="45"/>
  <c r="BG18" i="45"/>
  <c r="BH18" i="45"/>
  <c r="BI18" i="45"/>
  <c r="BJ18" i="45"/>
  <c r="BK18" i="45"/>
  <c r="BL18" i="45"/>
  <c r="BM18" i="45"/>
  <c r="BN18" i="45"/>
  <c r="BO18" i="45"/>
  <c r="BP18" i="45"/>
  <c r="BQ18" i="45"/>
  <c r="BR18" i="45"/>
  <c r="BS18" i="45"/>
  <c r="BT18" i="45"/>
  <c r="BU18" i="45"/>
  <c r="BV18" i="45"/>
  <c r="BW18" i="45"/>
  <c r="BX18" i="45"/>
  <c r="BY18" i="45"/>
  <c r="BZ18" i="45"/>
  <c r="CA18" i="45"/>
  <c r="CB18" i="45"/>
  <c r="CC18" i="45"/>
  <c r="CD18" i="45"/>
  <c r="CE18" i="45"/>
  <c r="CF18" i="45"/>
  <c r="CG18" i="45"/>
  <c r="CH18" i="45"/>
  <c r="CI18" i="45"/>
  <c r="CJ18" i="45"/>
  <c r="CK18" i="45"/>
  <c r="CL18" i="45"/>
  <c r="CM18" i="45"/>
  <c r="CN18" i="45"/>
  <c r="CO18" i="45"/>
  <c r="CP18" i="45"/>
  <c r="CQ18" i="45"/>
  <c r="CR18" i="45"/>
  <c r="CS18" i="45"/>
  <c r="CT18" i="45"/>
  <c r="CU18" i="45"/>
  <c r="CV18" i="45"/>
  <c r="CW18" i="45"/>
  <c r="CX18" i="45"/>
  <c r="CY18" i="45"/>
  <c r="CZ18" i="45"/>
  <c r="DA18" i="45"/>
  <c r="DB18" i="45"/>
  <c r="DC18" i="45"/>
  <c r="DD18" i="45"/>
  <c r="DE18" i="45"/>
  <c r="DF18" i="45"/>
  <c r="DG18" i="45"/>
  <c r="DH18" i="45"/>
  <c r="DI18" i="45"/>
  <c r="DJ18" i="45"/>
  <c r="DK18" i="45"/>
  <c r="DL18" i="45"/>
  <c r="DM18" i="45"/>
  <c r="DN18" i="45"/>
  <c r="DO18" i="45"/>
  <c r="DP18" i="45"/>
  <c r="DQ18" i="45"/>
  <c r="DR18" i="45"/>
  <c r="DS18" i="45"/>
  <c r="DT18" i="45"/>
  <c r="DU18" i="45"/>
  <c r="DV18" i="45"/>
  <c r="DW18" i="45"/>
  <c r="DX18" i="45"/>
  <c r="DY18" i="45"/>
  <c r="DZ18" i="45"/>
  <c r="EA18" i="45"/>
  <c r="EB18" i="45"/>
  <c r="EC18" i="45"/>
  <c r="ED18" i="45"/>
  <c r="EE18" i="45"/>
  <c r="EF18" i="45"/>
  <c r="EG18" i="45"/>
  <c r="EH18" i="45"/>
  <c r="EI18" i="45"/>
  <c r="EJ18" i="45"/>
  <c r="EK18" i="45"/>
  <c r="C19" i="45"/>
  <c r="D19" i="45"/>
  <c r="E19" i="45"/>
  <c r="F19" i="45"/>
  <c r="G19" i="45"/>
  <c r="H19" i="45"/>
  <c r="I19" i="45"/>
  <c r="J19" i="45"/>
  <c r="K19" i="45"/>
  <c r="L19" i="45"/>
  <c r="M19" i="45"/>
  <c r="N19" i="45"/>
  <c r="O19" i="45"/>
  <c r="P19" i="45"/>
  <c r="Q19" i="45"/>
  <c r="R19" i="45"/>
  <c r="S19" i="45"/>
  <c r="T19" i="45"/>
  <c r="U19" i="45"/>
  <c r="V19" i="45"/>
  <c r="W19" i="45"/>
  <c r="X19" i="45"/>
  <c r="Y19" i="45"/>
  <c r="Z19" i="45"/>
  <c r="AA19" i="45"/>
  <c r="AB19" i="45"/>
  <c r="AC19" i="45"/>
  <c r="AD19" i="45"/>
  <c r="AE19" i="45"/>
  <c r="AF19" i="45"/>
  <c r="AG19" i="45"/>
  <c r="AH19" i="45"/>
  <c r="AI19" i="45"/>
  <c r="AJ19" i="45"/>
  <c r="AK19" i="45"/>
  <c r="AL19" i="45"/>
  <c r="AM19" i="45"/>
  <c r="AN19" i="45"/>
  <c r="AO19" i="45"/>
  <c r="AP19" i="45"/>
  <c r="AQ19" i="45"/>
  <c r="AR19" i="45"/>
  <c r="AS19" i="45"/>
  <c r="AT19" i="45"/>
  <c r="AU19" i="45"/>
  <c r="AV19" i="45"/>
  <c r="AW19" i="45"/>
  <c r="AX19" i="45"/>
  <c r="AY19" i="45"/>
  <c r="AZ19" i="45"/>
  <c r="BA19" i="45"/>
  <c r="BB19" i="45"/>
  <c r="BC19" i="45"/>
  <c r="BD19" i="45"/>
  <c r="BE19" i="45"/>
  <c r="BF19" i="45"/>
  <c r="BG19" i="45"/>
  <c r="BH19" i="45"/>
  <c r="BI19" i="45"/>
  <c r="BJ19" i="45"/>
  <c r="BK19" i="45"/>
  <c r="BL19" i="45"/>
  <c r="BM19" i="45"/>
  <c r="BN19" i="45"/>
  <c r="BO19" i="45"/>
  <c r="BP19" i="45"/>
  <c r="BQ19" i="45"/>
  <c r="BR19" i="45"/>
  <c r="BS19" i="45"/>
  <c r="BT19" i="45"/>
  <c r="BU19" i="45"/>
  <c r="BV19" i="45"/>
  <c r="BW19" i="45"/>
  <c r="BX19" i="45"/>
  <c r="BY19" i="45"/>
  <c r="BZ19" i="45"/>
  <c r="CA19" i="45"/>
  <c r="CB19" i="45"/>
  <c r="CC19" i="45"/>
  <c r="CD19" i="45"/>
  <c r="CE19" i="45"/>
  <c r="CF19" i="45"/>
  <c r="CG19" i="45"/>
  <c r="CH19" i="45"/>
  <c r="CI19" i="45"/>
  <c r="CJ19" i="45"/>
  <c r="CK19" i="45"/>
  <c r="CL19" i="45"/>
  <c r="CM19" i="45"/>
  <c r="CN19" i="45"/>
  <c r="CO19" i="45"/>
  <c r="CP19" i="45"/>
  <c r="CQ19" i="45"/>
  <c r="CR19" i="45"/>
  <c r="CS19" i="45"/>
  <c r="CT19" i="45"/>
  <c r="CU19" i="45"/>
  <c r="CV19" i="45"/>
  <c r="CW19" i="45"/>
  <c r="CX19" i="45"/>
  <c r="CY19" i="45"/>
  <c r="CZ19" i="45"/>
  <c r="DA19" i="45"/>
  <c r="DB19" i="45"/>
  <c r="DC19" i="45"/>
  <c r="DD19" i="45"/>
  <c r="DE19" i="45"/>
  <c r="DF19" i="45"/>
  <c r="DG19" i="45"/>
  <c r="DH19" i="45"/>
  <c r="DI19" i="45"/>
  <c r="DJ19" i="45"/>
  <c r="DK19" i="45"/>
  <c r="DL19" i="45"/>
  <c r="DM19" i="45"/>
  <c r="DN19" i="45"/>
  <c r="DO19" i="45"/>
  <c r="DP19" i="45"/>
  <c r="DQ19" i="45"/>
  <c r="DR19" i="45"/>
  <c r="DS19" i="45"/>
  <c r="DT19" i="45"/>
  <c r="DU19" i="45"/>
  <c r="DV19" i="45"/>
  <c r="DW19" i="45"/>
  <c r="DX19" i="45"/>
  <c r="DY19" i="45"/>
  <c r="DZ19" i="45"/>
  <c r="EA19" i="45"/>
  <c r="EB19" i="45"/>
  <c r="EC19" i="45"/>
  <c r="ED19" i="45"/>
  <c r="EE19" i="45"/>
  <c r="EF19" i="45"/>
  <c r="EG19" i="45"/>
  <c r="EH19" i="45"/>
  <c r="EI19" i="45"/>
  <c r="EJ19" i="45"/>
  <c r="EK19" i="45"/>
  <c r="C20" i="45"/>
  <c r="D20" i="45"/>
  <c r="E20" i="45"/>
  <c r="F20" i="45"/>
  <c r="G20" i="45"/>
  <c r="H20" i="45"/>
  <c r="I20" i="45"/>
  <c r="J20" i="45"/>
  <c r="K20" i="45"/>
  <c r="L20" i="45"/>
  <c r="M20" i="45"/>
  <c r="N20" i="45"/>
  <c r="O20" i="45"/>
  <c r="P20" i="45"/>
  <c r="Q20" i="45"/>
  <c r="R20" i="45"/>
  <c r="S20" i="45"/>
  <c r="T20" i="45"/>
  <c r="U20" i="45"/>
  <c r="V20" i="45"/>
  <c r="W20" i="45"/>
  <c r="X20" i="45"/>
  <c r="Y20" i="45"/>
  <c r="Z20" i="45"/>
  <c r="AA20" i="45"/>
  <c r="AB20" i="45"/>
  <c r="AC20" i="45"/>
  <c r="AD20" i="45"/>
  <c r="AE20" i="45"/>
  <c r="AF20" i="45"/>
  <c r="AG20" i="45"/>
  <c r="AH20" i="45"/>
  <c r="AI20" i="45"/>
  <c r="AJ20" i="45"/>
  <c r="AK20" i="45"/>
  <c r="AL20" i="45"/>
  <c r="AM20" i="45"/>
  <c r="AN20" i="45"/>
  <c r="AO20" i="45"/>
  <c r="AP20" i="45"/>
  <c r="AQ20" i="45"/>
  <c r="AR20" i="45"/>
  <c r="AS20" i="45"/>
  <c r="AT20" i="45"/>
  <c r="AU20" i="45"/>
  <c r="AV20" i="45"/>
  <c r="AW20" i="45"/>
  <c r="AX20" i="45"/>
  <c r="AY20" i="45"/>
  <c r="AZ20" i="45"/>
  <c r="BA20" i="45"/>
  <c r="BB20" i="45"/>
  <c r="BC20" i="45"/>
  <c r="BD20" i="45"/>
  <c r="BE20" i="45"/>
  <c r="BF20" i="45"/>
  <c r="BG20" i="45"/>
  <c r="BH20" i="45"/>
  <c r="BI20" i="45"/>
  <c r="BJ20" i="45"/>
  <c r="BK20" i="45"/>
  <c r="BL20" i="45"/>
  <c r="BM20" i="45"/>
  <c r="BN20" i="45"/>
  <c r="BO20" i="45"/>
  <c r="BP20" i="45"/>
  <c r="BQ20" i="45"/>
  <c r="BR20" i="45"/>
  <c r="BS20" i="45"/>
  <c r="BT20" i="45"/>
  <c r="BU20" i="45"/>
  <c r="BV20" i="45"/>
  <c r="BW20" i="45"/>
  <c r="BX20" i="45"/>
  <c r="BY20" i="45"/>
  <c r="BZ20" i="45"/>
  <c r="CA20" i="45"/>
  <c r="CB20" i="45"/>
  <c r="CC20" i="45"/>
  <c r="CD20" i="45"/>
  <c r="CE20" i="45"/>
  <c r="CF20" i="45"/>
  <c r="CG20" i="45"/>
  <c r="CH20" i="45"/>
  <c r="CI20" i="45"/>
  <c r="CJ20" i="45"/>
  <c r="CK20" i="45"/>
  <c r="CL20" i="45"/>
  <c r="CM20" i="45"/>
  <c r="CN20" i="45"/>
  <c r="CO20" i="45"/>
  <c r="CP20" i="45"/>
  <c r="CQ20" i="45"/>
  <c r="CR20" i="45"/>
  <c r="CS20" i="45"/>
  <c r="CT20" i="45"/>
  <c r="CU20" i="45"/>
  <c r="CV20" i="45"/>
  <c r="CW20" i="45"/>
  <c r="CX20" i="45"/>
  <c r="CY20" i="45"/>
  <c r="CZ20" i="45"/>
  <c r="DA20" i="45"/>
  <c r="DB20" i="45"/>
  <c r="DC20" i="45"/>
  <c r="DD20" i="45"/>
  <c r="DE20" i="45"/>
  <c r="DF20" i="45"/>
  <c r="DG20" i="45"/>
  <c r="DH20" i="45"/>
  <c r="DI20" i="45"/>
  <c r="DJ20" i="45"/>
  <c r="DK20" i="45"/>
  <c r="DL20" i="45"/>
  <c r="DM20" i="45"/>
  <c r="DN20" i="45"/>
  <c r="DO20" i="45"/>
  <c r="DP20" i="45"/>
  <c r="DQ20" i="45"/>
  <c r="DR20" i="45"/>
  <c r="DS20" i="45"/>
  <c r="DT20" i="45"/>
  <c r="DU20" i="45"/>
  <c r="DV20" i="45"/>
  <c r="DW20" i="45"/>
  <c r="DX20" i="45"/>
  <c r="DY20" i="45"/>
  <c r="DZ20" i="45"/>
  <c r="EA20" i="45"/>
  <c r="EB20" i="45"/>
  <c r="EC20" i="45"/>
  <c r="ED20" i="45"/>
  <c r="EE20" i="45"/>
  <c r="EF20" i="45"/>
  <c r="EG20" i="45"/>
  <c r="EH20" i="45"/>
  <c r="EI20" i="45"/>
  <c r="EJ20" i="45"/>
  <c r="EK20" i="45"/>
  <c r="C21" i="45"/>
  <c r="D21" i="45"/>
  <c r="E21" i="45"/>
  <c r="F21" i="45"/>
  <c r="G21" i="45"/>
  <c r="H21" i="45"/>
  <c r="I21" i="45"/>
  <c r="J21" i="45"/>
  <c r="K21" i="45"/>
  <c r="L21" i="45"/>
  <c r="M21" i="45"/>
  <c r="N21" i="45"/>
  <c r="O21" i="45"/>
  <c r="P21" i="45"/>
  <c r="Q21" i="45"/>
  <c r="R21" i="45"/>
  <c r="S21" i="45"/>
  <c r="T21" i="45"/>
  <c r="U21" i="45"/>
  <c r="V21" i="45"/>
  <c r="W21" i="45"/>
  <c r="X21" i="45"/>
  <c r="Y21" i="45"/>
  <c r="Z21" i="45"/>
  <c r="AA21" i="45"/>
  <c r="AB21" i="45"/>
  <c r="AC21" i="45"/>
  <c r="AD21" i="45"/>
  <c r="AE21" i="45"/>
  <c r="AF21" i="45"/>
  <c r="AG21" i="45"/>
  <c r="AH21" i="45"/>
  <c r="AI21" i="45"/>
  <c r="AJ21" i="45"/>
  <c r="AK21" i="45"/>
  <c r="AL21" i="45"/>
  <c r="AM21" i="45"/>
  <c r="AN21" i="45"/>
  <c r="AO21" i="45"/>
  <c r="AP21" i="45"/>
  <c r="AQ21" i="45"/>
  <c r="AR21" i="45"/>
  <c r="AS21" i="45"/>
  <c r="AT21" i="45"/>
  <c r="AU21" i="45"/>
  <c r="AV21" i="45"/>
  <c r="AW21" i="45"/>
  <c r="AX21" i="45"/>
  <c r="AY21" i="45"/>
  <c r="AZ21" i="45"/>
  <c r="BA21" i="45"/>
  <c r="BB21" i="45"/>
  <c r="BC21" i="45"/>
  <c r="BD21" i="45"/>
  <c r="BE21" i="45"/>
  <c r="BF21" i="45"/>
  <c r="BG21" i="45"/>
  <c r="BH21" i="45"/>
  <c r="BI21" i="45"/>
  <c r="BJ21" i="45"/>
  <c r="BK21" i="45"/>
  <c r="BL21" i="45"/>
  <c r="BM21" i="45"/>
  <c r="BN21" i="45"/>
  <c r="BO21" i="45"/>
  <c r="BP21" i="45"/>
  <c r="BQ21" i="45"/>
  <c r="BR21" i="45"/>
  <c r="BS21" i="45"/>
  <c r="BT21" i="45"/>
  <c r="BU21" i="45"/>
  <c r="BV21" i="45"/>
  <c r="BW21" i="45"/>
  <c r="BX21" i="45"/>
  <c r="BY21" i="45"/>
  <c r="BZ21" i="45"/>
  <c r="CA21" i="45"/>
  <c r="CB21" i="45"/>
  <c r="CC21" i="45"/>
  <c r="CD21" i="45"/>
  <c r="CE21" i="45"/>
  <c r="CF21" i="45"/>
  <c r="CG21" i="45"/>
  <c r="CH21" i="45"/>
  <c r="CI21" i="45"/>
  <c r="CJ21" i="45"/>
  <c r="CK21" i="45"/>
  <c r="CL21" i="45"/>
  <c r="CM21" i="45"/>
  <c r="CN21" i="45"/>
  <c r="CO21" i="45"/>
  <c r="CP21" i="45"/>
  <c r="CQ21" i="45"/>
  <c r="CR21" i="45"/>
  <c r="CS21" i="45"/>
  <c r="CT21" i="45"/>
  <c r="CU21" i="45"/>
  <c r="CV21" i="45"/>
  <c r="CW21" i="45"/>
  <c r="CX21" i="45"/>
  <c r="CY21" i="45"/>
  <c r="CZ21" i="45"/>
  <c r="DA21" i="45"/>
  <c r="DB21" i="45"/>
  <c r="DC21" i="45"/>
  <c r="DD21" i="45"/>
  <c r="DE21" i="45"/>
  <c r="DF21" i="45"/>
  <c r="DG21" i="45"/>
  <c r="DH21" i="45"/>
  <c r="DI21" i="45"/>
  <c r="DJ21" i="45"/>
  <c r="DK21" i="45"/>
  <c r="DL21" i="45"/>
  <c r="DM21" i="45"/>
  <c r="DN21" i="45"/>
  <c r="DO21" i="45"/>
  <c r="DP21" i="45"/>
  <c r="DQ21" i="45"/>
  <c r="DR21" i="45"/>
  <c r="DS21" i="45"/>
  <c r="DT21" i="45"/>
  <c r="DU21" i="45"/>
  <c r="DV21" i="45"/>
  <c r="DW21" i="45"/>
  <c r="DX21" i="45"/>
  <c r="DY21" i="45"/>
  <c r="DZ21" i="45"/>
  <c r="EA21" i="45"/>
  <c r="EB21" i="45"/>
  <c r="EC21" i="45"/>
  <c r="ED21" i="45"/>
  <c r="EE21" i="45"/>
  <c r="EF21" i="45"/>
  <c r="EG21" i="45"/>
  <c r="EH21" i="45"/>
  <c r="EI21" i="45"/>
  <c r="EJ21" i="45"/>
  <c r="EK21" i="45"/>
  <c r="C22" i="45"/>
  <c r="D22" i="45"/>
  <c r="E22" i="45"/>
  <c r="F22" i="45"/>
  <c r="G22" i="45"/>
  <c r="H22" i="45"/>
  <c r="I22" i="45"/>
  <c r="J22" i="45"/>
  <c r="K22" i="45"/>
  <c r="L22" i="45"/>
  <c r="M22" i="45"/>
  <c r="N22" i="45"/>
  <c r="O22" i="45"/>
  <c r="P22" i="45"/>
  <c r="Q22" i="45"/>
  <c r="R22" i="45"/>
  <c r="S22" i="45"/>
  <c r="T22" i="45"/>
  <c r="U22" i="45"/>
  <c r="V22" i="45"/>
  <c r="W22" i="45"/>
  <c r="X22" i="45"/>
  <c r="Y22" i="45"/>
  <c r="Z22" i="45"/>
  <c r="AA22" i="45"/>
  <c r="AB22" i="45"/>
  <c r="AC22" i="45"/>
  <c r="AD22" i="45"/>
  <c r="AE22" i="45"/>
  <c r="AF22" i="45"/>
  <c r="AG22" i="45"/>
  <c r="AH22" i="45"/>
  <c r="AI22" i="45"/>
  <c r="AJ22" i="45"/>
  <c r="AK22" i="45"/>
  <c r="AL22" i="45"/>
  <c r="AM22" i="45"/>
  <c r="AN22" i="45"/>
  <c r="AO22" i="45"/>
  <c r="AP22" i="45"/>
  <c r="AQ22" i="45"/>
  <c r="AR22" i="45"/>
  <c r="AS22" i="45"/>
  <c r="AT22" i="45"/>
  <c r="AU22" i="45"/>
  <c r="AV22" i="45"/>
  <c r="AW22" i="45"/>
  <c r="AX22" i="45"/>
  <c r="AY22" i="45"/>
  <c r="AZ22" i="45"/>
  <c r="BA22" i="45"/>
  <c r="BB22" i="45"/>
  <c r="BC22" i="45"/>
  <c r="BD22" i="45"/>
  <c r="BE22" i="45"/>
  <c r="BF22" i="45"/>
  <c r="BG22" i="45"/>
  <c r="BH22" i="45"/>
  <c r="BI22" i="45"/>
  <c r="BJ22" i="45"/>
  <c r="BK22" i="45"/>
  <c r="BL22" i="45"/>
  <c r="BM22" i="45"/>
  <c r="BN22" i="45"/>
  <c r="BO22" i="45"/>
  <c r="BP22" i="45"/>
  <c r="BQ22" i="45"/>
  <c r="BR22" i="45"/>
  <c r="BS22" i="45"/>
  <c r="BT22" i="45"/>
  <c r="BU22" i="45"/>
  <c r="BV22" i="45"/>
  <c r="BW22" i="45"/>
  <c r="BX22" i="45"/>
  <c r="BY22" i="45"/>
  <c r="BZ22" i="45"/>
  <c r="CA22" i="45"/>
  <c r="CB22" i="45"/>
  <c r="CC22" i="45"/>
  <c r="CD22" i="45"/>
  <c r="CE22" i="45"/>
  <c r="CF22" i="45"/>
  <c r="CG22" i="45"/>
  <c r="CH22" i="45"/>
  <c r="CI22" i="45"/>
  <c r="CJ22" i="45"/>
  <c r="CK22" i="45"/>
  <c r="CL22" i="45"/>
  <c r="CM22" i="45"/>
  <c r="CN22" i="45"/>
  <c r="CO22" i="45"/>
  <c r="CP22" i="45"/>
  <c r="CQ22" i="45"/>
  <c r="CR22" i="45"/>
  <c r="CS22" i="45"/>
  <c r="CT22" i="45"/>
  <c r="CU22" i="45"/>
  <c r="CV22" i="45"/>
  <c r="CW22" i="45"/>
  <c r="CX22" i="45"/>
  <c r="CY22" i="45"/>
  <c r="CZ22" i="45"/>
  <c r="DA22" i="45"/>
  <c r="DB22" i="45"/>
  <c r="DC22" i="45"/>
  <c r="DD22" i="45"/>
  <c r="DE22" i="45"/>
  <c r="DF22" i="45"/>
  <c r="DG22" i="45"/>
  <c r="DH22" i="45"/>
  <c r="DI22" i="45"/>
  <c r="DJ22" i="45"/>
  <c r="DK22" i="45"/>
  <c r="DL22" i="45"/>
  <c r="DM22" i="45"/>
  <c r="DN22" i="45"/>
  <c r="DO22" i="45"/>
  <c r="DP22" i="45"/>
  <c r="DQ22" i="45"/>
  <c r="DR22" i="45"/>
  <c r="DS22" i="45"/>
  <c r="DT22" i="45"/>
  <c r="DU22" i="45"/>
  <c r="DV22" i="45"/>
  <c r="DW22" i="45"/>
  <c r="DX22" i="45"/>
  <c r="DY22" i="45"/>
  <c r="DZ22" i="45"/>
  <c r="EA22" i="45"/>
  <c r="EB22" i="45"/>
  <c r="EC22" i="45"/>
  <c r="ED22" i="45"/>
  <c r="EE22" i="45"/>
  <c r="EF22" i="45"/>
  <c r="EG22" i="45"/>
  <c r="EH22" i="45"/>
  <c r="EI22" i="45"/>
  <c r="EJ22" i="45"/>
  <c r="EK22" i="45"/>
  <c r="C23" i="45"/>
  <c r="D23" i="45"/>
  <c r="E23" i="45"/>
  <c r="F23" i="45"/>
  <c r="G23" i="45"/>
  <c r="H23" i="45"/>
  <c r="I23" i="45"/>
  <c r="J23" i="45"/>
  <c r="K23" i="45"/>
  <c r="L23" i="45"/>
  <c r="M23" i="45"/>
  <c r="N23" i="45"/>
  <c r="O23" i="45"/>
  <c r="P23" i="45"/>
  <c r="Q23" i="45"/>
  <c r="R23" i="45"/>
  <c r="S23" i="45"/>
  <c r="T23" i="45"/>
  <c r="U23" i="45"/>
  <c r="V23" i="45"/>
  <c r="W23" i="45"/>
  <c r="X23" i="45"/>
  <c r="Y23" i="45"/>
  <c r="Z23" i="45"/>
  <c r="AA23" i="45"/>
  <c r="AB23" i="45"/>
  <c r="AC23" i="45"/>
  <c r="AD23" i="45"/>
  <c r="AE23" i="45"/>
  <c r="AF23" i="45"/>
  <c r="AG23" i="45"/>
  <c r="AH23" i="45"/>
  <c r="AI23" i="45"/>
  <c r="AJ23" i="45"/>
  <c r="AK23" i="45"/>
  <c r="AL23" i="45"/>
  <c r="AM23" i="45"/>
  <c r="AN23" i="45"/>
  <c r="AO23" i="45"/>
  <c r="AP23" i="45"/>
  <c r="AQ23" i="45"/>
  <c r="AR23" i="45"/>
  <c r="AS23" i="45"/>
  <c r="AT23" i="45"/>
  <c r="AU23" i="45"/>
  <c r="AV23" i="45"/>
  <c r="AW23" i="45"/>
  <c r="AX23" i="45"/>
  <c r="AY23" i="45"/>
  <c r="AZ23" i="45"/>
  <c r="BA23" i="45"/>
  <c r="BB23" i="45"/>
  <c r="BC23" i="45"/>
  <c r="BD23" i="45"/>
  <c r="BE23" i="45"/>
  <c r="BF23" i="45"/>
  <c r="BG23" i="45"/>
  <c r="BH23" i="45"/>
  <c r="BI23" i="45"/>
  <c r="BJ23" i="45"/>
  <c r="BK23" i="45"/>
  <c r="BL23" i="45"/>
  <c r="BM23" i="45"/>
  <c r="BN23" i="45"/>
  <c r="BO23" i="45"/>
  <c r="BP23" i="45"/>
  <c r="BQ23" i="45"/>
  <c r="BR23" i="45"/>
  <c r="BS23" i="45"/>
  <c r="BT23" i="45"/>
  <c r="BU23" i="45"/>
  <c r="BV23" i="45"/>
  <c r="BW23" i="45"/>
  <c r="BX23" i="45"/>
  <c r="BY23" i="45"/>
  <c r="BZ23" i="45"/>
  <c r="CA23" i="45"/>
  <c r="CB23" i="45"/>
  <c r="CC23" i="45"/>
  <c r="CD23" i="45"/>
  <c r="CE23" i="45"/>
  <c r="CF23" i="45"/>
  <c r="CG23" i="45"/>
  <c r="CH23" i="45"/>
  <c r="CI23" i="45"/>
  <c r="CJ23" i="45"/>
  <c r="CK23" i="45"/>
  <c r="CL23" i="45"/>
  <c r="CM23" i="45"/>
  <c r="CN23" i="45"/>
  <c r="CO23" i="45"/>
  <c r="CP23" i="45"/>
  <c r="CQ23" i="45"/>
  <c r="CR23" i="45"/>
  <c r="CS23" i="45"/>
  <c r="CT23" i="45"/>
  <c r="CU23" i="45"/>
  <c r="CV23" i="45"/>
  <c r="CW23" i="45"/>
  <c r="CX23" i="45"/>
  <c r="CY23" i="45"/>
  <c r="CZ23" i="45"/>
  <c r="DA23" i="45"/>
  <c r="DB23" i="45"/>
  <c r="DC23" i="45"/>
  <c r="DD23" i="45"/>
  <c r="DE23" i="45"/>
  <c r="DF23" i="45"/>
  <c r="DG23" i="45"/>
  <c r="DH23" i="45"/>
  <c r="DI23" i="45"/>
  <c r="DJ23" i="45"/>
  <c r="DK23" i="45"/>
  <c r="DL23" i="45"/>
  <c r="DM23" i="45"/>
  <c r="DN23" i="45"/>
  <c r="DO23" i="45"/>
  <c r="DP23" i="45"/>
  <c r="DQ23" i="45"/>
  <c r="DR23" i="45"/>
  <c r="DS23" i="45"/>
  <c r="DT23" i="45"/>
  <c r="DU23" i="45"/>
  <c r="DV23" i="45"/>
  <c r="DW23" i="45"/>
  <c r="DX23" i="45"/>
  <c r="DY23" i="45"/>
  <c r="DZ23" i="45"/>
  <c r="EA23" i="45"/>
  <c r="EB23" i="45"/>
  <c r="EC23" i="45"/>
  <c r="ED23" i="45"/>
  <c r="EE23" i="45"/>
  <c r="EF23" i="45"/>
  <c r="EG23" i="45"/>
  <c r="EH23" i="45"/>
  <c r="EI23" i="45"/>
  <c r="EJ23" i="45"/>
  <c r="EK23" i="45"/>
  <c r="C24" i="45"/>
  <c r="D24" i="45"/>
  <c r="E24" i="45"/>
  <c r="F24" i="45"/>
  <c r="G24" i="45"/>
  <c r="H24" i="45"/>
  <c r="I24" i="45"/>
  <c r="J24" i="45"/>
  <c r="K24" i="45"/>
  <c r="L24" i="45"/>
  <c r="M24" i="45"/>
  <c r="N24" i="45"/>
  <c r="O24" i="45"/>
  <c r="P24" i="45"/>
  <c r="Q24" i="45"/>
  <c r="R24" i="45"/>
  <c r="S24" i="45"/>
  <c r="T24" i="45"/>
  <c r="U24" i="45"/>
  <c r="V24" i="45"/>
  <c r="W24" i="45"/>
  <c r="X24" i="45"/>
  <c r="Y24" i="45"/>
  <c r="Z24" i="45"/>
  <c r="AA24" i="45"/>
  <c r="AB24" i="45"/>
  <c r="AC24" i="45"/>
  <c r="AD24" i="45"/>
  <c r="AE24" i="45"/>
  <c r="AF24" i="45"/>
  <c r="AG24" i="45"/>
  <c r="AH24" i="45"/>
  <c r="AI24" i="45"/>
  <c r="AJ24" i="45"/>
  <c r="AK24" i="45"/>
  <c r="AL24" i="45"/>
  <c r="AM24" i="45"/>
  <c r="AN24" i="45"/>
  <c r="AO24" i="45"/>
  <c r="AP24" i="45"/>
  <c r="AQ24" i="45"/>
  <c r="AR24" i="45"/>
  <c r="AS24" i="45"/>
  <c r="AT24" i="45"/>
  <c r="AU24" i="45"/>
  <c r="AV24" i="45"/>
  <c r="AW24" i="45"/>
  <c r="AX24" i="45"/>
  <c r="AY24" i="45"/>
  <c r="AZ24" i="45"/>
  <c r="BA24" i="45"/>
  <c r="BB24" i="45"/>
  <c r="BC24" i="45"/>
  <c r="BD24" i="45"/>
  <c r="BE24" i="45"/>
  <c r="BF24" i="45"/>
  <c r="BG24" i="45"/>
  <c r="BH24" i="45"/>
  <c r="BI24" i="45"/>
  <c r="BJ24" i="45"/>
  <c r="BK24" i="45"/>
  <c r="BL24" i="45"/>
  <c r="BM24" i="45"/>
  <c r="BN24" i="45"/>
  <c r="BO24" i="45"/>
  <c r="BP24" i="45"/>
  <c r="BQ24" i="45"/>
  <c r="BR24" i="45"/>
  <c r="BS24" i="45"/>
  <c r="BT24" i="45"/>
  <c r="BU24" i="45"/>
  <c r="BV24" i="45"/>
  <c r="BW24" i="45"/>
  <c r="BX24" i="45"/>
  <c r="BY24" i="45"/>
  <c r="BZ24" i="45"/>
  <c r="CA24" i="45"/>
  <c r="CB24" i="45"/>
  <c r="CC24" i="45"/>
  <c r="CD24" i="45"/>
  <c r="CE24" i="45"/>
  <c r="CF24" i="45"/>
  <c r="CG24" i="45"/>
  <c r="CH24" i="45"/>
  <c r="CI24" i="45"/>
  <c r="CJ24" i="45"/>
  <c r="CK24" i="45"/>
  <c r="CL24" i="45"/>
  <c r="CM24" i="45"/>
  <c r="CN24" i="45"/>
  <c r="CO24" i="45"/>
  <c r="CP24" i="45"/>
  <c r="CQ24" i="45"/>
  <c r="CR24" i="45"/>
  <c r="CS24" i="45"/>
  <c r="CT24" i="45"/>
  <c r="CU24" i="45"/>
  <c r="CV24" i="45"/>
  <c r="CW24" i="45"/>
  <c r="CX24" i="45"/>
  <c r="CY24" i="45"/>
  <c r="CZ24" i="45"/>
  <c r="DA24" i="45"/>
  <c r="DB24" i="45"/>
  <c r="DC24" i="45"/>
  <c r="DD24" i="45"/>
  <c r="DE24" i="45"/>
  <c r="DF24" i="45"/>
  <c r="DG24" i="45"/>
  <c r="DH24" i="45"/>
  <c r="DI24" i="45"/>
  <c r="DJ24" i="45"/>
  <c r="DK24" i="45"/>
  <c r="DL24" i="45"/>
  <c r="DM24" i="45"/>
  <c r="DN24" i="45"/>
  <c r="DO24" i="45"/>
  <c r="DP24" i="45"/>
  <c r="DQ24" i="45"/>
  <c r="DR24" i="45"/>
  <c r="DS24" i="45"/>
  <c r="DT24" i="45"/>
  <c r="DU24" i="45"/>
  <c r="DV24" i="45"/>
  <c r="DW24" i="45"/>
  <c r="DX24" i="45"/>
  <c r="DY24" i="45"/>
  <c r="DZ24" i="45"/>
  <c r="EA24" i="45"/>
  <c r="EB24" i="45"/>
  <c r="EC24" i="45"/>
  <c r="ED24" i="45"/>
  <c r="EE24" i="45"/>
  <c r="EF24" i="45"/>
  <c r="EG24" i="45"/>
  <c r="EH24" i="45"/>
  <c r="EI24" i="45"/>
  <c r="EJ24" i="45"/>
  <c r="EK24" i="45"/>
  <c r="C25" i="45"/>
  <c r="D25" i="45"/>
  <c r="E25" i="45"/>
  <c r="F25" i="45"/>
  <c r="G25" i="45"/>
  <c r="H25" i="45"/>
  <c r="I25" i="45"/>
  <c r="J25" i="45"/>
  <c r="K25" i="45"/>
  <c r="L25" i="45"/>
  <c r="M25" i="45"/>
  <c r="N25" i="45"/>
  <c r="O25" i="45"/>
  <c r="P25" i="45"/>
  <c r="Q25" i="45"/>
  <c r="R25" i="45"/>
  <c r="S25" i="45"/>
  <c r="T25" i="45"/>
  <c r="U25" i="45"/>
  <c r="V25" i="45"/>
  <c r="W25" i="45"/>
  <c r="X25" i="45"/>
  <c r="Y25" i="45"/>
  <c r="Z25" i="45"/>
  <c r="AA25" i="45"/>
  <c r="AB25" i="45"/>
  <c r="AC25" i="45"/>
  <c r="AD25" i="45"/>
  <c r="AE25" i="45"/>
  <c r="AF25" i="45"/>
  <c r="AG25" i="45"/>
  <c r="AH25" i="45"/>
  <c r="AI25" i="45"/>
  <c r="AJ25" i="45"/>
  <c r="AK25" i="45"/>
  <c r="AL25" i="45"/>
  <c r="AM25" i="45"/>
  <c r="AN25" i="45"/>
  <c r="AO25" i="45"/>
  <c r="AP25" i="45"/>
  <c r="AQ25" i="45"/>
  <c r="AR25" i="45"/>
  <c r="AS25" i="45"/>
  <c r="AT25" i="45"/>
  <c r="AU25" i="45"/>
  <c r="AV25" i="45"/>
  <c r="AW25" i="45"/>
  <c r="AX25" i="45"/>
  <c r="AY25" i="45"/>
  <c r="AZ25" i="45"/>
  <c r="BA25" i="45"/>
  <c r="BB25" i="45"/>
  <c r="BC25" i="45"/>
  <c r="BD25" i="45"/>
  <c r="BE25" i="45"/>
  <c r="BF25" i="45"/>
  <c r="BG25" i="45"/>
  <c r="BH25" i="45"/>
  <c r="BI25" i="45"/>
  <c r="BJ25" i="45"/>
  <c r="BK25" i="45"/>
  <c r="BL25" i="45"/>
  <c r="BM25" i="45"/>
  <c r="BN25" i="45"/>
  <c r="BO25" i="45"/>
  <c r="BP25" i="45"/>
  <c r="BQ25" i="45"/>
  <c r="BR25" i="45"/>
  <c r="BS25" i="45"/>
  <c r="BT25" i="45"/>
  <c r="BU25" i="45"/>
  <c r="BV25" i="45"/>
  <c r="BW25" i="45"/>
  <c r="BX25" i="45"/>
  <c r="BY25" i="45"/>
  <c r="BZ25" i="45"/>
  <c r="CA25" i="45"/>
  <c r="CB25" i="45"/>
  <c r="CC25" i="45"/>
  <c r="CD25" i="45"/>
  <c r="CE25" i="45"/>
  <c r="CF25" i="45"/>
  <c r="CG25" i="45"/>
  <c r="CH25" i="45"/>
  <c r="CI25" i="45"/>
  <c r="CJ25" i="45"/>
  <c r="CK25" i="45"/>
  <c r="CL25" i="45"/>
  <c r="CM25" i="45"/>
  <c r="CN25" i="45"/>
  <c r="CO25" i="45"/>
  <c r="CP25" i="45"/>
  <c r="CQ25" i="45"/>
  <c r="CR25" i="45"/>
  <c r="CS25" i="45"/>
  <c r="CT25" i="45"/>
  <c r="CU25" i="45"/>
  <c r="CV25" i="45"/>
  <c r="CW25" i="45"/>
  <c r="CX25" i="45"/>
  <c r="CY25" i="45"/>
  <c r="CZ25" i="45"/>
  <c r="DA25" i="45"/>
  <c r="DB25" i="45"/>
  <c r="DC25" i="45"/>
  <c r="DD25" i="45"/>
  <c r="DE25" i="45"/>
  <c r="DF25" i="45"/>
  <c r="DG25" i="45"/>
  <c r="DH25" i="45"/>
  <c r="DI25" i="45"/>
  <c r="DJ25" i="45"/>
  <c r="DK25" i="45"/>
  <c r="DL25" i="45"/>
  <c r="DM25" i="45"/>
  <c r="DN25" i="45"/>
  <c r="DO25" i="45"/>
  <c r="DP25" i="45"/>
  <c r="DQ25" i="45"/>
  <c r="DR25" i="45"/>
  <c r="DS25" i="45"/>
  <c r="DT25" i="45"/>
  <c r="DU25" i="45"/>
  <c r="DV25" i="45"/>
  <c r="DW25" i="45"/>
  <c r="DX25" i="45"/>
  <c r="DY25" i="45"/>
  <c r="DZ25" i="45"/>
  <c r="EA25" i="45"/>
  <c r="EB25" i="45"/>
  <c r="EC25" i="45"/>
  <c r="ED25" i="45"/>
  <c r="EE25" i="45"/>
  <c r="EF25" i="45"/>
  <c r="EG25" i="45"/>
  <c r="EH25" i="45"/>
  <c r="EI25" i="45"/>
  <c r="EJ25" i="45"/>
  <c r="EK25" i="45"/>
  <c r="C26" i="45"/>
  <c r="D26" i="45"/>
  <c r="E26" i="45"/>
  <c r="F26" i="45"/>
  <c r="G26" i="45"/>
  <c r="H26" i="45"/>
  <c r="I26" i="45"/>
  <c r="J26" i="45"/>
  <c r="K26" i="45"/>
  <c r="L26" i="45"/>
  <c r="M26" i="45"/>
  <c r="N26" i="45"/>
  <c r="O26" i="45"/>
  <c r="P26" i="45"/>
  <c r="Q26" i="45"/>
  <c r="R26" i="45"/>
  <c r="S26" i="45"/>
  <c r="T26" i="45"/>
  <c r="U26" i="45"/>
  <c r="V26" i="45"/>
  <c r="W26" i="45"/>
  <c r="X26" i="45"/>
  <c r="Y26" i="45"/>
  <c r="Z26" i="45"/>
  <c r="AA26" i="45"/>
  <c r="AB26" i="45"/>
  <c r="AC26" i="45"/>
  <c r="AD26" i="45"/>
  <c r="AE26" i="45"/>
  <c r="AF26" i="45"/>
  <c r="AG26" i="45"/>
  <c r="AH26" i="45"/>
  <c r="AI26" i="45"/>
  <c r="AJ26" i="45"/>
  <c r="AK26" i="45"/>
  <c r="AL26" i="45"/>
  <c r="AM26" i="45"/>
  <c r="AN26" i="45"/>
  <c r="AO26" i="45"/>
  <c r="AP26" i="45"/>
  <c r="AQ26" i="45"/>
  <c r="AR26" i="45"/>
  <c r="AS26" i="45"/>
  <c r="AT26" i="45"/>
  <c r="AU26" i="45"/>
  <c r="AV26" i="45"/>
  <c r="AW26" i="45"/>
  <c r="AX26" i="45"/>
  <c r="AY26" i="45"/>
  <c r="AZ26" i="45"/>
  <c r="BA26" i="45"/>
  <c r="BB26" i="45"/>
  <c r="BC26" i="45"/>
  <c r="BD26" i="45"/>
  <c r="BE26" i="45"/>
  <c r="BF26" i="45"/>
  <c r="BG26" i="45"/>
  <c r="BH26" i="45"/>
  <c r="BI26" i="45"/>
  <c r="BJ26" i="45"/>
  <c r="BK26" i="45"/>
  <c r="BL26" i="45"/>
  <c r="BM26" i="45"/>
  <c r="BN26" i="45"/>
  <c r="BO26" i="45"/>
  <c r="BP26" i="45"/>
  <c r="BQ26" i="45"/>
  <c r="BR26" i="45"/>
  <c r="BS26" i="45"/>
  <c r="BT26" i="45"/>
  <c r="BU26" i="45"/>
  <c r="BV26" i="45"/>
  <c r="BW26" i="45"/>
  <c r="BX26" i="45"/>
  <c r="BY26" i="45"/>
  <c r="BZ26" i="45"/>
  <c r="CA26" i="45"/>
  <c r="CB26" i="45"/>
  <c r="CC26" i="45"/>
  <c r="CD26" i="45"/>
  <c r="CE26" i="45"/>
  <c r="CF26" i="45"/>
  <c r="CG26" i="45"/>
  <c r="CH26" i="45"/>
  <c r="CI26" i="45"/>
  <c r="CJ26" i="45"/>
  <c r="CK26" i="45"/>
  <c r="CL26" i="45"/>
  <c r="CM26" i="45"/>
  <c r="CN26" i="45"/>
  <c r="CO26" i="45"/>
  <c r="CP26" i="45"/>
  <c r="CQ26" i="45"/>
  <c r="CR26" i="45"/>
  <c r="CS26" i="45"/>
  <c r="CT26" i="45"/>
  <c r="CU26" i="45"/>
  <c r="CV26" i="45"/>
  <c r="CW26" i="45"/>
  <c r="CX26" i="45"/>
  <c r="CY26" i="45"/>
  <c r="CZ26" i="45"/>
  <c r="DA26" i="45"/>
  <c r="DB26" i="45"/>
  <c r="DC26" i="45"/>
  <c r="DD26" i="45"/>
  <c r="DE26" i="45"/>
  <c r="DF26" i="45"/>
  <c r="DG26" i="45"/>
  <c r="DH26" i="45"/>
  <c r="DI26" i="45"/>
  <c r="DJ26" i="45"/>
  <c r="DK26" i="45"/>
  <c r="DL26" i="45"/>
  <c r="DM26" i="45"/>
  <c r="DN26" i="45"/>
  <c r="DO26" i="45"/>
  <c r="DP26" i="45"/>
  <c r="DQ26" i="45"/>
  <c r="DR26" i="45"/>
  <c r="DS26" i="45"/>
  <c r="DT26" i="45"/>
  <c r="DU26" i="45"/>
  <c r="DV26" i="45"/>
  <c r="DW26" i="45"/>
  <c r="DX26" i="45"/>
  <c r="DY26" i="45"/>
  <c r="DZ26" i="45"/>
  <c r="EA26" i="45"/>
  <c r="EB26" i="45"/>
  <c r="EC26" i="45"/>
  <c r="ED26" i="45"/>
  <c r="EE26" i="45"/>
  <c r="EF26" i="45"/>
  <c r="EG26" i="45"/>
  <c r="EH26" i="45"/>
  <c r="EI26" i="45"/>
  <c r="EJ26" i="45"/>
  <c r="EK26" i="45"/>
  <c r="C27" i="45"/>
  <c r="D27" i="45"/>
  <c r="E27" i="45"/>
  <c r="F27" i="45"/>
  <c r="G27" i="45"/>
  <c r="H27" i="45"/>
  <c r="I27" i="45"/>
  <c r="J27" i="45"/>
  <c r="K27" i="45"/>
  <c r="L27" i="45"/>
  <c r="M27" i="45"/>
  <c r="N27" i="45"/>
  <c r="O27" i="45"/>
  <c r="P27" i="45"/>
  <c r="Q27" i="45"/>
  <c r="R27" i="45"/>
  <c r="S27" i="45"/>
  <c r="T27" i="45"/>
  <c r="U27" i="45"/>
  <c r="V27" i="45"/>
  <c r="W27" i="45"/>
  <c r="X27" i="45"/>
  <c r="Y27" i="45"/>
  <c r="Z27" i="45"/>
  <c r="AA27" i="45"/>
  <c r="AB27" i="45"/>
  <c r="AC27" i="45"/>
  <c r="AD27" i="45"/>
  <c r="AE27" i="45"/>
  <c r="AF27" i="45"/>
  <c r="AG27" i="45"/>
  <c r="AH27" i="45"/>
  <c r="AI27" i="45"/>
  <c r="AJ27" i="45"/>
  <c r="AK27" i="45"/>
  <c r="AL27" i="45"/>
  <c r="AM27" i="45"/>
  <c r="AN27" i="45"/>
  <c r="AO27" i="45"/>
  <c r="AP27" i="45"/>
  <c r="AQ27" i="45"/>
  <c r="AR27" i="45"/>
  <c r="AS27" i="45"/>
  <c r="AT27" i="45"/>
  <c r="AU27" i="45"/>
  <c r="AV27" i="45"/>
  <c r="AW27" i="45"/>
  <c r="AX27" i="45"/>
  <c r="AY27" i="45"/>
  <c r="AZ27" i="45"/>
  <c r="BA27" i="45"/>
  <c r="BB27" i="45"/>
  <c r="BC27" i="45"/>
  <c r="BD27" i="45"/>
  <c r="BE27" i="45"/>
  <c r="BF27" i="45"/>
  <c r="BG27" i="45"/>
  <c r="BH27" i="45"/>
  <c r="BI27" i="45"/>
  <c r="BJ27" i="45"/>
  <c r="BK27" i="45"/>
  <c r="BL27" i="45"/>
  <c r="BM27" i="45"/>
  <c r="BN27" i="45"/>
  <c r="BO27" i="45"/>
  <c r="BP27" i="45"/>
  <c r="BQ27" i="45"/>
  <c r="BR27" i="45"/>
  <c r="BS27" i="45"/>
  <c r="BT27" i="45"/>
  <c r="BU27" i="45"/>
  <c r="BV27" i="45"/>
  <c r="BW27" i="45"/>
  <c r="BX27" i="45"/>
  <c r="BY27" i="45"/>
  <c r="BZ27" i="45"/>
  <c r="CA27" i="45"/>
  <c r="CB27" i="45"/>
  <c r="CC27" i="45"/>
  <c r="CD27" i="45"/>
  <c r="CE27" i="45"/>
  <c r="CF27" i="45"/>
  <c r="CG27" i="45"/>
  <c r="CH27" i="45"/>
  <c r="CI27" i="45"/>
  <c r="CJ27" i="45"/>
  <c r="CK27" i="45"/>
  <c r="CL27" i="45"/>
  <c r="CM27" i="45"/>
  <c r="CN27" i="45"/>
  <c r="CO27" i="45"/>
  <c r="CP27" i="45"/>
  <c r="CQ27" i="45"/>
  <c r="CR27" i="45"/>
  <c r="CS27" i="45"/>
  <c r="CT27" i="45"/>
  <c r="CU27" i="45"/>
  <c r="CV27" i="45"/>
  <c r="CW27" i="45"/>
  <c r="CX27" i="45"/>
  <c r="CY27" i="45"/>
  <c r="CZ27" i="45"/>
  <c r="DA27" i="45"/>
  <c r="DB27" i="45"/>
  <c r="DC27" i="45"/>
  <c r="DD27" i="45"/>
  <c r="DE27" i="45"/>
  <c r="DF27" i="45"/>
  <c r="DG27" i="45"/>
  <c r="DH27" i="45"/>
  <c r="DI27" i="45"/>
  <c r="DJ27" i="45"/>
  <c r="DK27" i="45"/>
  <c r="DL27" i="45"/>
  <c r="DM27" i="45"/>
  <c r="DN27" i="45"/>
  <c r="DO27" i="45"/>
  <c r="DP27" i="45"/>
  <c r="DQ27" i="45"/>
  <c r="DR27" i="45"/>
  <c r="DS27" i="45"/>
  <c r="DT27" i="45"/>
  <c r="DU27" i="45"/>
  <c r="DV27" i="45"/>
  <c r="DW27" i="45"/>
  <c r="DX27" i="45"/>
  <c r="DY27" i="45"/>
  <c r="DZ27" i="45"/>
  <c r="EA27" i="45"/>
  <c r="EB27" i="45"/>
  <c r="EC27" i="45"/>
  <c r="ED27" i="45"/>
  <c r="EE27" i="45"/>
  <c r="EF27" i="45"/>
  <c r="EG27" i="45"/>
  <c r="EH27" i="45"/>
  <c r="EI27" i="45"/>
  <c r="EJ27" i="45"/>
  <c r="EK27" i="45"/>
  <c r="C28" i="45"/>
  <c r="D28" i="45"/>
  <c r="E28" i="45"/>
  <c r="F28" i="45"/>
  <c r="G28" i="45"/>
  <c r="H28" i="45"/>
  <c r="I28" i="45"/>
  <c r="J28" i="45"/>
  <c r="K28" i="45"/>
  <c r="L28" i="45"/>
  <c r="M28" i="45"/>
  <c r="N28" i="45"/>
  <c r="O28" i="45"/>
  <c r="P28" i="45"/>
  <c r="Q28" i="45"/>
  <c r="R28" i="45"/>
  <c r="S28" i="45"/>
  <c r="T28" i="45"/>
  <c r="U28" i="45"/>
  <c r="V28" i="45"/>
  <c r="W28" i="45"/>
  <c r="X28" i="45"/>
  <c r="Y28" i="45"/>
  <c r="Z28" i="45"/>
  <c r="AA28" i="45"/>
  <c r="AB28" i="45"/>
  <c r="AC28" i="45"/>
  <c r="AD28" i="45"/>
  <c r="AE28" i="45"/>
  <c r="AF28" i="45"/>
  <c r="AG28" i="45"/>
  <c r="AH28" i="45"/>
  <c r="AI28" i="45"/>
  <c r="AJ28" i="45"/>
  <c r="AK28" i="45"/>
  <c r="AL28" i="45"/>
  <c r="AM28" i="45"/>
  <c r="AN28" i="45"/>
  <c r="AO28" i="45"/>
  <c r="AP28" i="45"/>
  <c r="AQ28" i="45"/>
  <c r="AR28" i="45"/>
  <c r="AS28" i="45"/>
  <c r="AT28" i="45"/>
  <c r="AU28" i="45"/>
  <c r="AV28" i="45"/>
  <c r="AW28" i="45"/>
  <c r="AX28" i="45"/>
  <c r="AY28" i="45"/>
  <c r="AZ28" i="45"/>
  <c r="BA28" i="45"/>
  <c r="BB28" i="45"/>
  <c r="BC28" i="45"/>
  <c r="BD28" i="45"/>
  <c r="BE28" i="45"/>
  <c r="BF28" i="45"/>
  <c r="BG28" i="45"/>
  <c r="BH28" i="45"/>
  <c r="BI28" i="45"/>
  <c r="BJ28" i="45"/>
  <c r="BK28" i="45"/>
  <c r="BL28" i="45"/>
  <c r="BM28" i="45"/>
  <c r="BN28" i="45"/>
  <c r="BO28" i="45"/>
  <c r="BP28" i="45"/>
  <c r="BQ28" i="45"/>
  <c r="BR28" i="45"/>
  <c r="BS28" i="45"/>
  <c r="BT28" i="45"/>
  <c r="BU28" i="45"/>
  <c r="BV28" i="45"/>
  <c r="BW28" i="45"/>
  <c r="BX28" i="45"/>
  <c r="BY28" i="45"/>
  <c r="BZ28" i="45"/>
  <c r="CA28" i="45"/>
  <c r="CB28" i="45"/>
  <c r="CC28" i="45"/>
  <c r="CD28" i="45"/>
  <c r="CE28" i="45"/>
  <c r="CF28" i="45"/>
  <c r="CG28" i="45"/>
  <c r="CH28" i="45"/>
  <c r="CI28" i="45"/>
  <c r="CJ28" i="45"/>
  <c r="CK28" i="45"/>
  <c r="CL28" i="45"/>
  <c r="CM28" i="45"/>
  <c r="CN28" i="45"/>
  <c r="CO28" i="45"/>
  <c r="CP28" i="45"/>
  <c r="CQ28" i="45"/>
  <c r="CR28" i="45"/>
  <c r="CS28" i="45"/>
  <c r="CT28" i="45"/>
  <c r="CU28" i="45"/>
  <c r="CV28" i="45"/>
  <c r="CW28" i="45"/>
  <c r="CX28" i="45"/>
  <c r="CY28" i="45"/>
  <c r="CZ28" i="45"/>
  <c r="DA28" i="45"/>
  <c r="DB28" i="45"/>
  <c r="DC28" i="45"/>
  <c r="DD28" i="45"/>
  <c r="DE28" i="45"/>
  <c r="DF28" i="45"/>
  <c r="DG28" i="45"/>
  <c r="DH28" i="45"/>
  <c r="DI28" i="45"/>
  <c r="DJ28" i="45"/>
  <c r="DK28" i="45"/>
  <c r="DL28" i="45"/>
  <c r="DM28" i="45"/>
  <c r="DN28" i="45"/>
  <c r="DO28" i="45"/>
  <c r="DP28" i="45"/>
  <c r="DQ28" i="45"/>
  <c r="DR28" i="45"/>
  <c r="DS28" i="45"/>
  <c r="DT28" i="45"/>
  <c r="DU28" i="45"/>
  <c r="DV28" i="45"/>
  <c r="DW28" i="45"/>
  <c r="DX28" i="45"/>
  <c r="DY28" i="45"/>
  <c r="DZ28" i="45"/>
  <c r="EA28" i="45"/>
  <c r="EB28" i="45"/>
  <c r="EC28" i="45"/>
  <c r="ED28" i="45"/>
  <c r="EE28" i="45"/>
  <c r="EF28" i="45"/>
  <c r="EG28" i="45"/>
  <c r="EH28" i="45"/>
  <c r="EI28" i="45"/>
  <c r="EJ28" i="45"/>
  <c r="EK28" i="45"/>
  <c r="C29" i="45"/>
  <c r="D29" i="45"/>
  <c r="E29" i="45"/>
  <c r="F29" i="45"/>
  <c r="G29" i="45"/>
  <c r="H29" i="45"/>
  <c r="I29" i="45"/>
  <c r="J29" i="45"/>
  <c r="K29" i="45"/>
  <c r="L29" i="45"/>
  <c r="M29" i="45"/>
  <c r="N29" i="45"/>
  <c r="O29" i="45"/>
  <c r="P29" i="45"/>
  <c r="Q29" i="45"/>
  <c r="R29" i="45"/>
  <c r="S29" i="45"/>
  <c r="T29" i="45"/>
  <c r="U29" i="45"/>
  <c r="V29" i="45"/>
  <c r="W29" i="45"/>
  <c r="X29" i="45"/>
  <c r="Y29" i="45"/>
  <c r="Z29" i="45"/>
  <c r="AA29" i="45"/>
  <c r="AB29" i="45"/>
  <c r="AC29" i="45"/>
  <c r="AD29" i="45"/>
  <c r="AE29" i="45"/>
  <c r="AF29" i="45"/>
  <c r="AG29" i="45"/>
  <c r="AH29" i="45"/>
  <c r="AI29" i="45"/>
  <c r="AJ29" i="45"/>
  <c r="AK29" i="45"/>
  <c r="AL29" i="45"/>
  <c r="AM29" i="45"/>
  <c r="AN29" i="45"/>
  <c r="AO29" i="45"/>
  <c r="AP29" i="45"/>
  <c r="AQ29" i="45"/>
  <c r="AR29" i="45"/>
  <c r="AS29" i="45"/>
  <c r="AT29" i="45"/>
  <c r="AU29" i="45"/>
  <c r="AV29" i="45"/>
  <c r="AW29" i="45"/>
  <c r="AX29" i="45"/>
  <c r="AY29" i="45"/>
  <c r="AZ29" i="45"/>
  <c r="BA29" i="45"/>
  <c r="BB29" i="45"/>
  <c r="BC29" i="45"/>
  <c r="BD29" i="45"/>
  <c r="BE29" i="45"/>
  <c r="BF29" i="45"/>
  <c r="BG29" i="45"/>
  <c r="BH29" i="45"/>
  <c r="BI29" i="45"/>
  <c r="BJ29" i="45"/>
  <c r="BK29" i="45"/>
  <c r="BL29" i="45"/>
  <c r="BM29" i="45"/>
  <c r="BN29" i="45"/>
  <c r="BO29" i="45"/>
  <c r="BP29" i="45"/>
  <c r="BQ29" i="45"/>
  <c r="BR29" i="45"/>
  <c r="BS29" i="45"/>
  <c r="BT29" i="45"/>
  <c r="BU29" i="45"/>
  <c r="BV29" i="45"/>
  <c r="BW29" i="45"/>
  <c r="BX29" i="45"/>
  <c r="BY29" i="45"/>
  <c r="BZ29" i="45"/>
  <c r="CA29" i="45"/>
  <c r="CB29" i="45"/>
  <c r="CC29" i="45"/>
  <c r="CD29" i="45"/>
  <c r="CE29" i="45"/>
  <c r="CF29" i="45"/>
  <c r="CG29" i="45"/>
  <c r="CH29" i="45"/>
  <c r="CI29" i="45"/>
  <c r="CJ29" i="45"/>
  <c r="CK29" i="45"/>
  <c r="CL29" i="45"/>
  <c r="CM29" i="45"/>
  <c r="CN29" i="45"/>
  <c r="CO29" i="45"/>
  <c r="CP29" i="45"/>
  <c r="CQ29" i="45"/>
  <c r="CR29" i="45"/>
  <c r="CS29" i="45"/>
  <c r="CT29" i="45"/>
  <c r="CU29" i="45"/>
  <c r="CV29" i="45"/>
  <c r="CW29" i="45"/>
  <c r="CX29" i="45"/>
  <c r="CY29" i="45"/>
  <c r="CZ29" i="45"/>
  <c r="DA29" i="45"/>
  <c r="DB29" i="45"/>
  <c r="DC29" i="45"/>
  <c r="DD29" i="45"/>
  <c r="DE29" i="45"/>
  <c r="DF29" i="45"/>
  <c r="DG29" i="45"/>
  <c r="DH29" i="45"/>
  <c r="DI29" i="45"/>
  <c r="DJ29" i="45"/>
  <c r="DK29" i="45"/>
  <c r="DL29" i="45"/>
  <c r="DM29" i="45"/>
  <c r="DN29" i="45"/>
  <c r="DO29" i="45"/>
  <c r="DP29" i="45"/>
  <c r="DQ29" i="45"/>
  <c r="DR29" i="45"/>
  <c r="DS29" i="45"/>
  <c r="DT29" i="45"/>
  <c r="DU29" i="45"/>
  <c r="DV29" i="45"/>
  <c r="DW29" i="45"/>
  <c r="DX29" i="45"/>
  <c r="DY29" i="45"/>
  <c r="DZ29" i="45"/>
  <c r="EA29" i="45"/>
  <c r="EB29" i="45"/>
  <c r="EC29" i="45"/>
  <c r="ED29" i="45"/>
  <c r="EE29" i="45"/>
  <c r="EF29" i="45"/>
  <c r="EG29" i="45"/>
  <c r="EH29" i="45"/>
  <c r="EI29" i="45"/>
  <c r="EJ29" i="45"/>
  <c r="EK29" i="45"/>
  <c r="C30" i="45"/>
  <c r="D30" i="45"/>
  <c r="E30" i="45"/>
  <c r="F30" i="45"/>
  <c r="G30" i="45"/>
  <c r="H30" i="45"/>
  <c r="I30" i="45"/>
  <c r="J30" i="45"/>
  <c r="K30" i="45"/>
  <c r="L30" i="45"/>
  <c r="M30" i="45"/>
  <c r="N30" i="45"/>
  <c r="O30" i="45"/>
  <c r="P30" i="45"/>
  <c r="Q30" i="45"/>
  <c r="R30" i="45"/>
  <c r="S30" i="45"/>
  <c r="T30" i="45"/>
  <c r="U30" i="45"/>
  <c r="V30" i="45"/>
  <c r="W30" i="45"/>
  <c r="X30" i="45"/>
  <c r="Y30" i="45"/>
  <c r="Z30" i="45"/>
  <c r="AA30" i="45"/>
  <c r="AB30" i="45"/>
  <c r="AC30" i="45"/>
  <c r="AD30" i="45"/>
  <c r="AE30" i="45"/>
  <c r="AF30" i="45"/>
  <c r="AG30" i="45"/>
  <c r="AH30" i="45"/>
  <c r="AI30" i="45"/>
  <c r="AJ30" i="45"/>
  <c r="AK30" i="45"/>
  <c r="AL30" i="45"/>
  <c r="AM30" i="45"/>
  <c r="AN30" i="45"/>
  <c r="AO30" i="45"/>
  <c r="AP30" i="45"/>
  <c r="AQ30" i="45"/>
  <c r="AR30" i="45"/>
  <c r="AS30" i="45"/>
  <c r="AT30" i="45"/>
  <c r="AU30" i="45"/>
  <c r="AV30" i="45"/>
  <c r="AW30" i="45"/>
  <c r="AX30" i="45"/>
  <c r="AY30" i="45"/>
  <c r="AZ30" i="45"/>
  <c r="BA30" i="45"/>
  <c r="BB30" i="45"/>
  <c r="BC30" i="45"/>
  <c r="BD30" i="45"/>
  <c r="BE30" i="45"/>
  <c r="BF30" i="45"/>
  <c r="BG30" i="45"/>
  <c r="BH30" i="45"/>
  <c r="BI30" i="45"/>
  <c r="BJ30" i="45"/>
  <c r="BK30" i="45"/>
  <c r="BL30" i="45"/>
  <c r="BM30" i="45"/>
  <c r="BN30" i="45"/>
  <c r="BO30" i="45"/>
  <c r="BP30" i="45"/>
  <c r="BQ30" i="45"/>
  <c r="BR30" i="45"/>
  <c r="BS30" i="45"/>
  <c r="BT30" i="45"/>
  <c r="BU30" i="45"/>
  <c r="BV30" i="45"/>
  <c r="BW30" i="45"/>
  <c r="BX30" i="45"/>
  <c r="BY30" i="45"/>
  <c r="BZ30" i="45"/>
  <c r="CA30" i="45"/>
  <c r="CB30" i="45"/>
  <c r="CC30" i="45"/>
  <c r="CD30" i="45"/>
  <c r="CE30" i="45"/>
  <c r="CF30" i="45"/>
  <c r="CG30" i="45"/>
  <c r="CH30" i="45"/>
  <c r="CI30" i="45"/>
  <c r="CJ30" i="45"/>
  <c r="CK30" i="45"/>
  <c r="CL30" i="45"/>
  <c r="CM30" i="45"/>
  <c r="CN30" i="45"/>
  <c r="CO30" i="45"/>
  <c r="CP30" i="45"/>
  <c r="CQ30" i="45"/>
  <c r="CR30" i="45"/>
  <c r="CS30" i="45"/>
  <c r="CT30" i="45"/>
  <c r="CU30" i="45"/>
  <c r="CV30" i="45"/>
  <c r="CW30" i="45"/>
  <c r="CX30" i="45"/>
  <c r="CY30" i="45"/>
  <c r="CZ30" i="45"/>
  <c r="DA30" i="45"/>
  <c r="DB30" i="45"/>
  <c r="DC30" i="45"/>
  <c r="DD30" i="45"/>
  <c r="DE30" i="45"/>
  <c r="DF30" i="45"/>
  <c r="DG30" i="45"/>
  <c r="DH30" i="45"/>
  <c r="DI30" i="45"/>
  <c r="DJ30" i="45"/>
  <c r="DK30" i="45"/>
  <c r="DL30" i="45"/>
  <c r="DM30" i="45"/>
  <c r="DN30" i="45"/>
  <c r="DO30" i="45"/>
  <c r="DP30" i="45"/>
  <c r="DQ30" i="45"/>
  <c r="DR30" i="45"/>
  <c r="DS30" i="45"/>
  <c r="DT30" i="45"/>
  <c r="DU30" i="45"/>
  <c r="DV30" i="45"/>
  <c r="DW30" i="45"/>
  <c r="DX30" i="45"/>
  <c r="DY30" i="45"/>
  <c r="DZ30" i="45"/>
  <c r="EA30" i="45"/>
  <c r="EB30" i="45"/>
  <c r="EC30" i="45"/>
  <c r="ED30" i="45"/>
  <c r="EE30" i="45"/>
  <c r="EF30" i="45"/>
  <c r="EG30" i="45"/>
  <c r="EH30" i="45"/>
  <c r="EI30" i="45"/>
  <c r="EJ30" i="45"/>
  <c r="EK30" i="45"/>
  <c r="C31" i="45"/>
  <c r="D31" i="45"/>
  <c r="E31" i="45"/>
  <c r="F31" i="45"/>
  <c r="G31" i="45"/>
  <c r="H31" i="45"/>
  <c r="I31" i="45"/>
  <c r="J31" i="45"/>
  <c r="K31" i="45"/>
  <c r="L31" i="45"/>
  <c r="M31" i="45"/>
  <c r="N31" i="45"/>
  <c r="O31" i="45"/>
  <c r="P31" i="45"/>
  <c r="Q31" i="45"/>
  <c r="R31" i="45"/>
  <c r="S31" i="45"/>
  <c r="T31" i="45"/>
  <c r="U31" i="45"/>
  <c r="V31" i="45"/>
  <c r="W31" i="45"/>
  <c r="X31" i="45"/>
  <c r="Y31" i="45"/>
  <c r="Z31" i="45"/>
  <c r="AA31" i="45"/>
  <c r="AB31" i="45"/>
  <c r="AC31" i="45"/>
  <c r="AD31" i="45"/>
  <c r="AE31" i="45"/>
  <c r="AF31" i="45"/>
  <c r="AG31" i="45"/>
  <c r="AH31" i="45"/>
  <c r="AI31" i="45"/>
  <c r="AJ31" i="45"/>
  <c r="AK31" i="45"/>
  <c r="AL31" i="45"/>
  <c r="AM31" i="45"/>
  <c r="AN31" i="45"/>
  <c r="AO31" i="45"/>
  <c r="AP31" i="45"/>
  <c r="AQ31" i="45"/>
  <c r="AR31" i="45"/>
  <c r="AS31" i="45"/>
  <c r="AT31" i="45"/>
  <c r="AU31" i="45"/>
  <c r="AV31" i="45"/>
  <c r="AW31" i="45"/>
  <c r="AX31" i="45"/>
  <c r="AY31" i="45"/>
  <c r="AZ31" i="45"/>
  <c r="BA31" i="45"/>
  <c r="BB31" i="45"/>
  <c r="BC31" i="45"/>
  <c r="BD31" i="45"/>
  <c r="BE31" i="45"/>
  <c r="BF31" i="45"/>
  <c r="BG31" i="45"/>
  <c r="BH31" i="45"/>
  <c r="BI31" i="45"/>
  <c r="BJ31" i="45"/>
  <c r="BK31" i="45"/>
  <c r="BL31" i="45"/>
  <c r="BM31" i="45"/>
  <c r="BN31" i="45"/>
  <c r="BO31" i="45"/>
  <c r="BP31" i="45"/>
  <c r="BQ31" i="45"/>
  <c r="BR31" i="45"/>
  <c r="BS31" i="45"/>
  <c r="BT31" i="45"/>
  <c r="BU31" i="45"/>
  <c r="BV31" i="45"/>
  <c r="BW31" i="45"/>
  <c r="BX31" i="45"/>
  <c r="BY31" i="45"/>
  <c r="BZ31" i="45"/>
  <c r="CA31" i="45"/>
  <c r="CB31" i="45"/>
  <c r="CC31" i="45"/>
  <c r="CD31" i="45"/>
  <c r="CE31" i="45"/>
  <c r="CF31" i="45"/>
  <c r="CG31" i="45"/>
  <c r="CH31" i="45"/>
  <c r="CI31" i="45"/>
  <c r="CJ31" i="45"/>
  <c r="CK31" i="45"/>
  <c r="CL31" i="45"/>
  <c r="CM31" i="45"/>
  <c r="CN31" i="45"/>
  <c r="CO31" i="45"/>
  <c r="CP31" i="45"/>
  <c r="CQ31" i="45"/>
  <c r="CR31" i="45"/>
  <c r="CS31" i="45"/>
  <c r="CT31" i="45"/>
  <c r="CU31" i="45"/>
  <c r="CV31" i="45"/>
  <c r="CW31" i="45"/>
  <c r="CX31" i="45"/>
  <c r="CY31" i="45"/>
  <c r="CZ31" i="45"/>
  <c r="DA31" i="45"/>
  <c r="DB31" i="45"/>
  <c r="DC31" i="45"/>
  <c r="DD31" i="45"/>
  <c r="DE31" i="45"/>
  <c r="DF31" i="45"/>
  <c r="DG31" i="45"/>
  <c r="DH31" i="45"/>
  <c r="DI31" i="45"/>
  <c r="DJ31" i="45"/>
  <c r="DK31" i="45"/>
  <c r="DL31" i="45"/>
  <c r="DM31" i="45"/>
  <c r="DN31" i="45"/>
  <c r="DO31" i="45"/>
  <c r="DP31" i="45"/>
  <c r="DQ31" i="45"/>
  <c r="DR31" i="45"/>
  <c r="DS31" i="45"/>
  <c r="DT31" i="45"/>
  <c r="DU31" i="45"/>
  <c r="DV31" i="45"/>
  <c r="DW31" i="45"/>
  <c r="DX31" i="45"/>
  <c r="DY31" i="45"/>
  <c r="DZ31" i="45"/>
  <c r="EA31" i="45"/>
  <c r="EB31" i="45"/>
  <c r="EC31" i="45"/>
  <c r="ED31" i="45"/>
  <c r="EE31" i="45"/>
  <c r="EF31" i="45"/>
  <c r="EG31" i="45"/>
  <c r="EH31" i="45"/>
  <c r="EI31" i="45"/>
  <c r="EJ31" i="45"/>
  <c r="EK31" i="45"/>
  <c r="C32" i="45"/>
  <c r="D32" i="45"/>
  <c r="E32" i="45"/>
  <c r="F32" i="45"/>
  <c r="G32" i="45"/>
  <c r="H32" i="45"/>
  <c r="I32" i="45"/>
  <c r="J32" i="45"/>
  <c r="K32" i="45"/>
  <c r="L32" i="45"/>
  <c r="M32" i="45"/>
  <c r="N32" i="45"/>
  <c r="O32" i="45"/>
  <c r="P32" i="45"/>
  <c r="Q32" i="45"/>
  <c r="R32" i="45"/>
  <c r="S32" i="45"/>
  <c r="T32" i="45"/>
  <c r="U32" i="45"/>
  <c r="V32" i="45"/>
  <c r="W32" i="45"/>
  <c r="X32" i="45"/>
  <c r="Y32" i="45"/>
  <c r="Z32" i="45"/>
  <c r="AA32" i="45"/>
  <c r="AB32" i="45"/>
  <c r="AC32" i="45"/>
  <c r="AD32" i="45"/>
  <c r="AE32" i="45"/>
  <c r="AF32" i="45"/>
  <c r="AG32" i="45"/>
  <c r="AH32" i="45"/>
  <c r="AI32" i="45"/>
  <c r="AJ32" i="45"/>
  <c r="AK32" i="45"/>
  <c r="AL32" i="45"/>
  <c r="AM32" i="45"/>
  <c r="AN32" i="45"/>
  <c r="AO32" i="45"/>
  <c r="AP32" i="45"/>
  <c r="AQ32" i="45"/>
  <c r="AR32" i="45"/>
  <c r="AS32" i="45"/>
  <c r="AT32" i="45"/>
  <c r="AU32" i="45"/>
  <c r="AV32" i="45"/>
  <c r="AW32" i="45"/>
  <c r="AX32" i="45"/>
  <c r="AY32" i="45"/>
  <c r="AZ32" i="45"/>
  <c r="BA32" i="45"/>
  <c r="BB32" i="45"/>
  <c r="BC32" i="45"/>
  <c r="BD32" i="45"/>
  <c r="BE32" i="45"/>
  <c r="BF32" i="45"/>
  <c r="BG32" i="45"/>
  <c r="BH32" i="45"/>
  <c r="BI32" i="45"/>
  <c r="BJ32" i="45"/>
  <c r="BK32" i="45"/>
  <c r="BL32" i="45"/>
  <c r="BM32" i="45"/>
  <c r="BN32" i="45"/>
  <c r="BO32" i="45"/>
  <c r="BP32" i="45"/>
  <c r="BQ32" i="45"/>
  <c r="BR32" i="45"/>
  <c r="BS32" i="45"/>
  <c r="BT32" i="45"/>
  <c r="BU32" i="45"/>
  <c r="BV32" i="45"/>
  <c r="BW32" i="45"/>
  <c r="BX32" i="45"/>
  <c r="BY32" i="45"/>
  <c r="BZ32" i="45"/>
  <c r="CA32" i="45"/>
  <c r="CB32" i="45"/>
  <c r="CC32" i="45"/>
  <c r="CD32" i="45"/>
  <c r="CE32" i="45"/>
  <c r="CF32" i="45"/>
  <c r="CG32" i="45"/>
  <c r="CH32" i="45"/>
  <c r="CI32" i="45"/>
  <c r="CJ32" i="45"/>
  <c r="CK32" i="45"/>
  <c r="CL32" i="45"/>
  <c r="CM32" i="45"/>
  <c r="CN32" i="45"/>
  <c r="CO32" i="45"/>
  <c r="CP32" i="45"/>
  <c r="CQ32" i="45"/>
  <c r="CR32" i="45"/>
  <c r="CS32" i="45"/>
  <c r="CT32" i="45"/>
  <c r="CU32" i="45"/>
  <c r="CV32" i="45"/>
  <c r="CW32" i="45"/>
  <c r="CX32" i="45"/>
  <c r="CY32" i="45"/>
  <c r="CZ32" i="45"/>
  <c r="DA32" i="45"/>
  <c r="DB32" i="45"/>
  <c r="DC32" i="45"/>
  <c r="DD32" i="45"/>
  <c r="DE32" i="45"/>
  <c r="DF32" i="45"/>
  <c r="DG32" i="45"/>
  <c r="DH32" i="45"/>
  <c r="DI32" i="45"/>
  <c r="DJ32" i="45"/>
  <c r="DK32" i="45"/>
  <c r="DL32" i="45"/>
  <c r="DM32" i="45"/>
  <c r="DN32" i="45"/>
  <c r="DO32" i="45"/>
  <c r="DP32" i="45"/>
  <c r="DQ32" i="45"/>
  <c r="DR32" i="45"/>
  <c r="DS32" i="45"/>
  <c r="DT32" i="45"/>
  <c r="DU32" i="45"/>
  <c r="DV32" i="45"/>
  <c r="DW32" i="45"/>
  <c r="DX32" i="45"/>
  <c r="DY32" i="45"/>
  <c r="DZ32" i="45"/>
  <c r="EA32" i="45"/>
  <c r="EB32" i="45"/>
  <c r="EC32" i="45"/>
  <c r="ED32" i="45"/>
  <c r="EE32" i="45"/>
  <c r="EF32" i="45"/>
  <c r="EG32" i="45"/>
  <c r="EH32" i="45"/>
  <c r="EI32" i="45"/>
  <c r="EJ32" i="45"/>
  <c r="EK32" i="45"/>
  <c r="C33" i="45"/>
  <c r="D33" i="45"/>
  <c r="E33" i="45"/>
  <c r="F33" i="45"/>
  <c r="G33" i="45"/>
  <c r="H33" i="45"/>
  <c r="I33" i="45"/>
  <c r="J33" i="45"/>
  <c r="K33" i="45"/>
  <c r="L33" i="45"/>
  <c r="M33" i="45"/>
  <c r="N33" i="45"/>
  <c r="O33" i="45"/>
  <c r="P33" i="45"/>
  <c r="Q33" i="45"/>
  <c r="R33" i="45"/>
  <c r="S33" i="45"/>
  <c r="T33" i="45"/>
  <c r="U33" i="45"/>
  <c r="V33" i="45"/>
  <c r="W33" i="45"/>
  <c r="X33" i="45"/>
  <c r="Y33" i="45"/>
  <c r="Z33" i="45"/>
  <c r="AA33" i="45"/>
  <c r="AB33" i="45"/>
  <c r="AC33" i="45"/>
  <c r="AD33" i="45"/>
  <c r="AE33" i="45"/>
  <c r="AF33" i="45"/>
  <c r="AG33" i="45"/>
  <c r="AH33" i="45"/>
  <c r="AI33" i="45"/>
  <c r="AJ33" i="45"/>
  <c r="AK33" i="45"/>
  <c r="AL33" i="45"/>
  <c r="AM33" i="45"/>
  <c r="AN33" i="45"/>
  <c r="AO33" i="45"/>
  <c r="AP33" i="45"/>
  <c r="AQ33" i="45"/>
  <c r="AR33" i="45"/>
  <c r="AS33" i="45"/>
  <c r="AT33" i="45"/>
  <c r="AU33" i="45"/>
  <c r="AV33" i="45"/>
  <c r="AW33" i="45"/>
  <c r="AX33" i="45"/>
  <c r="AY33" i="45"/>
  <c r="AZ33" i="45"/>
  <c r="BA33" i="45"/>
  <c r="BB33" i="45"/>
  <c r="BC33" i="45"/>
  <c r="BD33" i="45"/>
  <c r="BE33" i="45"/>
  <c r="BF33" i="45"/>
  <c r="BG33" i="45"/>
  <c r="BH33" i="45"/>
  <c r="BI33" i="45"/>
  <c r="BJ33" i="45"/>
  <c r="BK33" i="45"/>
  <c r="BL33" i="45"/>
  <c r="BM33" i="45"/>
  <c r="BN33" i="45"/>
  <c r="BO33" i="45"/>
  <c r="BP33" i="45"/>
  <c r="BQ33" i="45"/>
  <c r="BR33" i="45"/>
  <c r="BS33" i="45"/>
  <c r="BT33" i="45"/>
  <c r="BU33" i="45"/>
  <c r="BV33" i="45"/>
  <c r="BW33" i="45"/>
  <c r="BX33" i="45"/>
  <c r="BY33" i="45"/>
  <c r="BZ33" i="45"/>
  <c r="CA33" i="45"/>
  <c r="CB33" i="45"/>
  <c r="CC33" i="45"/>
  <c r="CD33" i="45"/>
  <c r="CE33" i="45"/>
  <c r="CF33" i="45"/>
  <c r="CG33" i="45"/>
  <c r="CH33" i="45"/>
  <c r="CI33" i="45"/>
  <c r="CJ33" i="45"/>
  <c r="CK33" i="45"/>
  <c r="CL33" i="45"/>
  <c r="CM33" i="45"/>
  <c r="CN33" i="45"/>
  <c r="CO33" i="45"/>
  <c r="CP33" i="45"/>
  <c r="CQ33" i="45"/>
  <c r="CR33" i="45"/>
  <c r="CS33" i="45"/>
  <c r="CT33" i="45"/>
  <c r="CU33" i="45"/>
  <c r="CV33" i="45"/>
  <c r="CW33" i="45"/>
  <c r="CX33" i="45"/>
  <c r="CY33" i="45"/>
  <c r="CZ33" i="45"/>
  <c r="DA33" i="45"/>
  <c r="DB33" i="45"/>
  <c r="DC33" i="45"/>
  <c r="DD33" i="45"/>
  <c r="DE33" i="45"/>
  <c r="DF33" i="45"/>
  <c r="DG33" i="45"/>
  <c r="DH33" i="45"/>
  <c r="DI33" i="45"/>
  <c r="DJ33" i="45"/>
  <c r="DK33" i="45"/>
  <c r="DL33" i="45"/>
  <c r="DM33" i="45"/>
  <c r="DN33" i="45"/>
  <c r="DO33" i="45"/>
  <c r="DP33" i="45"/>
  <c r="DQ33" i="45"/>
  <c r="DR33" i="45"/>
  <c r="DS33" i="45"/>
  <c r="DT33" i="45"/>
  <c r="DU33" i="45"/>
  <c r="DV33" i="45"/>
  <c r="DW33" i="45"/>
  <c r="DX33" i="45"/>
  <c r="DY33" i="45"/>
  <c r="DZ33" i="45"/>
  <c r="EA33" i="45"/>
  <c r="EB33" i="45"/>
  <c r="EC33" i="45"/>
  <c r="ED33" i="45"/>
  <c r="EE33" i="45"/>
  <c r="EF33" i="45"/>
  <c r="EG33" i="45"/>
  <c r="EH33" i="45"/>
  <c r="EI33" i="45"/>
  <c r="EJ33" i="45"/>
  <c r="EK33" i="45"/>
  <c r="C34" i="45"/>
  <c r="D34" i="45"/>
  <c r="E34" i="45"/>
  <c r="F34" i="45"/>
  <c r="G34" i="45"/>
  <c r="H34" i="45"/>
  <c r="I34" i="45"/>
  <c r="J34" i="45"/>
  <c r="K34" i="45"/>
  <c r="L34" i="45"/>
  <c r="M34" i="45"/>
  <c r="N34" i="45"/>
  <c r="O34" i="45"/>
  <c r="P34" i="45"/>
  <c r="Q34" i="45"/>
  <c r="R34" i="45"/>
  <c r="S34" i="45"/>
  <c r="T34" i="45"/>
  <c r="U34" i="45"/>
  <c r="V34" i="45"/>
  <c r="W34" i="45"/>
  <c r="X34" i="45"/>
  <c r="Y34" i="45"/>
  <c r="Z34" i="45"/>
  <c r="AA34" i="45"/>
  <c r="AB34" i="45"/>
  <c r="AC34" i="45"/>
  <c r="AD34" i="45"/>
  <c r="AE34" i="45"/>
  <c r="AF34" i="45"/>
  <c r="AG34" i="45"/>
  <c r="AH34" i="45"/>
  <c r="AI34" i="45"/>
  <c r="AJ34" i="45"/>
  <c r="AK34" i="45"/>
  <c r="AL34" i="45"/>
  <c r="AM34" i="45"/>
  <c r="AN34" i="45"/>
  <c r="AO34" i="45"/>
  <c r="AP34" i="45"/>
  <c r="AQ34" i="45"/>
  <c r="AR34" i="45"/>
  <c r="AS34" i="45"/>
  <c r="AT34" i="45"/>
  <c r="AU34" i="45"/>
  <c r="AV34" i="45"/>
  <c r="AW34" i="45"/>
  <c r="AX34" i="45"/>
  <c r="AY34" i="45"/>
  <c r="AZ34" i="45"/>
  <c r="BA34" i="45"/>
  <c r="BB34" i="45"/>
  <c r="BC34" i="45"/>
  <c r="BD34" i="45"/>
  <c r="BE34" i="45"/>
  <c r="BF34" i="45"/>
  <c r="BG34" i="45"/>
  <c r="BH34" i="45"/>
  <c r="BI34" i="45"/>
  <c r="BJ34" i="45"/>
  <c r="BK34" i="45"/>
  <c r="BL34" i="45"/>
  <c r="BM34" i="45"/>
  <c r="BN34" i="45"/>
  <c r="BO34" i="45"/>
  <c r="BP34" i="45"/>
  <c r="BQ34" i="45"/>
  <c r="BR34" i="45"/>
  <c r="BS34" i="45"/>
  <c r="BT34" i="45"/>
  <c r="BU34" i="45"/>
  <c r="BV34" i="45"/>
  <c r="BW34" i="45"/>
  <c r="BX34" i="45"/>
  <c r="BY34" i="45"/>
  <c r="BZ34" i="45"/>
  <c r="CA34" i="45"/>
  <c r="CB34" i="45"/>
  <c r="CC34" i="45"/>
  <c r="CD34" i="45"/>
  <c r="CE34" i="45"/>
  <c r="CF34" i="45"/>
  <c r="CG34" i="45"/>
  <c r="CH34" i="45"/>
  <c r="CI34" i="45"/>
  <c r="CJ34" i="45"/>
  <c r="CK34" i="45"/>
  <c r="CL34" i="45"/>
  <c r="CM34" i="45"/>
  <c r="CN34" i="45"/>
  <c r="CO34" i="45"/>
  <c r="CP34" i="45"/>
  <c r="CQ34" i="45"/>
  <c r="CR34" i="45"/>
  <c r="CS34" i="45"/>
  <c r="CT34" i="45"/>
  <c r="CU34" i="45"/>
  <c r="CV34" i="45"/>
  <c r="CW34" i="45"/>
  <c r="CX34" i="45"/>
  <c r="CY34" i="45"/>
  <c r="CZ34" i="45"/>
  <c r="DA34" i="45"/>
  <c r="DB34" i="45"/>
  <c r="DC34" i="45"/>
  <c r="DD34" i="45"/>
  <c r="DE34" i="45"/>
  <c r="DF34" i="45"/>
  <c r="DG34" i="45"/>
  <c r="DH34" i="45"/>
  <c r="DI34" i="45"/>
  <c r="DJ34" i="45"/>
  <c r="DK34" i="45"/>
  <c r="DL34" i="45"/>
  <c r="DM34" i="45"/>
  <c r="DN34" i="45"/>
  <c r="DO34" i="45"/>
  <c r="DP34" i="45"/>
  <c r="DQ34" i="45"/>
  <c r="DR34" i="45"/>
  <c r="DS34" i="45"/>
  <c r="DT34" i="45"/>
  <c r="DU34" i="45"/>
  <c r="DV34" i="45"/>
  <c r="DW34" i="45"/>
  <c r="DX34" i="45"/>
  <c r="DY34" i="45"/>
  <c r="DZ34" i="45"/>
  <c r="EA34" i="45"/>
  <c r="EB34" i="45"/>
  <c r="EC34" i="45"/>
  <c r="ED34" i="45"/>
  <c r="EE34" i="45"/>
  <c r="EF34" i="45"/>
  <c r="EG34" i="45"/>
  <c r="EH34" i="45"/>
  <c r="EI34" i="45"/>
  <c r="EJ34" i="45"/>
  <c r="EK34" i="45"/>
  <c r="C35" i="45"/>
  <c r="D35" i="45"/>
  <c r="E35" i="45"/>
  <c r="F35" i="45"/>
  <c r="G35" i="45"/>
  <c r="H35" i="45"/>
  <c r="I35" i="45"/>
  <c r="J35" i="45"/>
  <c r="K35" i="45"/>
  <c r="L35" i="45"/>
  <c r="M35" i="45"/>
  <c r="N35" i="45"/>
  <c r="O35" i="45"/>
  <c r="P35" i="45"/>
  <c r="Q35" i="45"/>
  <c r="R35" i="45"/>
  <c r="S35" i="45"/>
  <c r="T35" i="45"/>
  <c r="U35" i="45"/>
  <c r="V35" i="45"/>
  <c r="W35" i="45"/>
  <c r="X35" i="45"/>
  <c r="Y35" i="45"/>
  <c r="Z35" i="45"/>
  <c r="AA35" i="45"/>
  <c r="AB35" i="45"/>
  <c r="AC35" i="45"/>
  <c r="AD35" i="45"/>
  <c r="AE35" i="45"/>
  <c r="AF35" i="45"/>
  <c r="AG35" i="45"/>
  <c r="AH35" i="45"/>
  <c r="AI35" i="45"/>
  <c r="AJ35" i="45"/>
  <c r="AK35" i="45"/>
  <c r="AL35" i="45"/>
  <c r="AM35" i="45"/>
  <c r="AN35" i="45"/>
  <c r="AO35" i="45"/>
  <c r="AP35" i="45"/>
  <c r="AQ35" i="45"/>
  <c r="AR35" i="45"/>
  <c r="AS35" i="45"/>
  <c r="AT35" i="45"/>
  <c r="AU35" i="45"/>
  <c r="AV35" i="45"/>
  <c r="AW35" i="45"/>
  <c r="AX35" i="45"/>
  <c r="AY35" i="45"/>
  <c r="AZ35" i="45"/>
  <c r="BA35" i="45"/>
  <c r="BB35" i="45"/>
  <c r="BC35" i="45"/>
  <c r="BD35" i="45"/>
  <c r="BE35" i="45"/>
  <c r="BF35" i="45"/>
  <c r="BG35" i="45"/>
  <c r="BH35" i="45"/>
  <c r="BI35" i="45"/>
  <c r="BJ35" i="45"/>
  <c r="BK35" i="45"/>
  <c r="BL35" i="45"/>
  <c r="BM35" i="45"/>
  <c r="BN35" i="45"/>
  <c r="BO35" i="45"/>
  <c r="BP35" i="45"/>
  <c r="BQ35" i="45"/>
  <c r="BR35" i="45"/>
  <c r="BS35" i="45"/>
  <c r="BT35" i="45"/>
  <c r="BU35" i="45"/>
  <c r="BV35" i="45"/>
  <c r="BW35" i="45"/>
  <c r="BX35" i="45"/>
  <c r="BY35" i="45"/>
  <c r="BZ35" i="45"/>
  <c r="CA35" i="45"/>
  <c r="CB35" i="45"/>
  <c r="CC35" i="45"/>
  <c r="CD35" i="45"/>
  <c r="CE35" i="45"/>
  <c r="CF35" i="45"/>
  <c r="CG35" i="45"/>
  <c r="CH35" i="45"/>
  <c r="CI35" i="45"/>
  <c r="CJ35" i="45"/>
  <c r="CK35" i="45"/>
  <c r="CL35" i="45"/>
  <c r="CM35" i="45"/>
  <c r="CN35" i="45"/>
  <c r="CO35" i="45"/>
  <c r="CP35" i="45"/>
  <c r="CQ35" i="45"/>
  <c r="CR35" i="45"/>
  <c r="CS35" i="45"/>
  <c r="CT35" i="45"/>
  <c r="CU35" i="45"/>
  <c r="CV35" i="45"/>
  <c r="CW35" i="45"/>
  <c r="CX35" i="45"/>
  <c r="CY35" i="45"/>
  <c r="CZ35" i="45"/>
  <c r="DA35" i="45"/>
  <c r="DB35" i="45"/>
  <c r="DC35" i="45"/>
  <c r="DD35" i="45"/>
  <c r="DE35" i="45"/>
  <c r="DF35" i="45"/>
  <c r="DG35" i="45"/>
  <c r="DH35" i="45"/>
  <c r="DI35" i="45"/>
  <c r="DJ35" i="45"/>
  <c r="DK35" i="45"/>
  <c r="DL35" i="45"/>
  <c r="DM35" i="45"/>
  <c r="DN35" i="45"/>
  <c r="DO35" i="45"/>
  <c r="DP35" i="45"/>
  <c r="DQ35" i="45"/>
  <c r="DR35" i="45"/>
  <c r="DS35" i="45"/>
  <c r="DT35" i="45"/>
  <c r="DU35" i="45"/>
  <c r="DV35" i="45"/>
  <c r="DW35" i="45"/>
  <c r="DX35" i="45"/>
  <c r="DY35" i="45"/>
  <c r="DZ35" i="45"/>
  <c r="EA35" i="45"/>
  <c r="EB35" i="45"/>
  <c r="EC35" i="45"/>
  <c r="ED35" i="45"/>
  <c r="EE35" i="45"/>
  <c r="EF35" i="45"/>
  <c r="EG35" i="45"/>
  <c r="EH35" i="45"/>
  <c r="EI35" i="45"/>
  <c r="EJ35" i="45"/>
  <c r="EK35" i="45"/>
  <c r="C36" i="45"/>
  <c r="D36" i="45"/>
  <c r="E36" i="45"/>
  <c r="F36" i="45"/>
  <c r="G36" i="45"/>
  <c r="H36" i="45"/>
  <c r="I36" i="45"/>
  <c r="J36" i="45"/>
  <c r="K36" i="45"/>
  <c r="L36" i="45"/>
  <c r="M36" i="45"/>
  <c r="N36" i="45"/>
  <c r="O36" i="45"/>
  <c r="P36" i="45"/>
  <c r="Q36" i="45"/>
  <c r="R36" i="45"/>
  <c r="S36" i="45"/>
  <c r="T36" i="45"/>
  <c r="U36" i="45"/>
  <c r="V36" i="45"/>
  <c r="W36" i="45"/>
  <c r="X36" i="45"/>
  <c r="Y36" i="45"/>
  <c r="Z36" i="45"/>
  <c r="AA36" i="45"/>
  <c r="AB36" i="45"/>
  <c r="AC36" i="45"/>
  <c r="AD36" i="45"/>
  <c r="AE36" i="45"/>
  <c r="AF36" i="45"/>
  <c r="AG36" i="45"/>
  <c r="AH36" i="45"/>
  <c r="AI36" i="45"/>
  <c r="AJ36" i="45"/>
  <c r="AK36" i="45"/>
  <c r="AL36" i="45"/>
  <c r="AM36" i="45"/>
  <c r="AN36" i="45"/>
  <c r="AO36" i="45"/>
  <c r="AP36" i="45"/>
  <c r="AQ36" i="45"/>
  <c r="AR36" i="45"/>
  <c r="AS36" i="45"/>
  <c r="AT36" i="45"/>
  <c r="AU36" i="45"/>
  <c r="AV36" i="45"/>
  <c r="AW36" i="45"/>
  <c r="AX36" i="45"/>
  <c r="AY36" i="45"/>
  <c r="AZ36" i="45"/>
  <c r="BA36" i="45"/>
  <c r="BB36" i="45"/>
  <c r="BC36" i="45"/>
  <c r="BD36" i="45"/>
  <c r="BE36" i="45"/>
  <c r="BF36" i="45"/>
  <c r="BG36" i="45"/>
  <c r="BH36" i="45"/>
  <c r="BI36" i="45"/>
  <c r="BJ36" i="45"/>
  <c r="BK36" i="45"/>
  <c r="BL36" i="45"/>
  <c r="BM36" i="45"/>
  <c r="BN36" i="45"/>
  <c r="BO36" i="45"/>
  <c r="BP36" i="45"/>
  <c r="BQ36" i="45"/>
  <c r="BR36" i="45"/>
  <c r="BS36" i="45"/>
  <c r="BT36" i="45"/>
  <c r="BU36" i="45"/>
  <c r="BV36" i="45"/>
  <c r="BW36" i="45"/>
  <c r="BX36" i="45"/>
  <c r="BY36" i="45"/>
  <c r="BZ36" i="45"/>
  <c r="CA36" i="45"/>
  <c r="CB36" i="45"/>
  <c r="CC36" i="45"/>
  <c r="CD36" i="45"/>
  <c r="CE36" i="45"/>
  <c r="CF36" i="45"/>
  <c r="CG36" i="45"/>
  <c r="CH36" i="45"/>
  <c r="CI36" i="45"/>
  <c r="CJ36" i="45"/>
  <c r="CK36" i="45"/>
  <c r="CL36" i="45"/>
  <c r="CM36" i="45"/>
  <c r="CN36" i="45"/>
  <c r="CO36" i="45"/>
  <c r="CP36" i="45"/>
  <c r="CQ36" i="45"/>
  <c r="CR36" i="45"/>
  <c r="CS36" i="45"/>
  <c r="CT36" i="45"/>
  <c r="CU36" i="45"/>
  <c r="CV36" i="45"/>
  <c r="CW36" i="45"/>
  <c r="CX36" i="45"/>
  <c r="CY36" i="45"/>
  <c r="CZ36" i="45"/>
  <c r="DA36" i="45"/>
  <c r="DB36" i="45"/>
  <c r="DC36" i="45"/>
  <c r="DD36" i="45"/>
  <c r="DE36" i="45"/>
  <c r="DF36" i="45"/>
  <c r="DG36" i="45"/>
  <c r="DH36" i="45"/>
  <c r="DI36" i="45"/>
  <c r="DJ36" i="45"/>
  <c r="DK36" i="45"/>
  <c r="DL36" i="45"/>
  <c r="DM36" i="45"/>
  <c r="DN36" i="45"/>
  <c r="DO36" i="45"/>
  <c r="DP36" i="45"/>
  <c r="DQ36" i="45"/>
  <c r="DR36" i="45"/>
  <c r="DS36" i="45"/>
  <c r="DT36" i="45"/>
  <c r="DU36" i="45"/>
  <c r="DV36" i="45"/>
  <c r="DW36" i="45"/>
  <c r="DX36" i="45"/>
  <c r="DY36" i="45"/>
  <c r="DZ36" i="45"/>
  <c r="EA36" i="45"/>
  <c r="EB36" i="45"/>
  <c r="EC36" i="45"/>
  <c r="ED36" i="45"/>
  <c r="EE36" i="45"/>
  <c r="EF36" i="45"/>
  <c r="EG36" i="45"/>
  <c r="EH36" i="45"/>
  <c r="EI36" i="45"/>
  <c r="EJ36" i="45"/>
  <c r="EK36" i="45"/>
  <c r="C37" i="45"/>
  <c r="D37" i="45"/>
  <c r="E37" i="45"/>
  <c r="F37" i="45"/>
  <c r="G37" i="45"/>
  <c r="H37" i="45"/>
  <c r="I37" i="45"/>
  <c r="J37" i="45"/>
  <c r="K37" i="45"/>
  <c r="L37" i="45"/>
  <c r="M37" i="45"/>
  <c r="N37" i="45"/>
  <c r="O37" i="45"/>
  <c r="P37" i="45"/>
  <c r="Q37" i="45"/>
  <c r="R37" i="45"/>
  <c r="S37" i="45"/>
  <c r="T37" i="45"/>
  <c r="U37" i="45"/>
  <c r="V37" i="45"/>
  <c r="W37" i="45"/>
  <c r="X37" i="45"/>
  <c r="Y37" i="45"/>
  <c r="Z37" i="45"/>
  <c r="AA37" i="45"/>
  <c r="AB37" i="45"/>
  <c r="AC37" i="45"/>
  <c r="AD37" i="45"/>
  <c r="AE37" i="45"/>
  <c r="AF37" i="45"/>
  <c r="AG37" i="45"/>
  <c r="AH37" i="45"/>
  <c r="AI37" i="45"/>
  <c r="AJ37" i="45"/>
  <c r="AK37" i="45"/>
  <c r="AL37" i="45"/>
  <c r="AM37" i="45"/>
  <c r="AN37" i="45"/>
  <c r="AO37" i="45"/>
  <c r="AP37" i="45"/>
  <c r="AQ37" i="45"/>
  <c r="AR37" i="45"/>
  <c r="AS37" i="45"/>
  <c r="AT37" i="45"/>
  <c r="AU37" i="45"/>
  <c r="AV37" i="45"/>
  <c r="AW37" i="45"/>
  <c r="AX37" i="45"/>
  <c r="AY37" i="45"/>
  <c r="AZ37" i="45"/>
  <c r="BA37" i="45"/>
  <c r="BB37" i="45"/>
  <c r="BC37" i="45"/>
  <c r="BD37" i="45"/>
  <c r="BE37" i="45"/>
  <c r="BF37" i="45"/>
  <c r="BG37" i="45"/>
  <c r="BH37" i="45"/>
  <c r="BI37" i="45"/>
  <c r="BJ37" i="45"/>
  <c r="BK37" i="45"/>
  <c r="BL37" i="45"/>
  <c r="BM37" i="45"/>
  <c r="BN37" i="45"/>
  <c r="BO37" i="45"/>
  <c r="BP37" i="45"/>
  <c r="BQ37" i="45"/>
  <c r="BR37" i="45"/>
  <c r="BS37" i="45"/>
  <c r="BT37" i="45"/>
  <c r="BU37" i="45"/>
  <c r="BV37" i="45"/>
  <c r="BW37" i="45"/>
  <c r="BX37" i="45"/>
  <c r="BY37" i="45"/>
  <c r="BZ37" i="45"/>
  <c r="CA37" i="45"/>
  <c r="CB37" i="45"/>
  <c r="CC37" i="45"/>
  <c r="CD37" i="45"/>
  <c r="CE37" i="45"/>
  <c r="CF37" i="45"/>
  <c r="CG37" i="45"/>
  <c r="CH37" i="45"/>
  <c r="CI37" i="45"/>
  <c r="CJ37" i="45"/>
  <c r="CK37" i="45"/>
  <c r="CL37" i="45"/>
  <c r="CM37" i="45"/>
  <c r="CN37" i="45"/>
  <c r="CO37" i="45"/>
  <c r="CP37" i="45"/>
  <c r="CQ37" i="45"/>
  <c r="CR37" i="45"/>
  <c r="CS37" i="45"/>
  <c r="CT37" i="45"/>
  <c r="CU37" i="45"/>
  <c r="CV37" i="45"/>
  <c r="CW37" i="45"/>
  <c r="CX37" i="45"/>
  <c r="CY37" i="45"/>
  <c r="CZ37" i="45"/>
  <c r="DA37" i="45"/>
  <c r="DB37" i="45"/>
  <c r="DC37" i="45"/>
  <c r="DD37" i="45"/>
  <c r="DE37" i="45"/>
  <c r="DF37" i="45"/>
  <c r="DG37" i="45"/>
  <c r="DH37" i="45"/>
  <c r="DI37" i="45"/>
  <c r="DJ37" i="45"/>
  <c r="DK37" i="45"/>
  <c r="DL37" i="45"/>
  <c r="DM37" i="45"/>
  <c r="DN37" i="45"/>
  <c r="DO37" i="45"/>
  <c r="DP37" i="45"/>
  <c r="DQ37" i="45"/>
  <c r="DR37" i="45"/>
  <c r="DS37" i="45"/>
  <c r="DT37" i="45"/>
  <c r="DU37" i="45"/>
  <c r="DV37" i="45"/>
  <c r="DW37" i="45"/>
  <c r="DX37" i="45"/>
  <c r="DY37" i="45"/>
  <c r="DZ37" i="45"/>
  <c r="EA37" i="45"/>
  <c r="EB37" i="45"/>
  <c r="EC37" i="45"/>
  <c r="ED37" i="45"/>
  <c r="EE37" i="45"/>
  <c r="EF37" i="45"/>
  <c r="EG37" i="45"/>
  <c r="EH37" i="45"/>
  <c r="EI37" i="45"/>
  <c r="EJ37" i="45"/>
  <c r="EK37" i="45"/>
  <c r="C38" i="45"/>
  <c r="D38" i="45"/>
  <c r="E38" i="45"/>
  <c r="F38" i="45"/>
  <c r="G38" i="45"/>
  <c r="H38" i="45"/>
  <c r="I38" i="45"/>
  <c r="J38" i="45"/>
  <c r="K38" i="45"/>
  <c r="L38" i="45"/>
  <c r="M38" i="45"/>
  <c r="N38" i="45"/>
  <c r="O38" i="45"/>
  <c r="P38" i="45"/>
  <c r="Q38" i="45"/>
  <c r="R38" i="45"/>
  <c r="S38" i="45"/>
  <c r="T38" i="45"/>
  <c r="U38" i="45"/>
  <c r="V38" i="45"/>
  <c r="W38" i="45"/>
  <c r="X38" i="45"/>
  <c r="Y38" i="45"/>
  <c r="Z38" i="45"/>
  <c r="AA38" i="45"/>
  <c r="AB38" i="45"/>
  <c r="AC38" i="45"/>
  <c r="AD38" i="45"/>
  <c r="AE38" i="45"/>
  <c r="AF38" i="45"/>
  <c r="AG38" i="45"/>
  <c r="AH38" i="45"/>
  <c r="AI38" i="45"/>
  <c r="AJ38" i="45"/>
  <c r="AK38" i="45"/>
  <c r="AL38" i="45"/>
  <c r="AM38" i="45"/>
  <c r="AN38" i="45"/>
  <c r="AO38" i="45"/>
  <c r="AP38" i="45"/>
  <c r="AQ38" i="45"/>
  <c r="AR38" i="45"/>
  <c r="AS38" i="45"/>
  <c r="AT38" i="45"/>
  <c r="AU38" i="45"/>
  <c r="AV38" i="45"/>
  <c r="AW38" i="45"/>
  <c r="AX38" i="45"/>
  <c r="AY38" i="45"/>
  <c r="AZ38" i="45"/>
  <c r="BA38" i="45"/>
  <c r="BB38" i="45"/>
  <c r="BC38" i="45"/>
  <c r="BD38" i="45"/>
  <c r="BE38" i="45"/>
  <c r="BF38" i="45"/>
  <c r="BG38" i="45"/>
  <c r="BH38" i="45"/>
  <c r="BI38" i="45"/>
  <c r="BJ38" i="45"/>
  <c r="BK38" i="45"/>
  <c r="BL38" i="45"/>
  <c r="BM38" i="45"/>
  <c r="BN38" i="45"/>
  <c r="BO38" i="45"/>
  <c r="BP38" i="45"/>
  <c r="BQ38" i="45"/>
  <c r="BR38" i="45"/>
  <c r="BS38" i="45"/>
  <c r="BT38" i="45"/>
  <c r="BU38" i="45"/>
  <c r="BV38" i="45"/>
  <c r="BW38" i="45"/>
  <c r="BX38" i="45"/>
  <c r="BY38" i="45"/>
  <c r="BZ38" i="45"/>
  <c r="CA38" i="45"/>
  <c r="CB38" i="45"/>
  <c r="CC38" i="45"/>
  <c r="CD38" i="45"/>
  <c r="CE38" i="45"/>
  <c r="CF38" i="45"/>
  <c r="CG38" i="45"/>
  <c r="CH38" i="45"/>
  <c r="CI38" i="45"/>
  <c r="CJ38" i="45"/>
  <c r="CK38" i="45"/>
  <c r="CL38" i="45"/>
  <c r="CM38" i="45"/>
  <c r="CN38" i="45"/>
  <c r="CO38" i="45"/>
  <c r="CP38" i="45"/>
  <c r="CQ38" i="45"/>
  <c r="CR38" i="45"/>
  <c r="CS38" i="45"/>
  <c r="CT38" i="45"/>
  <c r="CU38" i="45"/>
  <c r="CV38" i="45"/>
  <c r="CW38" i="45"/>
  <c r="CX38" i="45"/>
  <c r="CY38" i="45"/>
  <c r="CZ38" i="45"/>
  <c r="DA38" i="45"/>
  <c r="DB38" i="45"/>
  <c r="DC38" i="45"/>
  <c r="DD38" i="45"/>
  <c r="DE38" i="45"/>
  <c r="DF38" i="45"/>
  <c r="DG38" i="45"/>
  <c r="DH38" i="45"/>
  <c r="DI38" i="45"/>
  <c r="DJ38" i="45"/>
  <c r="DK38" i="45"/>
  <c r="DL38" i="45"/>
  <c r="DM38" i="45"/>
  <c r="DN38" i="45"/>
  <c r="DO38" i="45"/>
  <c r="DP38" i="45"/>
  <c r="DQ38" i="45"/>
  <c r="DR38" i="45"/>
  <c r="DS38" i="45"/>
  <c r="DT38" i="45"/>
  <c r="DU38" i="45"/>
  <c r="DV38" i="45"/>
  <c r="DW38" i="45"/>
  <c r="DX38" i="45"/>
  <c r="DY38" i="45"/>
  <c r="DZ38" i="45"/>
  <c r="EA38" i="45"/>
  <c r="EB38" i="45"/>
  <c r="EC38" i="45"/>
  <c r="ED38" i="45"/>
  <c r="EE38" i="45"/>
  <c r="EF38" i="45"/>
  <c r="EG38" i="45"/>
  <c r="EH38" i="45"/>
  <c r="EI38" i="45"/>
  <c r="EJ38" i="45"/>
  <c r="EK38" i="45"/>
  <c r="C39" i="45"/>
  <c r="D39" i="45"/>
  <c r="E39" i="45"/>
  <c r="F39" i="45"/>
  <c r="G39" i="45"/>
  <c r="H39" i="45"/>
  <c r="I39" i="45"/>
  <c r="J39" i="45"/>
  <c r="K39" i="45"/>
  <c r="L39" i="45"/>
  <c r="M39" i="45"/>
  <c r="N39" i="45"/>
  <c r="O39" i="45"/>
  <c r="P39" i="45"/>
  <c r="Q39" i="45"/>
  <c r="R39" i="45"/>
  <c r="S39" i="45"/>
  <c r="T39" i="45"/>
  <c r="U39" i="45"/>
  <c r="V39" i="45"/>
  <c r="W39" i="45"/>
  <c r="X39" i="45"/>
  <c r="Y39" i="45"/>
  <c r="Z39" i="45"/>
  <c r="AA39" i="45"/>
  <c r="AB39" i="45"/>
  <c r="AC39" i="45"/>
  <c r="AD39" i="45"/>
  <c r="AE39" i="45"/>
  <c r="AF39" i="45"/>
  <c r="AG39" i="45"/>
  <c r="AH39" i="45"/>
  <c r="AI39" i="45"/>
  <c r="AJ39" i="45"/>
  <c r="AK39" i="45"/>
  <c r="AL39" i="45"/>
  <c r="AM39" i="45"/>
  <c r="AN39" i="45"/>
  <c r="AO39" i="45"/>
  <c r="AP39" i="45"/>
  <c r="AQ39" i="45"/>
  <c r="AR39" i="45"/>
  <c r="AS39" i="45"/>
  <c r="AT39" i="45"/>
  <c r="AU39" i="45"/>
  <c r="AV39" i="45"/>
  <c r="AW39" i="45"/>
  <c r="AX39" i="45"/>
  <c r="AY39" i="45"/>
  <c r="AZ39" i="45"/>
  <c r="BA39" i="45"/>
  <c r="BB39" i="45"/>
  <c r="BC39" i="45"/>
  <c r="BD39" i="45"/>
  <c r="BE39" i="45"/>
  <c r="BF39" i="45"/>
  <c r="BG39" i="45"/>
  <c r="BH39" i="45"/>
  <c r="BI39" i="45"/>
  <c r="BJ39" i="45"/>
  <c r="BK39" i="45"/>
  <c r="BL39" i="45"/>
  <c r="BM39" i="45"/>
  <c r="BN39" i="45"/>
  <c r="BO39" i="45"/>
  <c r="BP39" i="45"/>
  <c r="BQ39" i="45"/>
  <c r="BR39" i="45"/>
  <c r="BS39" i="45"/>
  <c r="BT39" i="45"/>
  <c r="BU39" i="45"/>
  <c r="BV39" i="45"/>
  <c r="BW39" i="45"/>
  <c r="BX39" i="45"/>
  <c r="BY39" i="45"/>
  <c r="BZ39" i="45"/>
  <c r="CA39" i="45"/>
  <c r="CB39" i="45"/>
  <c r="CC39" i="45"/>
  <c r="CD39" i="45"/>
  <c r="CE39" i="45"/>
  <c r="CF39" i="45"/>
  <c r="CG39" i="45"/>
  <c r="CH39" i="45"/>
  <c r="CI39" i="45"/>
  <c r="CJ39" i="45"/>
  <c r="CK39" i="45"/>
  <c r="CL39" i="45"/>
  <c r="CM39" i="45"/>
  <c r="CN39" i="45"/>
  <c r="CO39" i="45"/>
  <c r="CP39" i="45"/>
  <c r="CQ39" i="45"/>
  <c r="CR39" i="45"/>
  <c r="CS39" i="45"/>
  <c r="CT39" i="45"/>
  <c r="CU39" i="45"/>
  <c r="CV39" i="45"/>
  <c r="CW39" i="45"/>
  <c r="CX39" i="45"/>
  <c r="CY39" i="45"/>
  <c r="CZ39" i="45"/>
  <c r="DA39" i="45"/>
  <c r="DB39" i="45"/>
  <c r="DC39" i="45"/>
  <c r="DD39" i="45"/>
  <c r="DE39" i="45"/>
  <c r="DF39" i="45"/>
  <c r="DG39" i="45"/>
  <c r="DH39" i="45"/>
  <c r="DI39" i="45"/>
  <c r="DJ39" i="45"/>
  <c r="DK39" i="45"/>
  <c r="DL39" i="45"/>
  <c r="DM39" i="45"/>
  <c r="DN39" i="45"/>
  <c r="DO39" i="45"/>
  <c r="DP39" i="45"/>
  <c r="DQ39" i="45"/>
  <c r="DR39" i="45"/>
  <c r="DS39" i="45"/>
  <c r="DT39" i="45"/>
  <c r="DU39" i="45"/>
  <c r="DV39" i="45"/>
  <c r="DW39" i="45"/>
  <c r="DX39" i="45"/>
  <c r="DY39" i="45"/>
  <c r="DZ39" i="45"/>
  <c r="EA39" i="45"/>
  <c r="EB39" i="45"/>
  <c r="EC39" i="45"/>
  <c r="ED39" i="45"/>
  <c r="EE39" i="45"/>
  <c r="EF39" i="45"/>
  <c r="EG39" i="45"/>
  <c r="EH39" i="45"/>
  <c r="EI39" i="45"/>
  <c r="EJ39" i="45"/>
  <c r="EK39" i="45"/>
  <c r="C40" i="45"/>
  <c r="D40" i="45"/>
  <c r="E40" i="45"/>
  <c r="F40" i="45"/>
  <c r="G40" i="45"/>
  <c r="H40" i="45"/>
  <c r="I40" i="45"/>
  <c r="J40" i="45"/>
  <c r="K40" i="45"/>
  <c r="L40" i="45"/>
  <c r="M40" i="45"/>
  <c r="N40" i="45"/>
  <c r="O40" i="45"/>
  <c r="P40" i="45"/>
  <c r="Q40" i="45"/>
  <c r="R40" i="45"/>
  <c r="S40" i="45"/>
  <c r="T40" i="45"/>
  <c r="U40" i="45"/>
  <c r="V40" i="45"/>
  <c r="W40" i="45"/>
  <c r="X40" i="45"/>
  <c r="Y40" i="45"/>
  <c r="Z40" i="45"/>
  <c r="AA40" i="45"/>
  <c r="AB40" i="45"/>
  <c r="AC40" i="45"/>
  <c r="AD40" i="45"/>
  <c r="AE40" i="45"/>
  <c r="AF40" i="45"/>
  <c r="AG40" i="45"/>
  <c r="AH40" i="45"/>
  <c r="AI40" i="45"/>
  <c r="AJ40" i="45"/>
  <c r="AK40" i="45"/>
  <c r="AL40" i="45"/>
  <c r="AM40" i="45"/>
  <c r="AN40" i="45"/>
  <c r="AO40" i="45"/>
  <c r="AP40" i="45"/>
  <c r="AQ40" i="45"/>
  <c r="AR40" i="45"/>
  <c r="AS40" i="45"/>
  <c r="AT40" i="45"/>
  <c r="AU40" i="45"/>
  <c r="AV40" i="45"/>
  <c r="AW40" i="45"/>
  <c r="AX40" i="45"/>
  <c r="AY40" i="45"/>
  <c r="AZ40" i="45"/>
  <c r="BA40" i="45"/>
  <c r="BB40" i="45"/>
  <c r="BC40" i="45"/>
  <c r="BD40" i="45"/>
  <c r="BE40" i="45"/>
  <c r="BF40" i="45"/>
  <c r="BG40" i="45"/>
  <c r="BH40" i="45"/>
  <c r="BI40" i="45"/>
  <c r="BJ40" i="45"/>
  <c r="BK40" i="45"/>
  <c r="BL40" i="45"/>
  <c r="BM40" i="45"/>
  <c r="BN40" i="45"/>
  <c r="BO40" i="45"/>
  <c r="BP40" i="45"/>
  <c r="BQ40" i="45"/>
  <c r="BR40" i="45"/>
  <c r="BS40" i="45"/>
  <c r="BT40" i="45"/>
  <c r="BU40" i="45"/>
  <c r="BV40" i="45"/>
  <c r="BW40" i="45"/>
  <c r="BX40" i="45"/>
  <c r="BY40" i="45"/>
  <c r="BZ40" i="45"/>
  <c r="CA40" i="45"/>
  <c r="CB40" i="45"/>
  <c r="CC40" i="45"/>
  <c r="CD40" i="45"/>
  <c r="CE40" i="45"/>
  <c r="CF40" i="45"/>
  <c r="CG40" i="45"/>
  <c r="CH40" i="45"/>
  <c r="CI40" i="45"/>
  <c r="CJ40" i="45"/>
  <c r="CK40" i="45"/>
  <c r="CL40" i="45"/>
  <c r="CM40" i="45"/>
  <c r="CN40" i="45"/>
  <c r="CO40" i="45"/>
  <c r="CP40" i="45"/>
  <c r="CQ40" i="45"/>
  <c r="CR40" i="45"/>
  <c r="CS40" i="45"/>
  <c r="CT40" i="45"/>
  <c r="CU40" i="45"/>
  <c r="CV40" i="45"/>
  <c r="CW40" i="45"/>
  <c r="CX40" i="45"/>
  <c r="CY40" i="45"/>
  <c r="CZ40" i="45"/>
  <c r="DA40" i="45"/>
  <c r="DB40" i="45"/>
  <c r="DC40" i="45"/>
  <c r="DD40" i="45"/>
  <c r="DE40" i="45"/>
  <c r="DF40" i="45"/>
  <c r="DG40" i="45"/>
  <c r="DH40" i="45"/>
  <c r="DI40" i="45"/>
  <c r="DJ40" i="45"/>
  <c r="DK40" i="45"/>
  <c r="DL40" i="45"/>
  <c r="DM40" i="45"/>
  <c r="DN40" i="45"/>
  <c r="DO40" i="45"/>
  <c r="DP40" i="45"/>
  <c r="DQ40" i="45"/>
  <c r="DR40" i="45"/>
  <c r="DS40" i="45"/>
  <c r="DT40" i="45"/>
  <c r="DU40" i="45"/>
  <c r="DV40" i="45"/>
  <c r="DW40" i="45"/>
  <c r="DX40" i="45"/>
  <c r="DY40" i="45"/>
  <c r="DZ40" i="45"/>
  <c r="EA40" i="45"/>
  <c r="EB40" i="45"/>
  <c r="EC40" i="45"/>
  <c r="ED40" i="45"/>
  <c r="EE40" i="45"/>
  <c r="EF40" i="45"/>
  <c r="EG40" i="45"/>
  <c r="EH40" i="45"/>
  <c r="EI40" i="45"/>
  <c r="EJ40" i="45"/>
  <c r="EK40" i="45"/>
  <c r="C41" i="45"/>
  <c r="D41" i="45"/>
  <c r="E41" i="45"/>
  <c r="F41" i="45"/>
  <c r="G41" i="45"/>
  <c r="H41" i="45"/>
  <c r="I41" i="45"/>
  <c r="J41" i="45"/>
  <c r="K41" i="45"/>
  <c r="L41" i="45"/>
  <c r="M41" i="45"/>
  <c r="N41" i="45"/>
  <c r="O41" i="45"/>
  <c r="P41" i="45"/>
  <c r="Q41" i="45"/>
  <c r="R41" i="45"/>
  <c r="S41" i="45"/>
  <c r="T41" i="45"/>
  <c r="U41" i="45"/>
  <c r="V41" i="45"/>
  <c r="W41" i="45"/>
  <c r="X41" i="45"/>
  <c r="Y41" i="45"/>
  <c r="Z41" i="45"/>
  <c r="AA41" i="45"/>
  <c r="AB41" i="45"/>
  <c r="AC41" i="45"/>
  <c r="AD41" i="45"/>
  <c r="AE41" i="45"/>
  <c r="AF41" i="45"/>
  <c r="AG41" i="45"/>
  <c r="AH41" i="45"/>
  <c r="AI41" i="45"/>
  <c r="AJ41" i="45"/>
  <c r="AK41" i="45"/>
  <c r="AL41" i="45"/>
  <c r="AM41" i="45"/>
  <c r="AN41" i="45"/>
  <c r="AO41" i="45"/>
  <c r="AP41" i="45"/>
  <c r="AQ41" i="45"/>
  <c r="AR41" i="45"/>
  <c r="AS41" i="45"/>
  <c r="AT41" i="45"/>
  <c r="AU41" i="45"/>
  <c r="AV41" i="45"/>
  <c r="AW41" i="45"/>
  <c r="AX41" i="45"/>
  <c r="AY41" i="45"/>
  <c r="AZ41" i="45"/>
  <c r="BA41" i="45"/>
  <c r="BB41" i="45"/>
  <c r="BC41" i="45"/>
  <c r="BD41" i="45"/>
  <c r="BE41" i="45"/>
  <c r="BF41" i="45"/>
  <c r="BG41" i="45"/>
  <c r="BH41" i="45"/>
  <c r="BI41" i="45"/>
  <c r="BJ41" i="45"/>
  <c r="BK41" i="45"/>
  <c r="BL41" i="45"/>
  <c r="BM41" i="45"/>
  <c r="BN41" i="45"/>
  <c r="BO41" i="45"/>
  <c r="BP41" i="45"/>
  <c r="BQ41" i="45"/>
  <c r="BR41" i="45"/>
  <c r="BS41" i="45"/>
  <c r="BT41" i="45"/>
  <c r="BU41" i="45"/>
  <c r="BV41" i="45"/>
  <c r="BW41" i="45"/>
  <c r="BX41" i="45"/>
  <c r="BY41" i="45"/>
  <c r="BZ41" i="45"/>
  <c r="CA41" i="45"/>
  <c r="CB41" i="45"/>
  <c r="CC41" i="45"/>
  <c r="CD41" i="45"/>
  <c r="CE41" i="45"/>
  <c r="CF41" i="45"/>
  <c r="CG41" i="45"/>
  <c r="CH41" i="45"/>
  <c r="CI41" i="45"/>
  <c r="CJ41" i="45"/>
  <c r="CK41" i="45"/>
  <c r="CL41" i="45"/>
  <c r="CM41" i="45"/>
  <c r="CN41" i="45"/>
  <c r="CO41" i="45"/>
  <c r="CP41" i="45"/>
  <c r="CQ41" i="45"/>
  <c r="CR41" i="45"/>
  <c r="CS41" i="45"/>
  <c r="CT41" i="45"/>
  <c r="CU41" i="45"/>
  <c r="CV41" i="45"/>
  <c r="CW41" i="45"/>
  <c r="CX41" i="45"/>
  <c r="CY41" i="45"/>
  <c r="CZ41" i="45"/>
  <c r="DA41" i="45"/>
  <c r="DB41" i="45"/>
  <c r="DC41" i="45"/>
  <c r="DD41" i="45"/>
  <c r="DE41" i="45"/>
  <c r="DF41" i="45"/>
  <c r="DG41" i="45"/>
  <c r="DH41" i="45"/>
  <c r="DI41" i="45"/>
  <c r="DJ41" i="45"/>
  <c r="DK41" i="45"/>
  <c r="DL41" i="45"/>
  <c r="DM41" i="45"/>
  <c r="DN41" i="45"/>
  <c r="DO41" i="45"/>
  <c r="DP41" i="45"/>
  <c r="DQ41" i="45"/>
  <c r="DR41" i="45"/>
  <c r="DS41" i="45"/>
  <c r="DT41" i="45"/>
  <c r="DU41" i="45"/>
  <c r="DV41" i="45"/>
  <c r="DW41" i="45"/>
  <c r="DX41" i="45"/>
  <c r="DY41" i="45"/>
  <c r="DZ41" i="45"/>
  <c r="EA41" i="45"/>
  <c r="EB41" i="45"/>
  <c r="EC41" i="45"/>
  <c r="ED41" i="45"/>
  <c r="EE41" i="45"/>
  <c r="EF41" i="45"/>
  <c r="EG41" i="45"/>
  <c r="EH41" i="45"/>
  <c r="EI41" i="45"/>
  <c r="EJ41" i="45"/>
  <c r="EK41" i="45"/>
  <c r="C42" i="45"/>
  <c r="D42" i="45"/>
  <c r="E42" i="45"/>
  <c r="F42" i="45"/>
  <c r="G42" i="45"/>
  <c r="H42" i="45"/>
  <c r="I42" i="45"/>
  <c r="J42" i="45"/>
  <c r="K42" i="45"/>
  <c r="L42" i="45"/>
  <c r="M42" i="45"/>
  <c r="N42" i="45"/>
  <c r="O42" i="45"/>
  <c r="P42" i="45"/>
  <c r="Q42" i="45"/>
  <c r="R42" i="45"/>
  <c r="S42" i="45"/>
  <c r="T42" i="45"/>
  <c r="U42" i="45"/>
  <c r="V42" i="45"/>
  <c r="W42" i="45"/>
  <c r="X42" i="45"/>
  <c r="Y42" i="45"/>
  <c r="Z42" i="45"/>
  <c r="AA42" i="45"/>
  <c r="AB42" i="45"/>
  <c r="AC42" i="45"/>
  <c r="AD42" i="45"/>
  <c r="AE42" i="45"/>
  <c r="AF42" i="45"/>
  <c r="AG42" i="45"/>
  <c r="AH42" i="45"/>
  <c r="AI42" i="45"/>
  <c r="AJ42" i="45"/>
  <c r="AK42" i="45"/>
  <c r="AL42" i="45"/>
  <c r="AM42" i="45"/>
  <c r="AN42" i="45"/>
  <c r="AO42" i="45"/>
  <c r="AP42" i="45"/>
  <c r="AQ42" i="45"/>
  <c r="AR42" i="45"/>
  <c r="AS42" i="45"/>
  <c r="AT42" i="45"/>
  <c r="AU42" i="45"/>
  <c r="AV42" i="45"/>
  <c r="AW42" i="45"/>
  <c r="AX42" i="45"/>
  <c r="AY42" i="45"/>
  <c r="AZ42" i="45"/>
  <c r="BA42" i="45"/>
  <c r="BB42" i="45"/>
  <c r="BC42" i="45"/>
  <c r="BD42" i="45"/>
  <c r="BE42" i="45"/>
  <c r="BF42" i="45"/>
  <c r="BG42" i="45"/>
  <c r="BH42" i="45"/>
  <c r="BI42" i="45"/>
  <c r="BJ42" i="45"/>
  <c r="BK42" i="45"/>
  <c r="BL42" i="45"/>
  <c r="BM42" i="45"/>
  <c r="BN42" i="45"/>
  <c r="BO42" i="45"/>
  <c r="BP42" i="45"/>
  <c r="BQ42" i="45"/>
  <c r="BR42" i="45"/>
  <c r="BS42" i="45"/>
  <c r="BT42" i="45"/>
  <c r="BU42" i="45"/>
  <c r="BV42" i="45"/>
  <c r="BW42" i="45"/>
  <c r="BX42" i="45"/>
  <c r="BY42" i="45"/>
  <c r="BZ42" i="45"/>
  <c r="CA42" i="45"/>
  <c r="CB42" i="45"/>
  <c r="CC42" i="45"/>
  <c r="CD42" i="45"/>
  <c r="CE42" i="45"/>
  <c r="CF42" i="45"/>
  <c r="CG42" i="45"/>
  <c r="CH42" i="45"/>
  <c r="CI42" i="45"/>
  <c r="CJ42" i="45"/>
  <c r="CK42" i="45"/>
  <c r="CL42" i="45"/>
  <c r="CM42" i="45"/>
  <c r="CN42" i="45"/>
  <c r="CO42" i="45"/>
  <c r="CP42" i="45"/>
  <c r="CQ42" i="45"/>
  <c r="CR42" i="45"/>
  <c r="CS42" i="45"/>
  <c r="CT42" i="45"/>
  <c r="CU42" i="45"/>
  <c r="CV42" i="45"/>
  <c r="CW42" i="45"/>
  <c r="CX42" i="45"/>
  <c r="CY42" i="45"/>
  <c r="CZ42" i="45"/>
  <c r="DA42" i="45"/>
  <c r="DB42" i="45"/>
  <c r="DC42" i="45"/>
  <c r="DD42" i="45"/>
  <c r="DE42" i="45"/>
  <c r="DF42" i="45"/>
  <c r="DG42" i="45"/>
  <c r="DH42" i="45"/>
  <c r="DI42" i="45"/>
  <c r="DJ42" i="45"/>
  <c r="DK42" i="45"/>
  <c r="DL42" i="45"/>
  <c r="DM42" i="45"/>
  <c r="DN42" i="45"/>
  <c r="DO42" i="45"/>
  <c r="DP42" i="45"/>
  <c r="DQ42" i="45"/>
  <c r="DR42" i="45"/>
  <c r="DS42" i="45"/>
  <c r="DT42" i="45"/>
  <c r="DU42" i="45"/>
  <c r="DV42" i="45"/>
  <c r="DW42" i="45"/>
  <c r="DX42" i="45"/>
  <c r="DY42" i="45"/>
  <c r="DZ42" i="45"/>
  <c r="EA42" i="45"/>
  <c r="EB42" i="45"/>
  <c r="EC42" i="45"/>
  <c r="ED42" i="45"/>
  <c r="EE42" i="45"/>
  <c r="EF42" i="45"/>
  <c r="EG42" i="45"/>
  <c r="EH42" i="45"/>
  <c r="EI42" i="45"/>
  <c r="EJ42" i="45"/>
  <c r="EK42" i="45"/>
  <c r="C43" i="45"/>
  <c r="D43" i="45"/>
  <c r="E43" i="45"/>
  <c r="F43" i="45"/>
  <c r="G43" i="45"/>
  <c r="H43" i="45"/>
  <c r="I43" i="45"/>
  <c r="J43" i="45"/>
  <c r="K43" i="45"/>
  <c r="L43" i="45"/>
  <c r="M43" i="45"/>
  <c r="N43" i="45"/>
  <c r="O43" i="45"/>
  <c r="P43" i="45"/>
  <c r="Q43" i="45"/>
  <c r="R43" i="45"/>
  <c r="S43" i="45"/>
  <c r="T43" i="45"/>
  <c r="U43" i="45"/>
  <c r="V43" i="45"/>
  <c r="W43" i="45"/>
  <c r="X43" i="45"/>
  <c r="Y43" i="45"/>
  <c r="Z43" i="45"/>
  <c r="AA43" i="45"/>
  <c r="AB43" i="45"/>
  <c r="AC43" i="45"/>
  <c r="AD43" i="45"/>
  <c r="AE43" i="45"/>
  <c r="AF43" i="45"/>
  <c r="AG43" i="45"/>
  <c r="AH43" i="45"/>
  <c r="AI43" i="45"/>
  <c r="AJ43" i="45"/>
  <c r="AK43" i="45"/>
  <c r="AL43" i="45"/>
  <c r="AM43" i="45"/>
  <c r="AN43" i="45"/>
  <c r="AO43" i="45"/>
  <c r="AP43" i="45"/>
  <c r="AQ43" i="45"/>
  <c r="AR43" i="45"/>
  <c r="AS43" i="45"/>
  <c r="AT43" i="45"/>
  <c r="AU43" i="45"/>
  <c r="AV43" i="45"/>
  <c r="AW43" i="45"/>
  <c r="AX43" i="45"/>
  <c r="AY43" i="45"/>
  <c r="AZ43" i="45"/>
  <c r="BA43" i="45"/>
  <c r="BB43" i="45"/>
  <c r="BC43" i="45"/>
  <c r="BD43" i="45"/>
  <c r="BE43" i="45"/>
  <c r="BF43" i="45"/>
  <c r="BG43" i="45"/>
  <c r="BH43" i="45"/>
  <c r="BI43" i="45"/>
  <c r="BJ43" i="45"/>
  <c r="BK43" i="45"/>
  <c r="BL43" i="45"/>
  <c r="BM43" i="45"/>
  <c r="BN43" i="45"/>
  <c r="BO43" i="45"/>
  <c r="BP43" i="45"/>
  <c r="BQ43" i="45"/>
  <c r="BR43" i="45"/>
  <c r="BS43" i="45"/>
  <c r="BT43" i="45"/>
  <c r="BU43" i="45"/>
  <c r="BV43" i="45"/>
  <c r="BW43" i="45"/>
  <c r="BX43" i="45"/>
  <c r="BY43" i="45"/>
  <c r="BZ43" i="45"/>
  <c r="CA43" i="45"/>
  <c r="CB43" i="45"/>
  <c r="CC43" i="45"/>
  <c r="CD43" i="45"/>
  <c r="CE43" i="45"/>
  <c r="CF43" i="45"/>
  <c r="CG43" i="45"/>
  <c r="CH43" i="45"/>
  <c r="CI43" i="45"/>
  <c r="CJ43" i="45"/>
  <c r="CK43" i="45"/>
  <c r="CL43" i="45"/>
  <c r="CM43" i="45"/>
  <c r="CN43" i="45"/>
  <c r="CO43" i="45"/>
  <c r="CP43" i="45"/>
  <c r="CQ43" i="45"/>
  <c r="CR43" i="45"/>
  <c r="CS43" i="45"/>
  <c r="CT43" i="45"/>
  <c r="CU43" i="45"/>
  <c r="CV43" i="45"/>
  <c r="CW43" i="45"/>
  <c r="CX43" i="45"/>
  <c r="CY43" i="45"/>
  <c r="CZ43" i="45"/>
  <c r="DA43" i="45"/>
  <c r="DB43" i="45"/>
  <c r="DC43" i="45"/>
  <c r="DD43" i="45"/>
  <c r="DE43" i="45"/>
  <c r="DF43" i="45"/>
  <c r="DG43" i="45"/>
  <c r="DH43" i="45"/>
  <c r="DI43" i="45"/>
  <c r="DJ43" i="45"/>
  <c r="DK43" i="45"/>
  <c r="DL43" i="45"/>
  <c r="DM43" i="45"/>
  <c r="DN43" i="45"/>
  <c r="DO43" i="45"/>
  <c r="DP43" i="45"/>
  <c r="DQ43" i="45"/>
  <c r="DR43" i="45"/>
  <c r="DS43" i="45"/>
  <c r="DT43" i="45"/>
  <c r="DU43" i="45"/>
  <c r="DV43" i="45"/>
  <c r="DW43" i="45"/>
  <c r="DX43" i="45"/>
  <c r="DY43" i="45"/>
  <c r="DZ43" i="45"/>
  <c r="EA43" i="45"/>
  <c r="EB43" i="45"/>
  <c r="EC43" i="45"/>
  <c r="ED43" i="45"/>
  <c r="EE43" i="45"/>
  <c r="EF43" i="45"/>
  <c r="EG43" i="45"/>
  <c r="EH43" i="45"/>
  <c r="EI43" i="45"/>
  <c r="EJ43" i="45"/>
  <c r="EK43" i="45"/>
  <c r="C44" i="45"/>
  <c r="D44" i="45"/>
  <c r="E44" i="45"/>
  <c r="F44" i="45"/>
  <c r="G44" i="45"/>
  <c r="H44" i="45"/>
  <c r="I44" i="45"/>
  <c r="J44" i="45"/>
  <c r="K44" i="45"/>
  <c r="L44" i="45"/>
  <c r="M44" i="45"/>
  <c r="N44" i="45"/>
  <c r="O44" i="45"/>
  <c r="P44" i="45"/>
  <c r="Q44" i="45"/>
  <c r="R44" i="45"/>
  <c r="S44" i="45"/>
  <c r="T44" i="45"/>
  <c r="U44" i="45"/>
  <c r="V44" i="45"/>
  <c r="W44" i="45"/>
  <c r="X44" i="45"/>
  <c r="Y44" i="45"/>
  <c r="Z44" i="45"/>
  <c r="AA44" i="45"/>
  <c r="AB44" i="45"/>
  <c r="AC44" i="45"/>
  <c r="AD44" i="45"/>
  <c r="AE44" i="45"/>
  <c r="AF44" i="45"/>
  <c r="AG44" i="45"/>
  <c r="AH44" i="45"/>
  <c r="AI44" i="45"/>
  <c r="AJ44" i="45"/>
  <c r="AK44" i="45"/>
  <c r="AL44" i="45"/>
  <c r="AM44" i="45"/>
  <c r="AN44" i="45"/>
  <c r="AO44" i="45"/>
  <c r="AP44" i="45"/>
  <c r="AQ44" i="45"/>
  <c r="AR44" i="45"/>
  <c r="AS44" i="45"/>
  <c r="AT44" i="45"/>
  <c r="AU44" i="45"/>
  <c r="AV44" i="45"/>
  <c r="AW44" i="45"/>
  <c r="AX44" i="45"/>
  <c r="AY44" i="45"/>
  <c r="AZ44" i="45"/>
  <c r="BA44" i="45"/>
  <c r="BB44" i="45"/>
  <c r="BC44" i="45"/>
  <c r="BD44" i="45"/>
  <c r="BE44" i="45"/>
  <c r="BF44" i="45"/>
  <c r="BG44" i="45"/>
  <c r="BH44" i="45"/>
  <c r="BI44" i="45"/>
  <c r="BJ44" i="45"/>
  <c r="BK44" i="45"/>
  <c r="BL44" i="45"/>
  <c r="BM44" i="45"/>
  <c r="BN44" i="45"/>
  <c r="BO44" i="45"/>
  <c r="BP44" i="45"/>
  <c r="BQ44" i="45"/>
  <c r="BR44" i="45"/>
  <c r="BS44" i="45"/>
  <c r="BT44" i="45"/>
  <c r="BU44" i="45"/>
  <c r="BV44" i="45"/>
  <c r="BW44" i="45"/>
  <c r="BX44" i="45"/>
  <c r="BY44" i="45"/>
  <c r="BZ44" i="45"/>
  <c r="CA44" i="45"/>
  <c r="CB44" i="45"/>
  <c r="CC44" i="45"/>
  <c r="CD44" i="45"/>
  <c r="CE44" i="45"/>
  <c r="CF44" i="45"/>
  <c r="CG44" i="45"/>
  <c r="CH44" i="45"/>
  <c r="CI44" i="45"/>
  <c r="CJ44" i="45"/>
  <c r="CK44" i="45"/>
  <c r="CL44" i="45"/>
  <c r="CM44" i="45"/>
  <c r="CN44" i="45"/>
  <c r="CO44" i="45"/>
  <c r="CP44" i="45"/>
  <c r="CQ44" i="45"/>
  <c r="CR44" i="45"/>
  <c r="CS44" i="45"/>
  <c r="CT44" i="45"/>
  <c r="CU44" i="45"/>
  <c r="CV44" i="45"/>
  <c r="CW44" i="45"/>
  <c r="CX44" i="45"/>
  <c r="CY44" i="45"/>
  <c r="CZ44" i="45"/>
  <c r="DA44" i="45"/>
  <c r="DB44" i="45"/>
  <c r="DC44" i="45"/>
  <c r="DD44" i="45"/>
  <c r="DE44" i="45"/>
  <c r="DF44" i="45"/>
  <c r="DG44" i="45"/>
  <c r="DH44" i="45"/>
  <c r="DI44" i="45"/>
  <c r="DJ44" i="45"/>
  <c r="DK44" i="45"/>
  <c r="DL44" i="45"/>
  <c r="DM44" i="45"/>
  <c r="DN44" i="45"/>
  <c r="DO44" i="45"/>
  <c r="DP44" i="45"/>
  <c r="DQ44" i="45"/>
  <c r="DR44" i="45"/>
  <c r="DS44" i="45"/>
  <c r="DT44" i="45"/>
  <c r="DU44" i="45"/>
  <c r="DV44" i="45"/>
  <c r="DW44" i="45"/>
  <c r="DX44" i="45"/>
  <c r="DY44" i="45"/>
  <c r="DZ44" i="45"/>
  <c r="EA44" i="45"/>
  <c r="EB44" i="45"/>
  <c r="EC44" i="45"/>
  <c r="ED44" i="45"/>
  <c r="EE44" i="45"/>
  <c r="EF44" i="45"/>
  <c r="EG44" i="45"/>
  <c r="EH44" i="45"/>
  <c r="EI44" i="45"/>
  <c r="EJ44" i="45"/>
  <c r="EK44" i="45"/>
  <c r="C45" i="45"/>
  <c r="D45" i="45"/>
  <c r="E45" i="45"/>
  <c r="F45" i="45"/>
  <c r="G45" i="45"/>
  <c r="H45" i="45"/>
  <c r="I45" i="45"/>
  <c r="J45" i="45"/>
  <c r="K45" i="45"/>
  <c r="L45" i="45"/>
  <c r="M45" i="45"/>
  <c r="N45" i="45"/>
  <c r="O45" i="45"/>
  <c r="P45" i="45"/>
  <c r="Q45" i="45"/>
  <c r="R45" i="45"/>
  <c r="S45" i="45"/>
  <c r="T45" i="45"/>
  <c r="U45" i="45"/>
  <c r="V45" i="45"/>
  <c r="W45" i="45"/>
  <c r="X45" i="45"/>
  <c r="Y45" i="45"/>
  <c r="Z45" i="45"/>
  <c r="AA45" i="45"/>
  <c r="AB45" i="45"/>
  <c r="AC45" i="45"/>
  <c r="AD45" i="45"/>
  <c r="AE45" i="45"/>
  <c r="AF45" i="45"/>
  <c r="AG45" i="45"/>
  <c r="AH45" i="45"/>
  <c r="AI45" i="45"/>
  <c r="AJ45" i="45"/>
  <c r="AK45" i="45"/>
  <c r="AL45" i="45"/>
  <c r="AM45" i="45"/>
  <c r="AN45" i="45"/>
  <c r="AO45" i="45"/>
  <c r="AP45" i="45"/>
  <c r="AQ45" i="45"/>
  <c r="AR45" i="45"/>
  <c r="AS45" i="45"/>
  <c r="AT45" i="45"/>
  <c r="AU45" i="45"/>
  <c r="AV45" i="45"/>
  <c r="AW45" i="45"/>
  <c r="AX45" i="45"/>
  <c r="AY45" i="45"/>
  <c r="AZ45" i="45"/>
  <c r="BA45" i="45"/>
  <c r="BB45" i="45"/>
  <c r="BC45" i="45"/>
  <c r="BD45" i="45"/>
  <c r="BE45" i="45"/>
  <c r="BF45" i="45"/>
  <c r="BG45" i="45"/>
  <c r="BH45" i="45"/>
  <c r="BI45" i="45"/>
  <c r="BJ45" i="45"/>
  <c r="BK45" i="45"/>
  <c r="BL45" i="45"/>
  <c r="BM45" i="45"/>
  <c r="BN45" i="45"/>
  <c r="BO45" i="45"/>
  <c r="BP45" i="45"/>
  <c r="BQ45" i="45"/>
  <c r="BR45" i="45"/>
  <c r="BS45" i="45"/>
  <c r="BT45" i="45"/>
  <c r="BU45" i="45"/>
  <c r="BV45" i="45"/>
  <c r="BW45" i="45"/>
  <c r="BX45" i="45"/>
  <c r="BY45" i="45"/>
  <c r="BZ45" i="45"/>
  <c r="CA45" i="45"/>
  <c r="CB45" i="45"/>
  <c r="CC45" i="45"/>
  <c r="CD45" i="45"/>
  <c r="CE45" i="45"/>
  <c r="CF45" i="45"/>
  <c r="CG45" i="45"/>
  <c r="CH45" i="45"/>
  <c r="CI45" i="45"/>
  <c r="CJ45" i="45"/>
  <c r="CK45" i="45"/>
  <c r="CL45" i="45"/>
  <c r="CM45" i="45"/>
  <c r="CN45" i="45"/>
  <c r="CO45" i="45"/>
  <c r="CP45" i="45"/>
  <c r="CQ45" i="45"/>
  <c r="CR45" i="45"/>
  <c r="CS45" i="45"/>
  <c r="CT45" i="45"/>
  <c r="CU45" i="45"/>
  <c r="CV45" i="45"/>
  <c r="CW45" i="45"/>
  <c r="CX45" i="45"/>
  <c r="CY45" i="45"/>
  <c r="CZ45" i="45"/>
  <c r="DA45" i="45"/>
  <c r="DB45" i="45"/>
  <c r="DC45" i="45"/>
  <c r="DD45" i="45"/>
  <c r="DE45" i="45"/>
  <c r="DF45" i="45"/>
  <c r="DG45" i="45"/>
  <c r="DH45" i="45"/>
  <c r="DI45" i="45"/>
  <c r="DJ45" i="45"/>
  <c r="DK45" i="45"/>
  <c r="DL45" i="45"/>
  <c r="DM45" i="45"/>
  <c r="DN45" i="45"/>
  <c r="DO45" i="45"/>
  <c r="DP45" i="45"/>
  <c r="DQ45" i="45"/>
  <c r="DR45" i="45"/>
  <c r="DS45" i="45"/>
  <c r="DT45" i="45"/>
  <c r="DU45" i="45"/>
  <c r="DV45" i="45"/>
  <c r="DW45" i="45"/>
  <c r="DX45" i="45"/>
  <c r="DY45" i="45"/>
  <c r="DZ45" i="45"/>
  <c r="EA45" i="45"/>
  <c r="EB45" i="45"/>
  <c r="EC45" i="45"/>
  <c r="ED45" i="45"/>
  <c r="EE45" i="45"/>
  <c r="EF45" i="45"/>
  <c r="EG45" i="45"/>
  <c r="EH45" i="45"/>
  <c r="EI45" i="45"/>
  <c r="EJ45" i="45"/>
  <c r="EK45" i="45"/>
  <c r="C46" i="45"/>
  <c r="D46" i="45"/>
  <c r="E46" i="45"/>
  <c r="F46" i="45"/>
  <c r="G46" i="45"/>
  <c r="H46" i="45"/>
  <c r="I46" i="45"/>
  <c r="J46" i="45"/>
  <c r="K46" i="45"/>
  <c r="L46" i="45"/>
  <c r="M46" i="45"/>
  <c r="N46" i="45"/>
  <c r="O46" i="45"/>
  <c r="P46" i="45"/>
  <c r="Q46" i="45"/>
  <c r="R46" i="45"/>
  <c r="S46" i="45"/>
  <c r="T46" i="45"/>
  <c r="U46" i="45"/>
  <c r="V46" i="45"/>
  <c r="W46" i="45"/>
  <c r="X46" i="45"/>
  <c r="Y46" i="45"/>
  <c r="Z46" i="45"/>
  <c r="AA46" i="45"/>
  <c r="AB46" i="45"/>
  <c r="AC46" i="45"/>
  <c r="AD46" i="45"/>
  <c r="AE46" i="45"/>
  <c r="AF46" i="45"/>
  <c r="AG46" i="45"/>
  <c r="AH46" i="45"/>
  <c r="AI46" i="45"/>
  <c r="AJ46" i="45"/>
  <c r="AK46" i="45"/>
  <c r="AL46" i="45"/>
  <c r="AM46" i="45"/>
  <c r="AN46" i="45"/>
  <c r="AO46" i="45"/>
  <c r="AP46" i="45"/>
  <c r="AQ46" i="45"/>
  <c r="AR46" i="45"/>
  <c r="AS46" i="45"/>
  <c r="AT46" i="45"/>
  <c r="AU46" i="45"/>
  <c r="AV46" i="45"/>
  <c r="AW46" i="45"/>
  <c r="AX46" i="45"/>
  <c r="AY46" i="45"/>
  <c r="AZ46" i="45"/>
  <c r="BA46" i="45"/>
  <c r="BB46" i="45"/>
  <c r="BC46" i="45"/>
  <c r="BD46" i="45"/>
  <c r="BE46" i="45"/>
  <c r="BF46" i="45"/>
  <c r="BG46" i="45"/>
  <c r="BH46" i="45"/>
  <c r="BI46" i="45"/>
  <c r="BJ46" i="45"/>
  <c r="BK46" i="45"/>
  <c r="BL46" i="45"/>
  <c r="BM46" i="45"/>
  <c r="BN46" i="45"/>
  <c r="BO46" i="45"/>
  <c r="BP46" i="45"/>
  <c r="BQ46" i="45"/>
  <c r="BR46" i="45"/>
  <c r="BS46" i="45"/>
  <c r="BT46" i="45"/>
  <c r="BU46" i="45"/>
  <c r="BV46" i="45"/>
  <c r="BW46" i="45"/>
  <c r="BX46" i="45"/>
  <c r="BY46" i="45"/>
  <c r="BZ46" i="45"/>
  <c r="CA46" i="45"/>
  <c r="CB46" i="45"/>
  <c r="CC46" i="45"/>
  <c r="CD46" i="45"/>
  <c r="CE46" i="45"/>
  <c r="CF46" i="45"/>
  <c r="CG46" i="45"/>
  <c r="CH46" i="45"/>
  <c r="CI46" i="45"/>
  <c r="CJ46" i="45"/>
  <c r="CK46" i="45"/>
  <c r="CL46" i="45"/>
  <c r="CM46" i="45"/>
  <c r="CN46" i="45"/>
  <c r="CO46" i="45"/>
  <c r="CP46" i="45"/>
  <c r="CQ46" i="45"/>
  <c r="CR46" i="45"/>
  <c r="CS46" i="45"/>
  <c r="CT46" i="45"/>
  <c r="CU46" i="45"/>
  <c r="CV46" i="45"/>
  <c r="CW46" i="45"/>
  <c r="CX46" i="45"/>
  <c r="CY46" i="45"/>
  <c r="CZ46" i="45"/>
  <c r="DA46" i="45"/>
  <c r="DB46" i="45"/>
  <c r="DC46" i="45"/>
  <c r="DD46" i="45"/>
  <c r="DE46" i="45"/>
  <c r="DF46" i="45"/>
  <c r="DG46" i="45"/>
  <c r="DH46" i="45"/>
  <c r="DI46" i="45"/>
  <c r="DJ46" i="45"/>
  <c r="DK46" i="45"/>
  <c r="DL46" i="45"/>
  <c r="DM46" i="45"/>
  <c r="DN46" i="45"/>
  <c r="DO46" i="45"/>
  <c r="DP46" i="45"/>
  <c r="DQ46" i="45"/>
  <c r="DR46" i="45"/>
  <c r="DS46" i="45"/>
  <c r="DT46" i="45"/>
  <c r="DU46" i="45"/>
  <c r="DV46" i="45"/>
  <c r="DW46" i="45"/>
  <c r="DX46" i="45"/>
  <c r="DY46" i="45"/>
  <c r="DZ46" i="45"/>
  <c r="EA46" i="45"/>
  <c r="EB46" i="45"/>
  <c r="EC46" i="45"/>
  <c r="ED46" i="45"/>
  <c r="EE46" i="45"/>
  <c r="EF46" i="45"/>
  <c r="EG46" i="45"/>
  <c r="EH46" i="45"/>
  <c r="EI46" i="45"/>
  <c r="EJ46" i="45"/>
  <c r="EK46" i="45"/>
  <c r="C47" i="45"/>
  <c r="D47" i="45"/>
  <c r="E47" i="45"/>
  <c r="F47" i="45"/>
  <c r="G47" i="45"/>
  <c r="H47" i="45"/>
  <c r="I47" i="45"/>
  <c r="J47" i="45"/>
  <c r="K47" i="45"/>
  <c r="L47" i="45"/>
  <c r="M47" i="45"/>
  <c r="N47" i="45"/>
  <c r="O47" i="45"/>
  <c r="P47" i="45"/>
  <c r="Q47" i="45"/>
  <c r="R47" i="45"/>
  <c r="S47" i="45"/>
  <c r="T47" i="45"/>
  <c r="U47" i="45"/>
  <c r="V47" i="45"/>
  <c r="W47" i="45"/>
  <c r="X47" i="45"/>
  <c r="Y47" i="45"/>
  <c r="Z47" i="45"/>
  <c r="AA47" i="45"/>
  <c r="AB47" i="45"/>
  <c r="AC47" i="45"/>
  <c r="AD47" i="45"/>
  <c r="AE47" i="45"/>
  <c r="AF47" i="45"/>
  <c r="AG47" i="45"/>
  <c r="AH47" i="45"/>
  <c r="AI47" i="45"/>
  <c r="AJ47" i="45"/>
  <c r="AK47" i="45"/>
  <c r="AL47" i="45"/>
  <c r="AM47" i="45"/>
  <c r="AN47" i="45"/>
  <c r="AO47" i="45"/>
  <c r="AP47" i="45"/>
  <c r="AQ47" i="45"/>
  <c r="AR47" i="45"/>
  <c r="AS47" i="45"/>
  <c r="AT47" i="45"/>
  <c r="AU47" i="45"/>
  <c r="AV47" i="45"/>
  <c r="AW47" i="45"/>
  <c r="AX47" i="45"/>
  <c r="AY47" i="45"/>
  <c r="AZ47" i="45"/>
  <c r="BA47" i="45"/>
  <c r="BB47" i="45"/>
  <c r="BC47" i="45"/>
  <c r="BD47" i="45"/>
  <c r="BE47" i="45"/>
  <c r="BF47" i="45"/>
  <c r="BG47" i="45"/>
  <c r="BH47" i="45"/>
  <c r="BI47" i="45"/>
  <c r="BJ47" i="45"/>
  <c r="BK47" i="45"/>
  <c r="BL47" i="45"/>
  <c r="BM47" i="45"/>
  <c r="BN47" i="45"/>
  <c r="BO47" i="45"/>
  <c r="BP47" i="45"/>
  <c r="BQ47" i="45"/>
  <c r="BR47" i="45"/>
  <c r="BS47" i="45"/>
  <c r="BT47" i="45"/>
  <c r="BU47" i="45"/>
  <c r="BV47" i="45"/>
  <c r="BW47" i="45"/>
  <c r="BX47" i="45"/>
  <c r="BY47" i="45"/>
  <c r="BZ47" i="45"/>
  <c r="CA47" i="45"/>
  <c r="CB47" i="45"/>
  <c r="CC47" i="45"/>
  <c r="CD47" i="45"/>
  <c r="CE47" i="45"/>
  <c r="CF47" i="45"/>
  <c r="CG47" i="45"/>
  <c r="CH47" i="45"/>
  <c r="CI47" i="45"/>
  <c r="CJ47" i="45"/>
  <c r="CK47" i="45"/>
  <c r="CL47" i="45"/>
  <c r="CM47" i="45"/>
  <c r="CN47" i="45"/>
  <c r="CO47" i="45"/>
  <c r="CP47" i="45"/>
  <c r="CQ47" i="45"/>
  <c r="CR47" i="45"/>
  <c r="CS47" i="45"/>
  <c r="CT47" i="45"/>
  <c r="CU47" i="45"/>
  <c r="CV47" i="45"/>
  <c r="CW47" i="45"/>
  <c r="CX47" i="45"/>
  <c r="CY47" i="45"/>
  <c r="CZ47" i="45"/>
  <c r="DA47" i="45"/>
  <c r="DB47" i="45"/>
  <c r="DC47" i="45"/>
  <c r="DD47" i="45"/>
  <c r="DE47" i="45"/>
  <c r="DF47" i="45"/>
  <c r="DG47" i="45"/>
  <c r="DH47" i="45"/>
  <c r="DI47" i="45"/>
  <c r="DJ47" i="45"/>
  <c r="DK47" i="45"/>
  <c r="DL47" i="45"/>
  <c r="DM47" i="45"/>
  <c r="DN47" i="45"/>
  <c r="DO47" i="45"/>
  <c r="DP47" i="45"/>
  <c r="DQ47" i="45"/>
  <c r="DR47" i="45"/>
  <c r="DS47" i="45"/>
  <c r="DT47" i="45"/>
  <c r="DU47" i="45"/>
  <c r="DV47" i="45"/>
  <c r="DW47" i="45"/>
  <c r="DX47" i="45"/>
  <c r="DY47" i="45"/>
  <c r="DZ47" i="45"/>
  <c r="EA47" i="45"/>
  <c r="EB47" i="45"/>
  <c r="EC47" i="45"/>
  <c r="ED47" i="45"/>
  <c r="EE47" i="45"/>
  <c r="EF47" i="45"/>
  <c r="EG47" i="45"/>
  <c r="EH47" i="45"/>
  <c r="EI47" i="45"/>
  <c r="EJ47" i="45"/>
  <c r="EK47" i="45"/>
  <c r="C48" i="45"/>
  <c r="D48" i="45"/>
  <c r="E48" i="45"/>
  <c r="F48" i="45"/>
  <c r="G48" i="45"/>
  <c r="H48" i="45"/>
  <c r="I48" i="45"/>
  <c r="J48" i="45"/>
  <c r="K48" i="45"/>
  <c r="L48" i="45"/>
  <c r="M48" i="45"/>
  <c r="N48" i="45"/>
  <c r="O48" i="45"/>
  <c r="P48" i="45"/>
  <c r="Q48" i="45"/>
  <c r="R48" i="45"/>
  <c r="S48" i="45"/>
  <c r="T48" i="45"/>
  <c r="U48" i="45"/>
  <c r="V48" i="45"/>
  <c r="W48" i="45"/>
  <c r="X48" i="45"/>
  <c r="Y48" i="45"/>
  <c r="Z48" i="45"/>
  <c r="AA48" i="45"/>
  <c r="AB48" i="45"/>
  <c r="AC48" i="45"/>
  <c r="AD48" i="45"/>
  <c r="AE48" i="45"/>
  <c r="AF48" i="45"/>
  <c r="AG48" i="45"/>
  <c r="AH48" i="45"/>
  <c r="AI48" i="45"/>
  <c r="AJ48" i="45"/>
  <c r="AK48" i="45"/>
  <c r="AL48" i="45"/>
  <c r="AM48" i="45"/>
  <c r="AN48" i="45"/>
  <c r="AO48" i="45"/>
  <c r="AP48" i="45"/>
  <c r="AQ48" i="45"/>
  <c r="AR48" i="45"/>
  <c r="AS48" i="45"/>
  <c r="AT48" i="45"/>
  <c r="AU48" i="45"/>
  <c r="AV48" i="45"/>
  <c r="AW48" i="45"/>
  <c r="AX48" i="45"/>
  <c r="AY48" i="45"/>
  <c r="AZ48" i="45"/>
  <c r="BA48" i="45"/>
  <c r="BB48" i="45"/>
  <c r="BC48" i="45"/>
  <c r="BD48" i="45"/>
  <c r="BE48" i="45"/>
  <c r="BF48" i="45"/>
  <c r="BG48" i="45"/>
  <c r="BH48" i="45"/>
  <c r="BI48" i="45"/>
  <c r="BJ48" i="45"/>
  <c r="BK48" i="45"/>
  <c r="BL48" i="45"/>
  <c r="BM48" i="45"/>
  <c r="BN48" i="45"/>
  <c r="BO48" i="45"/>
  <c r="BP48" i="45"/>
  <c r="BQ48" i="45"/>
  <c r="BR48" i="45"/>
  <c r="BS48" i="45"/>
  <c r="BT48" i="45"/>
  <c r="BU48" i="45"/>
  <c r="BV48" i="45"/>
  <c r="BW48" i="45"/>
  <c r="BX48" i="45"/>
  <c r="BY48" i="45"/>
  <c r="BZ48" i="45"/>
  <c r="CA48" i="45"/>
  <c r="CB48" i="45"/>
  <c r="CC48" i="45"/>
  <c r="CD48" i="45"/>
  <c r="CE48" i="45"/>
  <c r="CF48" i="45"/>
  <c r="CG48" i="45"/>
  <c r="CH48" i="45"/>
  <c r="CI48" i="45"/>
  <c r="CJ48" i="45"/>
  <c r="CK48" i="45"/>
  <c r="CL48" i="45"/>
  <c r="CM48" i="45"/>
  <c r="CN48" i="45"/>
  <c r="CO48" i="45"/>
  <c r="CP48" i="45"/>
  <c r="CQ48" i="45"/>
  <c r="CR48" i="45"/>
  <c r="CS48" i="45"/>
  <c r="CT48" i="45"/>
  <c r="CU48" i="45"/>
  <c r="CV48" i="45"/>
  <c r="CW48" i="45"/>
  <c r="CX48" i="45"/>
  <c r="CY48" i="45"/>
  <c r="CZ48" i="45"/>
  <c r="DA48" i="45"/>
  <c r="DB48" i="45"/>
  <c r="DC48" i="45"/>
  <c r="DD48" i="45"/>
  <c r="DE48" i="45"/>
  <c r="DF48" i="45"/>
  <c r="DG48" i="45"/>
  <c r="DH48" i="45"/>
  <c r="DI48" i="45"/>
  <c r="DJ48" i="45"/>
  <c r="DK48" i="45"/>
  <c r="DL48" i="45"/>
  <c r="DM48" i="45"/>
  <c r="DN48" i="45"/>
  <c r="DO48" i="45"/>
  <c r="DP48" i="45"/>
  <c r="DQ48" i="45"/>
  <c r="DR48" i="45"/>
  <c r="DS48" i="45"/>
  <c r="DT48" i="45"/>
  <c r="DU48" i="45"/>
  <c r="DV48" i="45"/>
  <c r="DW48" i="45"/>
  <c r="DX48" i="45"/>
  <c r="DY48" i="45"/>
  <c r="DZ48" i="45"/>
  <c r="EA48" i="45"/>
  <c r="EB48" i="45"/>
  <c r="EC48" i="45"/>
  <c r="ED48" i="45"/>
  <c r="EE48" i="45"/>
  <c r="EF48" i="45"/>
  <c r="EG48" i="45"/>
  <c r="EH48" i="45"/>
  <c r="EI48" i="45"/>
  <c r="EJ48" i="45"/>
  <c r="EK48" i="45"/>
  <c r="C49" i="45"/>
  <c r="D49" i="45"/>
  <c r="E49" i="45"/>
  <c r="F49" i="45"/>
  <c r="G49" i="45"/>
  <c r="H49" i="45"/>
  <c r="I49" i="45"/>
  <c r="J49" i="45"/>
  <c r="K49" i="45"/>
  <c r="L49" i="45"/>
  <c r="M49" i="45"/>
  <c r="N49" i="45"/>
  <c r="O49" i="45"/>
  <c r="P49" i="45"/>
  <c r="Q49" i="45"/>
  <c r="R49" i="45"/>
  <c r="S49" i="45"/>
  <c r="T49" i="45"/>
  <c r="U49" i="45"/>
  <c r="V49" i="45"/>
  <c r="W49" i="45"/>
  <c r="X49" i="45"/>
  <c r="Y49" i="45"/>
  <c r="Z49" i="45"/>
  <c r="AA49" i="45"/>
  <c r="AB49" i="45"/>
  <c r="AC49" i="45"/>
  <c r="AD49" i="45"/>
  <c r="AE49" i="45"/>
  <c r="AF49" i="45"/>
  <c r="AG49" i="45"/>
  <c r="AH49" i="45"/>
  <c r="AI49" i="45"/>
  <c r="AJ49" i="45"/>
  <c r="AK49" i="45"/>
  <c r="AL49" i="45"/>
  <c r="AM49" i="45"/>
  <c r="AN49" i="45"/>
  <c r="AO49" i="45"/>
  <c r="AP49" i="45"/>
  <c r="AQ49" i="45"/>
  <c r="AR49" i="45"/>
  <c r="AS49" i="45"/>
  <c r="AT49" i="45"/>
  <c r="AU49" i="45"/>
  <c r="AV49" i="45"/>
  <c r="AW49" i="45"/>
  <c r="AX49" i="45"/>
  <c r="AY49" i="45"/>
  <c r="AZ49" i="45"/>
  <c r="BA49" i="45"/>
  <c r="BB49" i="45"/>
  <c r="BC49" i="45"/>
  <c r="BD49" i="45"/>
  <c r="BE49" i="45"/>
  <c r="BF49" i="45"/>
  <c r="BG49" i="45"/>
  <c r="BH49" i="45"/>
  <c r="BI49" i="45"/>
  <c r="BJ49" i="45"/>
  <c r="BK49" i="45"/>
  <c r="BL49" i="45"/>
  <c r="BM49" i="45"/>
  <c r="BN49" i="45"/>
  <c r="BO49" i="45"/>
  <c r="BP49" i="45"/>
  <c r="BQ49" i="45"/>
  <c r="BR49" i="45"/>
  <c r="BS49" i="45"/>
  <c r="BT49" i="45"/>
  <c r="BU49" i="45"/>
  <c r="BV49" i="45"/>
  <c r="BW49" i="45"/>
  <c r="BX49" i="45"/>
  <c r="BY49" i="45"/>
  <c r="BZ49" i="45"/>
  <c r="CA49" i="45"/>
  <c r="CB49" i="45"/>
  <c r="CC49" i="45"/>
  <c r="CD49" i="45"/>
  <c r="CE49" i="45"/>
  <c r="CF49" i="45"/>
  <c r="CG49" i="45"/>
  <c r="CH49" i="45"/>
  <c r="CI49" i="45"/>
  <c r="CJ49" i="45"/>
  <c r="CK49" i="45"/>
  <c r="CL49" i="45"/>
  <c r="CM49" i="45"/>
  <c r="CN49" i="45"/>
  <c r="CO49" i="45"/>
  <c r="CP49" i="45"/>
  <c r="CQ49" i="45"/>
  <c r="CR49" i="45"/>
  <c r="CS49" i="45"/>
  <c r="CT49" i="45"/>
  <c r="CU49" i="45"/>
  <c r="CV49" i="45"/>
  <c r="CW49" i="45"/>
  <c r="CX49" i="45"/>
  <c r="CY49" i="45"/>
  <c r="CZ49" i="45"/>
  <c r="DA49" i="45"/>
  <c r="DB49" i="45"/>
  <c r="DC49" i="45"/>
  <c r="DD49" i="45"/>
  <c r="DE49" i="45"/>
  <c r="DF49" i="45"/>
  <c r="DG49" i="45"/>
  <c r="DH49" i="45"/>
  <c r="DI49" i="45"/>
  <c r="DJ49" i="45"/>
  <c r="DK49" i="45"/>
  <c r="DL49" i="45"/>
  <c r="DM49" i="45"/>
  <c r="DN49" i="45"/>
  <c r="DO49" i="45"/>
  <c r="DP49" i="45"/>
  <c r="DQ49" i="45"/>
  <c r="DR49" i="45"/>
  <c r="DS49" i="45"/>
  <c r="DT49" i="45"/>
  <c r="DU49" i="45"/>
  <c r="DV49" i="45"/>
  <c r="DW49" i="45"/>
  <c r="DX49" i="45"/>
  <c r="DY49" i="45"/>
  <c r="DZ49" i="45"/>
  <c r="EA49" i="45"/>
  <c r="EB49" i="45"/>
  <c r="EC49" i="45"/>
  <c r="ED49" i="45"/>
  <c r="EE49" i="45"/>
  <c r="EF49" i="45"/>
  <c r="EG49" i="45"/>
  <c r="EH49" i="45"/>
  <c r="EI49" i="45"/>
  <c r="EJ49" i="45"/>
  <c r="EK49" i="45"/>
  <c r="C50" i="45"/>
  <c r="D50" i="45"/>
  <c r="E50" i="45"/>
  <c r="F50" i="45"/>
  <c r="G50" i="45"/>
  <c r="H50" i="45"/>
  <c r="I50" i="45"/>
  <c r="J50" i="45"/>
  <c r="K50" i="45"/>
  <c r="L50" i="45"/>
  <c r="M50" i="45"/>
  <c r="N50" i="45"/>
  <c r="O50" i="45"/>
  <c r="P50" i="45"/>
  <c r="Q50" i="45"/>
  <c r="R50" i="45"/>
  <c r="S50" i="45"/>
  <c r="T50" i="45"/>
  <c r="U50" i="45"/>
  <c r="V50" i="45"/>
  <c r="W50" i="45"/>
  <c r="X50" i="45"/>
  <c r="Y50" i="45"/>
  <c r="Z50" i="45"/>
  <c r="AA50" i="45"/>
  <c r="AB50" i="45"/>
  <c r="AC50" i="45"/>
  <c r="AD50" i="45"/>
  <c r="AE50" i="45"/>
  <c r="AF50" i="45"/>
  <c r="AG50" i="45"/>
  <c r="AH50" i="45"/>
  <c r="AI50" i="45"/>
  <c r="AJ50" i="45"/>
  <c r="AK50" i="45"/>
  <c r="AL50" i="45"/>
  <c r="AM50" i="45"/>
  <c r="AN50" i="45"/>
  <c r="AO50" i="45"/>
  <c r="AP50" i="45"/>
  <c r="AQ50" i="45"/>
  <c r="AR50" i="45"/>
  <c r="AS50" i="45"/>
  <c r="AT50" i="45"/>
  <c r="AU50" i="45"/>
  <c r="AV50" i="45"/>
  <c r="AW50" i="45"/>
  <c r="AX50" i="45"/>
  <c r="AY50" i="45"/>
  <c r="AZ50" i="45"/>
  <c r="BA50" i="45"/>
  <c r="BB50" i="45"/>
  <c r="BC50" i="45"/>
  <c r="BD50" i="45"/>
  <c r="BE50" i="45"/>
  <c r="BF50" i="45"/>
  <c r="BG50" i="45"/>
  <c r="BH50" i="45"/>
  <c r="BI50" i="45"/>
  <c r="BJ50" i="45"/>
  <c r="BK50" i="45"/>
  <c r="BL50" i="45"/>
  <c r="BM50" i="45"/>
  <c r="BN50" i="45"/>
  <c r="BO50" i="45"/>
  <c r="BP50" i="45"/>
  <c r="BQ50" i="45"/>
  <c r="BR50" i="45"/>
  <c r="BS50" i="45"/>
  <c r="BT50" i="45"/>
  <c r="BU50" i="45"/>
  <c r="BV50" i="45"/>
  <c r="BW50" i="45"/>
  <c r="BX50" i="45"/>
  <c r="BY50" i="45"/>
  <c r="BZ50" i="45"/>
  <c r="CA50" i="45"/>
  <c r="CB50" i="45"/>
  <c r="CC50" i="45"/>
  <c r="CD50" i="45"/>
  <c r="CE50" i="45"/>
  <c r="CF50" i="45"/>
  <c r="CG50" i="45"/>
  <c r="CH50" i="45"/>
  <c r="CI50" i="45"/>
  <c r="CJ50" i="45"/>
  <c r="CK50" i="45"/>
  <c r="CL50" i="45"/>
  <c r="CM50" i="45"/>
  <c r="CN50" i="45"/>
  <c r="CO50" i="45"/>
  <c r="CP50" i="45"/>
  <c r="CQ50" i="45"/>
  <c r="CR50" i="45"/>
  <c r="CS50" i="45"/>
  <c r="CT50" i="45"/>
  <c r="CU50" i="45"/>
  <c r="CV50" i="45"/>
  <c r="CW50" i="45"/>
  <c r="CX50" i="45"/>
  <c r="CY50" i="45"/>
  <c r="CZ50" i="45"/>
  <c r="DA50" i="45"/>
  <c r="DB50" i="45"/>
  <c r="DC50" i="45"/>
  <c r="DD50" i="45"/>
  <c r="DE50" i="45"/>
  <c r="DF50" i="45"/>
  <c r="DG50" i="45"/>
  <c r="DH50" i="45"/>
  <c r="DI50" i="45"/>
  <c r="DJ50" i="45"/>
  <c r="DK50" i="45"/>
  <c r="DL50" i="45"/>
  <c r="DM50" i="45"/>
  <c r="DN50" i="45"/>
  <c r="DO50" i="45"/>
  <c r="DP50" i="45"/>
  <c r="DQ50" i="45"/>
  <c r="DR50" i="45"/>
  <c r="DS50" i="45"/>
  <c r="DT50" i="45"/>
  <c r="DU50" i="45"/>
  <c r="DV50" i="45"/>
  <c r="DW50" i="45"/>
  <c r="DX50" i="45"/>
  <c r="DY50" i="45"/>
  <c r="DZ50" i="45"/>
  <c r="EA50" i="45"/>
  <c r="EB50" i="45"/>
  <c r="EC50" i="45"/>
  <c r="ED50" i="45"/>
  <c r="EE50" i="45"/>
  <c r="EF50" i="45"/>
  <c r="EG50" i="45"/>
  <c r="EH50" i="45"/>
  <c r="EI50" i="45"/>
  <c r="EJ50" i="45"/>
  <c r="EK50" i="45"/>
  <c r="C51" i="45"/>
  <c r="D51" i="45"/>
  <c r="E51" i="45"/>
  <c r="F51" i="45"/>
  <c r="G51" i="45"/>
  <c r="H51" i="45"/>
  <c r="I51" i="45"/>
  <c r="J51" i="45"/>
  <c r="K51" i="45"/>
  <c r="L51" i="45"/>
  <c r="M51" i="45"/>
  <c r="N51" i="45"/>
  <c r="O51" i="45"/>
  <c r="P51" i="45"/>
  <c r="Q51" i="45"/>
  <c r="R51" i="45"/>
  <c r="S51" i="45"/>
  <c r="T51" i="45"/>
  <c r="U51" i="45"/>
  <c r="V51" i="45"/>
  <c r="W51" i="45"/>
  <c r="X51" i="45"/>
  <c r="Y51" i="45"/>
  <c r="Z51" i="45"/>
  <c r="AA51" i="45"/>
  <c r="AB51" i="45"/>
  <c r="AC51" i="45"/>
  <c r="AD51" i="45"/>
  <c r="AE51" i="45"/>
  <c r="AF51" i="45"/>
  <c r="AG51" i="45"/>
  <c r="AH51" i="45"/>
  <c r="AI51" i="45"/>
  <c r="AJ51" i="45"/>
  <c r="AK51" i="45"/>
  <c r="AL51" i="45"/>
  <c r="AM51" i="45"/>
  <c r="AN51" i="45"/>
  <c r="AO51" i="45"/>
  <c r="AP51" i="45"/>
  <c r="AQ51" i="45"/>
  <c r="AR51" i="45"/>
  <c r="AS51" i="45"/>
  <c r="AT51" i="45"/>
  <c r="AU51" i="45"/>
  <c r="AV51" i="45"/>
  <c r="AW51" i="45"/>
  <c r="AX51" i="45"/>
  <c r="AY51" i="45"/>
  <c r="AZ51" i="45"/>
  <c r="BA51" i="45"/>
  <c r="BB51" i="45"/>
  <c r="BC51" i="45"/>
  <c r="BD51" i="45"/>
  <c r="BE51" i="45"/>
  <c r="BF51" i="45"/>
  <c r="BG51" i="45"/>
  <c r="BH51" i="45"/>
  <c r="BI51" i="45"/>
  <c r="BJ51" i="45"/>
  <c r="BK51" i="45"/>
  <c r="BL51" i="45"/>
  <c r="BM51" i="45"/>
  <c r="BN51" i="45"/>
  <c r="BO51" i="45"/>
  <c r="BP51" i="45"/>
  <c r="BQ51" i="45"/>
  <c r="BR51" i="45"/>
  <c r="BS51" i="45"/>
  <c r="BT51" i="45"/>
  <c r="BU51" i="45"/>
  <c r="BV51" i="45"/>
  <c r="BW51" i="45"/>
  <c r="BX51" i="45"/>
  <c r="BY51" i="45"/>
  <c r="BZ51" i="45"/>
  <c r="CA51" i="45"/>
  <c r="CB51" i="45"/>
  <c r="CC51" i="45"/>
  <c r="CD51" i="45"/>
  <c r="CE51" i="45"/>
  <c r="CF51" i="45"/>
  <c r="CG51" i="45"/>
  <c r="CH51" i="45"/>
  <c r="CI51" i="45"/>
  <c r="CJ51" i="45"/>
  <c r="CK51" i="45"/>
  <c r="CL51" i="45"/>
  <c r="CM51" i="45"/>
  <c r="CN51" i="45"/>
  <c r="CO51" i="45"/>
  <c r="CP51" i="45"/>
  <c r="CQ51" i="45"/>
  <c r="CR51" i="45"/>
  <c r="CS51" i="45"/>
  <c r="CT51" i="45"/>
  <c r="CU51" i="45"/>
  <c r="CV51" i="45"/>
  <c r="CW51" i="45"/>
  <c r="CX51" i="45"/>
  <c r="CY51" i="45"/>
  <c r="CZ51" i="45"/>
  <c r="DA51" i="45"/>
  <c r="DB51" i="45"/>
  <c r="DC51" i="45"/>
  <c r="DD51" i="45"/>
  <c r="DE51" i="45"/>
  <c r="DF51" i="45"/>
  <c r="DG51" i="45"/>
  <c r="DH51" i="45"/>
  <c r="DI51" i="45"/>
  <c r="DJ51" i="45"/>
  <c r="DK51" i="45"/>
  <c r="DL51" i="45"/>
  <c r="DM51" i="45"/>
  <c r="DN51" i="45"/>
  <c r="DO51" i="45"/>
  <c r="DP51" i="45"/>
  <c r="DQ51" i="45"/>
  <c r="DR51" i="45"/>
  <c r="DS51" i="45"/>
  <c r="DT51" i="45"/>
  <c r="DU51" i="45"/>
  <c r="DV51" i="45"/>
  <c r="DW51" i="45"/>
  <c r="DX51" i="45"/>
  <c r="DY51" i="45"/>
  <c r="DZ51" i="45"/>
  <c r="EA51" i="45"/>
  <c r="EB51" i="45"/>
  <c r="EC51" i="45"/>
  <c r="ED51" i="45"/>
  <c r="EE51" i="45"/>
  <c r="EF51" i="45"/>
  <c r="EG51" i="45"/>
  <c r="EH51" i="45"/>
  <c r="EI51" i="45"/>
  <c r="EJ51" i="45"/>
  <c r="EK51" i="45"/>
  <c r="C52" i="45"/>
  <c r="D52" i="45"/>
  <c r="E52" i="45"/>
  <c r="F52" i="45"/>
  <c r="G52" i="45"/>
  <c r="H52" i="45"/>
  <c r="I52" i="45"/>
  <c r="J52" i="45"/>
  <c r="K52" i="45"/>
  <c r="L52" i="45"/>
  <c r="M52" i="45"/>
  <c r="N52" i="45"/>
  <c r="O52" i="45"/>
  <c r="P52" i="45"/>
  <c r="Q52" i="45"/>
  <c r="R52" i="45"/>
  <c r="S52" i="45"/>
  <c r="T52" i="45"/>
  <c r="U52" i="45"/>
  <c r="V52" i="45"/>
  <c r="W52" i="45"/>
  <c r="X52" i="45"/>
  <c r="Y52" i="45"/>
  <c r="Z52" i="45"/>
  <c r="AA52" i="45"/>
  <c r="AB52" i="45"/>
  <c r="AC52" i="45"/>
  <c r="AD52" i="45"/>
  <c r="AE52" i="45"/>
  <c r="AF52" i="45"/>
  <c r="AG52" i="45"/>
  <c r="AH52" i="45"/>
  <c r="AI52" i="45"/>
  <c r="AJ52" i="45"/>
  <c r="AK52" i="45"/>
  <c r="AL52" i="45"/>
  <c r="AM52" i="45"/>
  <c r="AN52" i="45"/>
  <c r="AO52" i="45"/>
  <c r="AP52" i="45"/>
  <c r="AQ52" i="45"/>
  <c r="AR52" i="45"/>
  <c r="AS52" i="45"/>
  <c r="AT52" i="45"/>
  <c r="AU52" i="45"/>
  <c r="AV52" i="45"/>
  <c r="AW52" i="45"/>
  <c r="AX52" i="45"/>
  <c r="AY52" i="45"/>
  <c r="AZ52" i="45"/>
  <c r="BA52" i="45"/>
  <c r="BB52" i="45"/>
  <c r="BC52" i="45"/>
  <c r="BD52" i="45"/>
  <c r="BE52" i="45"/>
  <c r="BF52" i="45"/>
  <c r="BG52" i="45"/>
  <c r="BH52" i="45"/>
  <c r="BI52" i="45"/>
  <c r="BJ52" i="45"/>
  <c r="BK52" i="45"/>
  <c r="BL52" i="45"/>
  <c r="BM52" i="45"/>
  <c r="BN52" i="45"/>
  <c r="BO52" i="45"/>
  <c r="BP52" i="45"/>
  <c r="BQ52" i="45"/>
  <c r="BR52" i="45"/>
  <c r="BS52" i="45"/>
  <c r="BT52" i="45"/>
  <c r="BU52" i="45"/>
  <c r="BV52" i="45"/>
  <c r="BW52" i="45"/>
  <c r="BX52" i="45"/>
  <c r="BY52" i="45"/>
  <c r="BZ52" i="45"/>
  <c r="CA52" i="45"/>
  <c r="CB52" i="45"/>
  <c r="CC52" i="45"/>
  <c r="CD52" i="45"/>
  <c r="CE52" i="45"/>
  <c r="CF52" i="45"/>
  <c r="CG52" i="45"/>
  <c r="CH52" i="45"/>
  <c r="CI52" i="45"/>
  <c r="CJ52" i="45"/>
  <c r="CK52" i="45"/>
  <c r="CL52" i="45"/>
  <c r="CM52" i="45"/>
  <c r="CN52" i="45"/>
  <c r="CO52" i="45"/>
  <c r="CP52" i="45"/>
  <c r="CQ52" i="45"/>
  <c r="CR52" i="45"/>
  <c r="CS52" i="45"/>
  <c r="CT52" i="45"/>
  <c r="CU52" i="45"/>
  <c r="CV52" i="45"/>
  <c r="CW52" i="45"/>
  <c r="CX52" i="45"/>
  <c r="CY52" i="45"/>
  <c r="CZ52" i="45"/>
  <c r="DA52" i="45"/>
  <c r="DB52" i="45"/>
  <c r="DC52" i="45"/>
  <c r="DD52" i="45"/>
  <c r="DE52" i="45"/>
  <c r="DF52" i="45"/>
  <c r="DG52" i="45"/>
  <c r="DH52" i="45"/>
  <c r="DI52" i="45"/>
  <c r="DJ52" i="45"/>
  <c r="DK52" i="45"/>
  <c r="DL52" i="45"/>
  <c r="DM52" i="45"/>
  <c r="DN52" i="45"/>
  <c r="DO52" i="45"/>
  <c r="DP52" i="45"/>
  <c r="DQ52" i="45"/>
  <c r="DR52" i="45"/>
  <c r="DS52" i="45"/>
  <c r="DT52" i="45"/>
  <c r="DU52" i="45"/>
  <c r="DV52" i="45"/>
  <c r="DW52" i="45"/>
  <c r="DX52" i="45"/>
  <c r="DY52" i="45"/>
  <c r="DZ52" i="45"/>
  <c r="EA52" i="45"/>
  <c r="EB52" i="45"/>
  <c r="EC52" i="45"/>
  <c r="ED52" i="45"/>
  <c r="EE52" i="45"/>
  <c r="EF52" i="45"/>
  <c r="EG52" i="45"/>
  <c r="EH52" i="45"/>
  <c r="EI52" i="45"/>
  <c r="EJ52" i="45"/>
  <c r="EK52" i="45"/>
  <c r="C53" i="45"/>
  <c r="D53" i="45"/>
  <c r="E53" i="45"/>
  <c r="F53" i="45"/>
  <c r="G53" i="45"/>
  <c r="H53" i="45"/>
  <c r="I53" i="45"/>
  <c r="J53" i="45"/>
  <c r="K53" i="45"/>
  <c r="L53" i="45"/>
  <c r="M53" i="45"/>
  <c r="N53" i="45"/>
  <c r="O53" i="45"/>
  <c r="P53" i="45"/>
  <c r="Q53" i="45"/>
  <c r="R53" i="45"/>
  <c r="S53" i="45"/>
  <c r="T53" i="45"/>
  <c r="U53" i="45"/>
  <c r="V53" i="45"/>
  <c r="W53" i="45"/>
  <c r="X53" i="45"/>
  <c r="Y53" i="45"/>
  <c r="Z53" i="45"/>
  <c r="AA53" i="45"/>
  <c r="AB53" i="45"/>
  <c r="AC53" i="45"/>
  <c r="AD53" i="45"/>
  <c r="AE53" i="45"/>
  <c r="AF53" i="45"/>
  <c r="AG53" i="45"/>
  <c r="AH53" i="45"/>
  <c r="AI53" i="45"/>
  <c r="AJ53" i="45"/>
  <c r="AK53" i="45"/>
  <c r="AL53" i="45"/>
  <c r="AM53" i="45"/>
  <c r="AN53" i="45"/>
  <c r="AO53" i="45"/>
  <c r="AP53" i="45"/>
  <c r="AQ53" i="45"/>
  <c r="AR53" i="45"/>
  <c r="AS53" i="45"/>
  <c r="AT53" i="45"/>
  <c r="AU53" i="45"/>
  <c r="AV53" i="45"/>
  <c r="AW53" i="45"/>
  <c r="AX53" i="45"/>
  <c r="AY53" i="45"/>
  <c r="AZ53" i="45"/>
  <c r="BA53" i="45"/>
  <c r="BB53" i="45"/>
  <c r="BC53" i="45"/>
  <c r="BD53" i="45"/>
  <c r="BE53" i="45"/>
  <c r="BF53" i="45"/>
  <c r="BG53" i="45"/>
  <c r="BH53" i="45"/>
  <c r="BI53" i="45"/>
  <c r="BJ53" i="45"/>
  <c r="BK53" i="45"/>
  <c r="BL53" i="45"/>
  <c r="BM53" i="45"/>
  <c r="BN53" i="45"/>
  <c r="BO53" i="45"/>
  <c r="BP53" i="45"/>
  <c r="BQ53" i="45"/>
  <c r="BR53" i="45"/>
  <c r="BS53" i="45"/>
  <c r="BT53" i="45"/>
  <c r="BU53" i="45"/>
  <c r="BV53" i="45"/>
  <c r="BW53" i="45"/>
  <c r="BX53" i="45"/>
  <c r="BY53" i="45"/>
  <c r="BZ53" i="45"/>
  <c r="CA53" i="45"/>
  <c r="CB53" i="45"/>
  <c r="CC53" i="45"/>
  <c r="CD53" i="45"/>
  <c r="CE53" i="45"/>
  <c r="CF53" i="45"/>
  <c r="CG53" i="45"/>
  <c r="CH53" i="45"/>
  <c r="CI53" i="45"/>
  <c r="CJ53" i="45"/>
  <c r="CK53" i="45"/>
  <c r="CL53" i="45"/>
  <c r="CM53" i="45"/>
  <c r="CN53" i="45"/>
  <c r="CO53" i="45"/>
  <c r="CP53" i="45"/>
  <c r="CQ53" i="45"/>
  <c r="CR53" i="45"/>
  <c r="CS53" i="45"/>
  <c r="CT53" i="45"/>
  <c r="CU53" i="45"/>
  <c r="CV53" i="45"/>
  <c r="CW53" i="45"/>
  <c r="CX53" i="45"/>
  <c r="CY53" i="45"/>
  <c r="CZ53" i="45"/>
  <c r="DA53" i="45"/>
  <c r="DB53" i="45"/>
  <c r="DC53" i="45"/>
  <c r="DD53" i="45"/>
  <c r="DE53" i="45"/>
  <c r="DF53" i="45"/>
  <c r="DG53" i="45"/>
  <c r="DH53" i="45"/>
  <c r="DI53" i="45"/>
  <c r="DJ53" i="45"/>
  <c r="DK53" i="45"/>
  <c r="DL53" i="45"/>
  <c r="DM53" i="45"/>
  <c r="DN53" i="45"/>
  <c r="DO53" i="45"/>
  <c r="DP53" i="45"/>
  <c r="DQ53" i="45"/>
  <c r="DR53" i="45"/>
  <c r="DS53" i="45"/>
  <c r="DT53" i="45"/>
  <c r="DU53" i="45"/>
  <c r="DV53" i="45"/>
  <c r="DW53" i="45"/>
  <c r="DX53" i="45"/>
  <c r="DY53" i="45"/>
  <c r="DZ53" i="45"/>
  <c r="EA53" i="45"/>
  <c r="EB53" i="45"/>
  <c r="EC53" i="45"/>
  <c r="ED53" i="45"/>
  <c r="EE53" i="45"/>
  <c r="EF53" i="45"/>
  <c r="EG53" i="45"/>
  <c r="EH53" i="45"/>
  <c r="EI53" i="45"/>
  <c r="EJ53" i="45"/>
  <c r="EK53" i="45"/>
  <c r="C54" i="45"/>
  <c r="D54" i="45"/>
  <c r="E54" i="45"/>
  <c r="F54" i="45"/>
  <c r="G54" i="45"/>
  <c r="H54" i="45"/>
  <c r="I54" i="45"/>
  <c r="J54" i="45"/>
  <c r="K54" i="45"/>
  <c r="L54" i="45"/>
  <c r="M54" i="45"/>
  <c r="N54" i="45"/>
  <c r="O54" i="45"/>
  <c r="P54" i="45"/>
  <c r="Q54" i="45"/>
  <c r="R54" i="45"/>
  <c r="S54" i="45"/>
  <c r="T54" i="45"/>
  <c r="U54" i="45"/>
  <c r="V54" i="45"/>
  <c r="W54" i="45"/>
  <c r="X54" i="45"/>
  <c r="Y54" i="45"/>
  <c r="Z54" i="45"/>
  <c r="AA54" i="45"/>
  <c r="AB54" i="45"/>
  <c r="AC54" i="45"/>
  <c r="AD54" i="45"/>
  <c r="AE54" i="45"/>
  <c r="AF54" i="45"/>
  <c r="AG54" i="45"/>
  <c r="AH54" i="45"/>
  <c r="AI54" i="45"/>
  <c r="AJ54" i="45"/>
  <c r="AK54" i="45"/>
  <c r="AL54" i="45"/>
  <c r="AM54" i="45"/>
  <c r="AN54" i="45"/>
  <c r="AO54" i="45"/>
  <c r="AP54" i="45"/>
  <c r="AQ54" i="45"/>
  <c r="AR54" i="45"/>
  <c r="AS54" i="45"/>
  <c r="AT54" i="45"/>
  <c r="AU54" i="45"/>
  <c r="AV54" i="45"/>
  <c r="AW54" i="45"/>
  <c r="AX54" i="45"/>
  <c r="AY54" i="45"/>
  <c r="AZ54" i="45"/>
  <c r="BA54" i="45"/>
  <c r="BB54" i="45"/>
  <c r="BC54" i="45"/>
  <c r="BD54" i="45"/>
  <c r="BE54" i="45"/>
  <c r="BF54" i="45"/>
  <c r="BG54" i="45"/>
  <c r="BH54" i="45"/>
  <c r="BI54" i="45"/>
  <c r="BJ54" i="45"/>
  <c r="BK54" i="45"/>
  <c r="BL54" i="45"/>
  <c r="BM54" i="45"/>
  <c r="BN54" i="45"/>
  <c r="BO54" i="45"/>
  <c r="BP54" i="45"/>
  <c r="BQ54" i="45"/>
  <c r="BR54" i="45"/>
  <c r="BS54" i="45"/>
  <c r="BT54" i="45"/>
  <c r="BU54" i="45"/>
  <c r="BV54" i="45"/>
  <c r="BW54" i="45"/>
  <c r="BX54" i="45"/>
  <c r="BY54" i="45"/>
  <c r="BZ54" i="45"/>
  <c r="CA54" i="45"/>
  <c r="CB54" i="45"/>
  <c r="CC54" i="45"/>
  <c r="CD54" i="45"/>
  <c r="CE54" i="45"/>
  <c r="CF54" i="45"/>
  <c r="CG54" i="45"/>
  <c r="CH54" i="45"/>
  <c r="CI54" i="45"/>
  <c r="CJ54" i="45"/>
  <c r="CK54" i="45"/>
  <c r="CL54" i="45"/>
  <c r="CM54" i="45"/>
  <c r="CN54" i="45"/>
  <c r="CO54" i="45"/>
  <c r="CP54" i="45"/>
  <c r="CQ54" i="45"/>
  <c r="CR54" i="45"/>
  <c r="CS54" i="45"/>
  <c r="CT54" i="45"/>
  <c r="CU54" i="45"/>
  <c r="CV54" i="45"/>
  <c r="CW54" i="45"/>
  <c r="CX54" i="45"/>
  <c r="CY54" i="45"/>
  <c r="CZ54" i="45"/>
  <c r="DA54" i="45"/>
  <c r="DB54" i="45"/>
  <c r="DC54" i="45"/>
  <c r="DD54" i="45"/>
  <c r="DE54" i="45"/>
  <c r="DF54" i="45"/>
  <c r="DG54" i="45"/>
  <c r="DH54" i="45"/>
  <c r="DI54" i="45"/>
  <c r="DJ54" i="45"/>
  <c r="DK54" i="45"/>
  <c r="DL54" i="45"/>
  <c r="DM54" i="45"/>
  <c r="DN54" i="45"/>
  <c r="DO54" i="45"/>
  <c r="DP54" i="45"/>
  <c r="DQ54" i="45"/>
  <c r="DR54" i="45"/>
  <c r="DS54" i="45"/>
  <c r="DT54" i="45"/>
  <c r="DU54" i="45"/>
  <c r="DV54" i="45"/>
  <c r="DW54" i="45"/>
  <c r="DX54" i="45"/>
  <c r="DY54" i="45"/>
  <c r="DZ54" i="45"/>
  <c r="EA54" i="45"/>
  <c r="EB54" i="45"/>
  <c r="EC54" i="45"/>
  <c r="ED54" i="45"/>
  <c r="EE54" i="45"/>
  <c r="EF54" i="45"/>
  <c r="EG54" i="45"/>
  <c r="EH54" i="45"/>
  <c r="EI54" i="45"/>
  <c r="EJ54" i="45"/>
  <c r="EK54" i="45"/>
  <c r="C55" i="45"/>
  <c r="D55" i="45"/>
  <c r="E55" i="45"/>
  <c r="F55" i="45"/>
  <c r="G55" i="45"/>
  <c r="H55" i="45"/>
  <c r="I55" i="45"/>
  <c r="J55" i="45"/>
  <c r="K55" i="45"/>
  <c r="L55" i="45"/>
  <c r="M55" i="45"/>
  <c r="N55" i="45"/>
  <c r="O55" i="45"/>
  <c r="P55" i="45"/>
  <c r="Q55" i="45"/>
  <c r="R55" i="45"/>
  <c r="S55" i="45"/>
  <c r="T55" i="45"/>
  <c r="U55" i="45"/>
  <c r="V55" i="45"/>
  <c r="W55" i="45"/>
  <c r="X55" i="45"/>
  <c r="Y55" i="45"/>
  <c r="Z55" i="45"/>
  <c r="AA55" i="45"/>
  <c r="AB55" i="45"/>
  <c r="AC55" i="45"/>
  <c r="AD55" i="45"/>
  <c r="AE55" i="45"/>
  <c r="AF55" i="45"/>
  <c r="AG55" i="45"/>
  <c r="AH55" i="45"/>
  <c r="AI55" i="45"/>
  <c r="AJ55" i="45"/>
  <c r="AK55" i="45"/>
  <c r="AL55" i="45"/>
  <c r="AM55" i="45"/>
  <c r="AN55" i="45"/>
  <c r="AO55" i="45"/>
  <c r="AP55" i="45"/>
  <c r="AQ55" i="45"/>
  <c r="AR55" i="45"/>
  <c r="AS55" i="45"/>
  <c r="AT55" i="45"/>
  <c r="AU55" i="45"/>
  <c r="AV55" i="45"/>
  <c r="AW55" i="45"/>
  <c r="AX55" i="45"/>
  <c r="AY55" i="45"/>
  <c r="AZ55" i="45"/>
  <c r="BA55" i="45"/>
  <c r="BB55" i="45"/>
  <c r="BC55" i="45"/>
  <c r="BD55" i="45"/>
  <c r="BE55" i="45"/>
  <c r="BF55" i="45"/>
  <c r="BG55" i="45"/>
  <c r="BH55" i="45"/>
  <c r="BI55" i="45"/>
  <c r="BJ55" i="45"/>
  <c r="BK55" i="45"/>
  <c r="BL55" i="45"/>
  <c r="BM55" i="45"/>
  <c r="BN55" i="45"/>
  <c r="BO55" i="45"/>
  <c r="BP55" i="45"/>
  <c r="BQ55" i="45"/>
  <c r="BR55" i="45"/>
  <c r="BS55" i="45"/>
  <c r="BT55" i="45"/>
  <c r="BU55" i="45"/>
  <c r="BV55" i="45"/>
  <c r="BW55" i="45"/>
  <c r="BX55" i="45"/>
  <c r="BY55" i="45"/>
  <c r="BZ55" i="45"/>
  <c r="CA55" i="45"/>
  <c r="CB55" i="45"/>
  <c r="CC55" i="45"/>
  <c r="CD55" i="45"/>
  <c r="CE55" i="45"/>
  <c r="CF55" i="45"/>
  <c r="CG55" i="45"/>
  <c r="CH55" i="45"/>
  <c r="CI55" i="45"/>
  <c r="CJ55" i="45"/>
  <c r="CK55" i="45"/>
  <c r="CL55" i="45"/>
  <c r="CM55" i="45"/>
  <c r="CN55" i="45"/>
  <c r="CO55" i="45"/>
  <c r="CP55" i="45"/>
  <c r="CQ55" i="45"/>
  <c r="CR55" i="45"/>
  <c r="CS55" i="45"/>
  <c r="CT55" i="45"/>
  <c r="CU55" i="45"/>
  <c r="CV55" i="45"/>
  <c r="CW55" i="45"/>
  <c r="CX55" i="45"/>
  <c r="CY55" i="45"/>
  <c r="CZ55" i="45"/>
  <c r="DA55" i="45"/>
  <c r="DB55" i="45"/>
  <c r="DC55" i="45"/>
  <c r="DD55" i="45"/>
  <c r="DE55" i="45"/>
  <c r="DF55" i="45"/>
  <c r="DG55" i="45"/>
  <c r="DH55" i="45"/>
  <c r="DI55" i="45"/>
  <c r="DJ55" i="45"/>
  <c r="DK55" i="45"/>
  <c r="DL55" i="45"/>
  <c r="DM55" i="45"/>
  <c r="DN55" i="45"/>
  <c r="DO55" i="45"/>
  <c r="DP55" i="45"/>
  <c r="DQ55" i="45"/>
  <c r="DR55" i="45"/>
  <c r="DS55" i="45"/>
  <c r="DT55" i="45"/>
  <c r="DU55" i="45"/>
  <c r="DV55" i="45"/>
  <c r="DW55" i="45"/>
  <c r="DX55" i="45"/>
  <c r="DY55" i="45"/>
  <c r="DZ55" i="45"/>
  <c r="EA55" i="45"/>
  <c r="EB55" i="45"/>
  <c r="EC55" i="45"/>
  <c r="ED55" i="45"/>
  <c r="EE55" i="45"/>
  <c r="EF55" i="45"/>
  <c r="EG55" i="45"/>
  <c r="EH55" i="45"/>
  <c r="EI55" i="45"/>
  <c r="EJ55" i="45"/>
  <c r="EK55" i="45"/>
  <c r="C56" i="45"/>
  <c r="D56" i="45"/>
  <c r="E56" i="45"/>
  <c r="F56" i="45"/>
  <c r="G56" i="45"/>
  <c r="H56" i="45"/>
  <c r="I56" i="45"/>
  <c r="J56" i="45"/>
  <c r="K56" i="45"/>
  <c r="L56" i="45"/>
  <c r="M56" i="45"/>
  <c r="N56" i="45"/>
  <c r="O56" i="45"/>
  <c r="P56" i="45"/>
  <c r="Q56" i="45"/>
  <c r="R56" i="45"/>
  <c r="S56" i="45"/>
  <c r="T56" i="45"/>
  <c r="U56" i="45"/>
  <c r="V56" i="45"/>
  <c r="W56" i="45"/>
  <c r="X56" i="45"/>
  <c r="Y56" i="45"/>
  <c r="Z56" i="45"/>
  <c r="AA56" i="45"/>
  <c r="AB56" i="45"/>
  <c r="AC56" i="45"/>
  <c r="AD56" i="45"/>
  <c r="AE56" i="45"/>
  <c r="AF56" i="45"/>
  <c r="AG56" i="45"/>
  <c r="AH56" i="45"/>
  <c r="AI56" i="45"/>
  <c r="AJ56" i="45"/>
  <c r="AK56" i="45"/>
  <c r="AL56" i="45"/>
  <c r="AM56" i="45"/>
  <c r="AN56" i="45"/>
  <c r="AO56" i="45"/>
  <c r="AP56" i="45"/>
  <c r="AQ56" i="45"/>
  <c r="AR56" i="45"/>
  <c r="AS56" i="45"/>
  <c r="AT56" i="45"/>
  <c r="AU56" i="45"/>
  <c r="AV56" i="45"/>
  <c r="AW56" i="45"/>
  <c r="AX56" i="45"/>
  <c r="AY56" i="45"/>
  <c r="AZ56" i="45"/>
  <c r="BA56" i="45"/>
  <c r="BB56" i="45"/>
  <c r="BC56" i="45"/>
  <c r="BD56" i="45"/>
  <c r="BE56" i="45"/>
  <c r="BF56" i="45"/>
  <c r="BG56" i="45"/>
  <c r="BH56" i="45"/>
  <c r="BI56" i="45"/>
  <c r="BJ56" i="45"/>
  <c r="BK56" i="45"/>
  <c r="BL56" i="45"/>
  <c r="BM56" i="45"/>
  <c r="BN56" i="45"/>
  <c r="BO56" i="45"/>
  <c r="BP56" i="45"/>
  <c r="BQ56" i="45"/>
  <c r="BR56" i="45"/>
  <c r="BS56" i="45"/>
  <c r="BT56" i="45"/>
  <c r="BU56" i="45"/>
  <c r="BV56" i="45"/>
  <c r="BW56" i="45"/>
  <c r="BX56" i="45"/>
  <c r="BY56" i="45"/>
  <c r="BZ56" i="45"/>
  <c r="CA56" i="45"/>
  <c r="CB56" i="45"/>
  <c r="CC56" i="45"/>
  <c r="CD56" i="45"/>
  <c r="CE56" i="45"/>
  <c r="CF56" i="45"/>
  <c r="CG56" i="45"/>
  <c r="CH56" i="45"/>
  <c r="CI56" i="45"/>
  <c r="CJ56" i="45"/>
  <c r="CK56" i="45"/>
  <c r="CL56" i="45"/>
  <c r="CM56" i="45"/>
  <c r="CN56" i="45"/>
  <c r="CO56" i="45"/>
  <c r="CP56" i="45"/>
  <c r="CQ56" i="45"/>
  <c r="CR56" i="45"/>
  <c r="CS56" i="45"/>
  <c r="CT56" i="45"/>
  <c r="CU56" i="45"/>
  <c r="CV56" i="45"/>
  <c r="CW56" i="45"/>
  <c r="CX56" i="45"/>
  <c r="CY56" i="45"/>
  <c r="CZ56" i="45"/>
  <c r="DA56" i="45"/>
  <c r="DB56" i="45"/>
  <c r="DC56" i="45"/>
  <c r="DD56" i="45"/>
  <c r="DE56" i="45"/>
  <c r="DF56" i="45"/>
  <c r="DG56" i="45"/>
  <c r="DH56" i="45"/>
  <c r="DI56" i="45"/>
  <c r="DJ56" i="45"/>
  <c r="DK56" i="45"/>
  <c r="DL56" i="45"/>
  <c r="DM56" i="45"/>
  <c r="DN56" i="45"/>
  <c r="DO56" i="45"/>
  <c r="DP56" i="45"/>
  <c r="DQ56" i="45"/>
  <c r="DR56" i="45"/>
  <c r="DS56" i="45"/>
  <c r="DT56" i="45"/>
  <c r="DU56" i="45"/>
  <c r="DV56" i="45"/>
  <c r="DW56" i="45"/>
  <c r="DX56" i="45"/>
  <c r="DY56" i="45"/>
  <c r="DZ56" i="45"/>
  <c r="EA56" i="45"/>
  <c r="EB56" i="45"/>
  <c r="EC56" i="45"/>
  <c r="ED56" i="45"/>
  <c r="EE56" i="45"/>
  <c r="EF56" i="45"/>
  <c r="EG56" i="45"/>
  <c r="EH56" i="45"/>
  <c r="EI56" i="45"/>
  <c r="EJ56" i="45"/>
  <c r="EK56" i="45"/>
  <c r="C57" i="45"/>
  <c r="D57" i="45"/>
  <c r="E57" i="45"/>
  <c r="F57" i="45"/>
  <c r="G57" i="45"/>
  <c r="H57" i="45"/>
  <c r="I57" i="45"/>
  <c r="J57" i="45"/>
  <c r="K57" i="45"/>
  <c r="L57" i="45"/>
  <c r="M57" i="45"/>
  <c r="N57" i="45"/>
  <c r="O57" i="45"/>
  <c r="P57" i="45"/>
  <c r="Q57" i="45"/>
  <c r="R57" i="45"/>
  <c r="S57" i="45"/>
  <c r="T57" i="45"/>
  <c r="U57" i="45"/>
  <c r="V57" i="45"/>
  <c r="W57" i="45"/>
  <c r="X57" i="45"/>
  <c r="Y57" i="45"/>
  <c r="Z57" i="45"/>
  <c r="AA57" i="45"/>
  <c r="AB57" i="45"/>
  <c r="AC57" i="45"/>
  <c r="AD57" i="45"/>
  <c r="AE57" i="45"/>
  <c r="AF57" i="45"/>
  <c r="AG57" i="45"/>
  <c r="AH57" i="45"/>
  <c r="AI57" i="45"/>
  <c r="AJ57" i="45"/>
  <c r="AK57" i="45"/>
  <c r="AL57" i="45"/>
  <c r="AM57" i="45"/>
  <c r="AN57" i="45"/>
  <c r="AO57" i="45"/>
  <c r="AP57" i="45"/>
  <c r="AQ57" i="45"/>
  <c r="AR57" i="45"/>
  <c r="AS57" i="45"/>
  <c r="AT57" i="45"/>
  <c r="AU57" i="45"/>
  <c r="AV57" i="45"/>
  <c r="AW57" i="45"/>
  <c r="AX57" i="45"/>
  <c r="AY57" i="45"/>
  <c r="AZ57" i="45"/>
  <c r="BA57" i="45"/>
  <c r="BB57" i="45"/>
  <c r="BC57" i="45"/>
  <c r="BD57" i="45"/>
  <c r="BE57" i="45"/>
  <c r="BF57" i="45"/>
  <c r="BG57" i="45"/>
  <c r="BH57" i="45"/>
  <c r="BI57" i="45"/>
  <c r="BJ57" i="45"/>
  <c r="BK57" i="45"/>
  <c r="BL57" i="45"/>
  <c r="BM57" i="45"/>
  <c r="BN57" i="45"/>
  <c r="BO57" i="45"/>
  <c r="BP57" i="45"/>
  <c r="BQ57" i="45"/>
  <c r="BR57" i="45"/>
  <c r="BS57" i="45"/>
  <c r="BT57" i="45"/>
  <c r="BU57" i="45"/>
  <c r="BV57" i="45"/>
  <c r="BW57" i="45"/>
  <c r="BX57" i="45"/>
  <c r="BY57" i="45"/>
  <c r="BZ57" i="45"/>
  <c r="CA57" i="45"/>
  <c r="CB57" i="45"/>
  <c r="CC57" i="45"/>
  <c r="CD57" i="45"/>
  <c r="CE57" i="45"/>
  <c r="CF57" i="45"/>
  <c r="CG57" i="45"/>
  <c r="CH57" i="45"/>
  <c r="CI57" i="45"/>
  <c r="CJ57" i="45"/>
  <c r="CK57" i="45"/>
  <c r="CL57" i="45"/>
  <c r="CM57" i="45"/>
  <c r="CN57" i="45"/>
  <c r="CO57" i="45"/>
  <c r="CP57" i="45"/>
  <c r="CQ57" i="45"/>
  <c r="CR57" i="45"/>
  <c r="CS57" i="45"/>
  <c r="CT57" i="45"/>
  <c r="CU57" i="45"/>
  <c r="CV57" i="45"/>
  <c r="CW57" i="45"/>
  <c r="CX57" i="45"/>
  <c r="CY57" i="45"/>
  <c r="CZ57" i="45"/>
  <c r="DA57" i="45"/>
  <c r="DB57" i="45"/>
  <c r="DC57" i="45"/>
  <c r="DD57" i="45"/>
  <c r="DE57" i="45"/>
  <c r="DF57" i="45"/>
  <c r="DG57" i="45"/>
  <c r="DH57" i="45"/>
  <c r="DI57" i="45"/>
  <c r="DJ57" i="45"/>
  <c r="DK57" i="45"/>
  <c r="DL57" i="45"/>
  <c r="DM57" i="45"/>
  <c r="DN57" i="45"/>
  <c r="DO57" i="45"/>
  <c r="DP57" i="45"/>
  <c r="DQ57" i="45"/>
  <c r="DR57" i="45"/>
  <c r="DS57" i="45"/>
  <c r="DT57" i="45"/>
  <c r="DU57" i="45"/>
  <c r="DV57" i="45"/>
  <c r="DW57" i="45"/>
  <c r="DX57" i="45"/>
  <c r="DY57" i="45"/>
  <c r="DZ57" i="45"/>
  <c r="EA57" i="45"/>
  <c r="EB57" i="45"/>
  <c r="EC57" i="45"/>
  <c r="ED57" i="45"/>
  <c r="EE57" i="45"/>
  <c r="EF57" i="45"/>
  <c r="EG57" i="45"/>
  <c r="EH57" i="45"/>
  <c r="EI57" i="45"/>
  <c r="EJ57" i="45"/>
  <c r="EK57" i="45"/>
  <c r="C58" i="45"/>
  <c r="D58" i="45"/>
  <c r="E58" i="45"/>
  <c r="F58" i="45"/>
  <c r="G58" i="45"/>
  <c r="H58" i="45"/>
  <c r="I58" i="45"/>
  <c r="J58" i="45"/>
  <c r="K58" i="45"/>
  <c r="L58" i="45"/>
  <c r="M58" i="45"/>
  <c r="N58" i="45"/>
  <c r="O58" i="45"/>
  <c r="P58" i="45"/>
  <c r="Q58" i="45"/>
  <c r="R58" i="45"/>
  <c r="S58" i="45"/>
  <c r="T58" i="45"/>
  <c r="U58" i="45"/>
  <c r="V58" i="45"/>
  <c r="W58" i="45"/>
  <c r="X58" i="45"/>
  <c r="Y58" i="45"/>
  <c r="Z58" i="45"/>
  <c r="AA58" i="45"/>
  <c r="AB58" i="45"/>
  <c r="AC58" i="45"/>
  <c r="AD58" i="45"/>
  <c r="AE58" i="45"/>
  <c r="AF58" i="45"/>
  <c r="AG58" i="45"/>
  <c r="AH58" i="45"/>
  <c r="AI58" i="45"/>
  <c r="AJ58" i="45"/>
  <c r="AK58" i="45"/>
  <c r="AL58" i="45"/>
  <c r="AM58" i="45"/>
  <c r="AN58" i="45"/>
  <c r="AO58" i="45"/>
  <c r="AP58" i="45"/>
  <c r="AQ58" i="45"/>
  <c r="AR58" i="45"/>
  <c r="AS58" i="45"/>
  <c r="AT58" i="45"/>
  <c r="AU58" i="45"/>
  <c r="AV58" i="45"/>
  <c r="AW58" i="45"/>
  <c r="AX58" i="45"/>
  <c r="AY58" i="45"/>
  <c r="AZ58" i="45"/>
  <c r="BA58" i="45"/>
  <c r="BB58" i="45"/>
  <c r="BC58" i="45"/>
  <c r="BD58" i="45"/>
  <c r="BE58" i="45"/>
  <c r="BF58" i="45"/>
  <c r="BG58" i="45"/>
  <c r="BH58" i="45"/>
  <c r="BI58" i="45"/>
  <c r="BJ58" i="45"/>
  <c r="BK58" i="45"/>
  <c r="BL58" i="45"/>
  <c r="BM58" i="45"/>
  <c r="BN58" i="45"/>
  <c r="BO58" i="45"/>
  <c r="BP58" i="45"/>
  <c r="BQ58" i="45"/>
  <c r="BR58" i="45"/>
  <c r="BS58" i="45"/>
  <c r="BT58" i="45"/>
  <c r="BU58" i="45"/>
  <c r="BV58" i="45"/>
  <c r="BW58" i="45"/>
  <c r="BX58" i="45"/>
  <c r="BY58" i="45"/>
  <c r="BZ58" i="45"/>
  <c r="CA58" i="45"/>
  <c r="CB58" i="45"/>
  <c r="CC58" i="45"/>
  <c r="CD58" i="45"/>
  <c r="CE58" i="45"/>
  <c r="CF58" i="45"/>
  <c r="CG58" i="45"/>
  <c r="CH58" i="45"/>
  <c r="CI58" i="45"/>
  <c r="CJ58" i="45"/>
  <c r="CK58" i="45"/>
  <c r="CL58" i="45"/>
  <c r="CM58" i="45"/>
  <c r="CN58" i="45"/>
  <c r="CO58" i="45"/>
  <c r="CP58" i="45"/>
  <c r="CQ58" i="45"/>
  <c r="CR58" i="45"/>
  <c r="CS58" i="45"/>
  <c r="CT58" i="45"/>
  <c r="CU58" i="45"/>
  <c r="CV58" i="45"/>
  <c r="CW58" i="45"/>
  <c r="CX58" i="45"/>
  <c r="CY58" i="45"/>
  <c r="CZ58" i="45"/>
  <c r="DA58" i="45"/>
  <c r="DB58" i="45"/>
  <c r="DC58" i="45"/>
  <c r="DD58" i="45"/>
  <c r="DE58" i="45"/>
  <c r="DF58" i="45"/>
  <c r="DG58" i="45"/>
  <c r="DH58" i="45"/>
  <c r="DI58" i="45"/>
  <c r="DJ58" i="45"/>
  <c r="DK58" i="45"/>
  <c r="DL58" i="45"/>
  <c r="DM58" i="45"/>
  <c r="DN58" i="45"/>
  <c r="DO58" i="45"/>
  <c r="DP58" i="45"/>
  <c r="DQ58" i="45"/>
  <c r="DR58" i="45"/>
  <c r="DS58" i="45"/>
  <c r="DT58" i="45"/>
  <c r="DU58" i="45"/>
  <c r="DV58" i="45"/>
  <c r="DW58" i="45"/>
  <c r="DX58" i="45"/>
  <c r="DY58" i="45"/>
  <c r="DZ58" i="45"/>
  <c r="EA58" i="45"/>
  <c r="EB58" i="45"/>
  <c r="EC58" i="45"/>
  <c r="ED58" i="45"/>
  <c r="EE58" i="45"/>
  <c r="EF58" i="45"/>
  <c r="EG58" i="45"/>
  <c r="EH58" i="45"/>
  <c r="EI58" i="45"/>
  <c r="EJ58" i="45"/>
  <c r="EK58" i="45"/>
  <c r="C59" i="45"/>
  <c r="D59" i="45"/>
  <c r="E59" i="45"/>
  <c r="F59" i="45"/>
  <c r="G59" i="45"/>
  <c r="H59" i="45"/>
  <c r="I59" i="45"/>
  <c r="J59" i="45"/>
  <c r="K59" i="45"/>
  <c r="L59" i="45"/>
  <c r="M59" i="45"/>
  <c r="N59" i="45"/>
  <c r="O59" i="45"/>
  <c r="P59" i="45"/>
  <c r="Q59" i="45"/>
  <c r="R59" i="45"/>
  <c r="S59" i="45"/>
  <c r="T59" i="45"/>
  <c r="U59" i="45"/>
  <c r="V59" i="45"/>
  <c r="W59" i="45"/>
  <c r="X59" i="45"/>
  <c r="Y59" i="45"/>
  <c r="Z59" i="45"/>
  <c r="AA59" i="45"/>
  <c r="AB59" i="45"/>
  <c r="AC59" i="45"/>
  <c r="AD59" i="45"/>
  <c r="AE59" i="45"/>
  <c r="AF59" i="45"/>
  <c r="AG59" i="45"/>
  <c r="AH59" i="45"/>
  <c r="AI59" i="45"/>
  <c r="AJ59" i="45"/>
  <c r="AK59" i="45"/>
  <c r="AL59" i="45"/>
  <c r="AM59" i="45"/>
  <c r="AN59" i="45"/>
  <c r="AO59" i="45"/>
  <c r="AP59" i="45"/>
  <c r="AQ59" i="45"/>
  <c r="AR59" i="45"/>
  <c r="AS59" i="45"/>
  <c r="AT59" i="45"/>
  <c r="AU59" i="45"/>
  <c r="AV59" i="45"/>
  <c r="AW59" i="45"/>
  <c r="AX59" i="45"/>
  <c r="AY59" i="45"/>
  <c r="AZ59" i="45"/>
  <c r="BA59" i="45"/>
  <c r="BB59" i="45"/>
  <c r="BC59" i="45"/>
  <c r="BD59" i="45"/>
  <c r="BE59" i="45"/>
  <c r="BF59" i="45"/>
  <c r="BG59" i="45"/>
  <c r="BH59" i="45"/>
  <c r="BI59" i="45"/>
  <c r="BJ59" i="45"/>
  <c r="BK59" i="45"/>
  <c r="BL59" i="45"/>
  <c r="BM59" i="45"/>
  <c r="BN59" i="45"/>
  <c r="BO59" i="45"/>
  <c r="BP59" i="45"/>
  <c r="BQ59" i="45"/>
  <c r="BR59" i="45"/>
  <c r="BS59" i="45"/>
  <c r="BT59" i="45"/>
  <c r="BU59" i="45"/>
  <c r="BV59" i="45"/>
  <c r="BW59" i="45"/>
  <c r="BX59" i="45"/>
  <c r="BY59" i="45"/>
  <c r="BZ59" i="45"/>
  <c r="CA59" i="45"/>
  <c r="CB59" i="45"/>
  <c r="CC59" i="45"/>
  <c r="CD59" i="45"/>
  <c r="CE59" i="45"/>
  <c r="CF59" i="45"/>
  <c r="CG59" i="45"/>
  <c r="CH59" i="45"/>
  <c r="CI59" i="45"/>
  <c r="CJ59" i="45"/>
  <c r="CK59" i="45"/>
  <c r="CL59" i="45"/>
  <c r="CM59" i="45"/>
  <c r="CN59" i="45"/>
  <c r="CO59" i="45"/>
  <c r="CP59" i="45"/>
  <c r="CQ59" i="45"/>
  <c r="CR59" i="45"/>
  <c r="CS59" i="45"/>
  <c r="CT59" i="45"/>
  <c r="CU59" i="45"/>
  <c r="CV59" i="45"/>
  <c r="CW59" i="45"/>
  <c r="CX59" i="45"/>
  <c r="CY59" i="45"/>
  <c r="CZ59" i="45"/>
  <c r="DA59" i="45"/>
  <c r="DB59" i="45"/>
  <c r="DC59" i="45"/>
  <c r="DD59" i="45"/>
  <c r="DE59" i="45"/>
  <c r="DF59" i="45"/>
  <c r="DG59" i="45"/>
  <c r="DH59" i="45"/>
  <c r="DI59" i="45"/>
  <c r="DJ59" i="45"/>
  <c r="DK59" i="45"/>
  <c r="DL59" i="45"/>
  <c r="DM59" i="45"/>
  <c r="DN59" i="45"/>
  <c r="DO59" i="45"/>
  <c r="DP59" i="45"/>
  <c r="DQ59" i="45"/>
  <c r="DR59" i="45"/>
  <c r="DS59" i="45"/>
  <c r="DT59" i="45"/>
  <c r="DU59" i="45"/>
  <c r="DV59" i="45"/>
  <c r="DW59" i="45"/>
  <c r="DX59" i="45"/>
  <c r="DY59" i="45"/>
  <c r="DZ59" i="45"/>
  <c r="EA59" i="45"/>
  <c r="EB59" i="45"/>
  <c r="EC59" i="45"/>
  <c r="ED59" i="45"/>
  <c r="EE59" i="45"/>
  <c r="EF59" i="45"/>
  <c r="EG59" i="45"/>
  <c r="EH59" i="45"/>
  <c r="EI59" i="45"/>
  <c r="EJ59" i="45"/>
  <c r="EK59" i="45"/>
  <c r="C60" i="45"/>
  <c r="D60" i="45"/>
  <c r="E60" i="45"/>
  <c r="F60" i="45"/>
  <c r="G60" i="45"/>
  <c r="H60" i="45"/>
  <c r="I60" i="45"/>
  <c r="J60" i="45"/>
  <c r="K60" i="45"/>
  <c r="L60" i="45"/>
  <c r="M60" i="45"/>
  <c r="N60" i="45"/>
  <c r="O60" i="45"/>
  <c r="P60" i="45"/>
  <c r="Q60" i="45"/>
  <c r="R60" i="45"/>
  <c r="S60" i="45"/>
  <c r="T60" i="45"/>
  <c r="U60" i="45"/>
  <c r="V60" i="45"/>
  <c r="W60" i="45"/>
  <c r="X60" i="45"/>
  <c r="Y60" i="45"/>
  <c r="Z60" i="45"/>
  <c r="AA60" i="45"/>
  <c r="AB60" i="45"/>
  <c r="AC60" i="45"/>
  <c r="AD60" i="45"/>
  <c r="AE60" i="45"/>
  <c r="AF60" i="45"/>
  <c r="AG60" i="45"/>
  <c r="AH60" i="45"/>
  <c r="AI60" i="45"/>
  <c r="AJ60" i="45"/>
  <c r="AK60" i="45"/>
  <c r="AL60" i="45"/>
  <c r="AM60" i="45"/>
  <c r="AN60" i="45"/>
  <c r="AO60" i="45"/>
  <c r="AP60" i="45"/>
  <c r="AQ60" i="45"/>
  <c r="AR60" i="45"/>
  <c r="AS60" i="45"/>
  <c r="AT60" i="45"/>
  <c r="AU60" i="45"/>
  <c r="AV60" i="45"/>
  <c r="AW60" i="45"/>
  <c r="AX60" i="45"/>
  <c r="AY60" i="45"/>
  <c r="AZ60" i="45"/>
  <c r="BA60" i="45"/>
  <c r="BB60" i="45"/>
  <c r="BC60" i="45"/>
  <c r="BD60" i="45"/>
  <c r="BE60" i="45"/>
  <c r="BF60" i="45"/>
  <c r="BG60" i="45"/>
  <c r="BH60" i="45"/>
  <c r="BI60" i="45"/>
  <c r="BJ60" i="45"/>
  <c r="BK60" i="45"/>
  <c r="BL60" i="45"/>
  <c r="BM60" i="45"/>
  <c r="BN60" i="45"/>
  <c r="BO60" i="45"/>
  <c r="BP60" i="45"/>
  <c r="BQ60" i="45"/>
  <c r="BR60" i="45"/>
  <c r="BS60" i="45"/>
  <c r="BT60" i="45"/>
  <c r="BU60" i="45"/>
  <c r="BV60" i="45"/>
  <c r="BW60" i="45"/>
  <c r="BX60" i="45"/>
  <c r="BY60" i="45"/>
  <c r="BZ60" i="45"/>
  <c r="CA60" i="45"/>
  <c r="CB60" i="45"/>
  <c r="CC60" i="45"/>
  <c r="CD60" i="45"/>
  <c r="CE60" i="45"/>
  <c r="CF60" i="45"/>
  <c r="CG60" i="45"/>
  <c r="CH60" i="45"/>
  <c r="CI60" i="45"/>
  <c r="CJ60" i="45"/>
  <c r="CK60" i="45"/>
  <c r="CL60" i="45"/>
  <c r="CM60" i="45"/>
  <c r="CN60" i="45"/>
  <c r="CO60" i="45"/>
  <c r="CP60" i="45"/>
  <c r="CQ60" i="45"/>
  <c r="CR60" i="45"/>
  <c r="CS60" i="45"/>
  <c r="CT60" i="45"/>
  <c r="CU60" i="45"/>
  <c r="CV60" i="45"/>
  <c r="CW60" i="45"/>
  <c r="CX60" i="45"/>
  <c r="CY60" i="45"/>
  <c r="CZ60" i="45"/>
  <c r="DA60" i="45"/>
  <c r="DB60" i="45"/>
  <c r="DC60" i="45"/>
  <c r="DD60" i="45"/>
  <c r="DE60" i="45"/>
  <c r="DF60" i="45"/>
  <c r="DG60" i="45"/>
  <c r="DH60" i="45"/>
  <c r="DI60" i="45"/>
  <c r="DJ60" i="45"/>
  <c r="DK60" i="45"/>
  <c r="DL60" i="45"/>
  <c r="DM60" i="45"/>
  <c r="DN60" i="45"/>
  <c r="DO60" i="45"/>
  <c r="DP60" i="45"/>
  <c r="DQ60" i="45"/>
  <c r="DR60" i="45"/>
  <c r="DS60" i="45"/>
  <c r="DT60" i="45"/>
  <c r="DU60" i="45"/>
  <c r="DV60" i="45"/>
  <c r="DW60" i="45"/>
  <c r="DX60" i="45"/>
  <c r="DY60" i="45"/>
  <c r="DZ60" i="45"/>
  <c r="EA60" i="45"/>
  <c r="EB60" i="45"/>
  <c r="EC60" i="45"/>
  <c r="ED60" i="45"/>
  <c r="EE60" i="45"/>
  <c r="EF60" i="45"/>
  <c r="EG60" i="45"/>
  <c r="EH60" i="45"/>
  <c r="EI60" i="45"/>
  <c r="EJ60" i="45"/>
  <c r="EK60" i="45"/>
  <c r="C61" i="45"/>
  <c r="D61" i="45"/>
  <c r="E61" i="45"/>
  <c r="F61" i="45"/>
  <c r="G61" i="45"/>
  <c r="H61" i="45"/>
  <c r="I61" i="45"/>
  <c r="J61" i="45"/>
  <c r="K61" i="45"/>
  <c r="L61" i="45"/>
  <c r="M61" i="45"/>
  <c r="N61" i="45"/>
  <c r="O61" i="45"/>
  <c r="P61" i="45"/>
  <c r="Q61" i="45"/>
  <c r="R61" i="45"/>
  <c r="S61" i="45"/>
  <c r="T61" i="45"/>
  <c r="U61" i="45"/>
  <c r="V61" i="45"/>
  <c r="W61" i="45"/>
  <c r="X61" i="45"/>
  <c r="Y61" i="45"/>
  <c r="Z61" i="45"/>
  <c r="AA61" i="45"/>
  <c r="AB61" i="45"/>
  <c r="AC61" i="45"/>
  <c r="AD61" i="45"/>
  <c r="AE61" i="45"/>
  <c r="AF61" i="45"/>
  <c r="AG61" i="45"/>
  <c r="AH61" i="45"/>
  <c r="AI61" i="45"/>
  <c r="AJ61" i="45"/>
  <c r="AK61" i="45"/>
  <c r="AL61" i="45"/>
  <c r="AM61" i="45"/>
  <c r="AN61" i="45"/>
  <c r="AO61" i="45"/>
  <c r="AP61" i="45"/>
  <c r="AQ61" i="45"/>
  <c r="AR61" i="45"/>
  <c r="AS61" i="45"/>
  <c r="AT61" i="45"/>
  <c r="AU61" i="45"/>
  <c r="AV61" i="45"/>
  <c r="AW61" i="45"/>
  <c r="AX61" i="45"/>
  <c r="AY61" i="45"/>
  <c r="AZ61" i="45"/>
  <c r="BA61" i="45"/>
  <c r="BB61" i="45"/>
  <c r="BC61" i="45"/>
  <c r="BD61" i="45"/>
  <c r="BE61" i="45"/>
  <c r="BF61" i="45"/>
  <c r="BG61" i="45"/>
  <c r="BH61" i="45"/>
  <c r="BI61" i="45"/>
  <c r="BJ61" i="45"/>
  <c r="BK61" i="45"/>
  <c r="BL61" i="45"/>
  <c r="BM61" i="45"/>
  <c r="BN61" i="45"/>
  <c r="BO61" i="45"/>
  <c r="BP61" i="45"/>
  <c r="BQ61" i="45"/>
  <c r="BR61" i="45"/>
  <c r="BS61" i="45"/>
  <c r="BT61" i="45"/>
  <c r="BU61" i="45"/>
  <c r="BV61" i="45"/>
  <c r="BW61" i="45"/>
  <c r="BX61" i="45"/>
  <c r="BY61" i="45"/>
  <c r="BZ61" i="45"/>
  <c r="CA61" i="45"/>
  <c r="CB61" i="45"/>
  <c r="CC61" i="45"/>
  <c r="CD61" i="45"/>
  <c r="CE61" i="45"/>
  <c r="CF61" i="45"/>
  <c r="CG61" i="45"/>
  <c r="CH61" i="45"/>
  <c r="CI61" i="45"/>
  <c r="CJ61" i="45"/>
  <c r="CK61" i="45"/>
  <c r="CL61" i="45"/>
  <c r="CM61" i="45"/>
  <c r="CN61" i="45"/>
  <c r="CO61" i="45"/>
  <c r="CP61" i="45"/>
  <c r="CQ61" i="45"/>
  <c r="CR61" i="45"/>
  <c r="CS61" i="45"/>
  <c r="CT61" i="45"/>
  <c r="CU61" i="45"/>
  <c r="CV61" i="45"/>
  <c r="CW61" i="45"/>
  <c r="CX61" i="45"/>
  <c r="CY61" i="45"/>
  <c r="CZ61" i="45"/>
  <c r="DA61" i="45"/>
  <c r="DB61" i="45"/>
  <c r="DC61" i="45"/>
  <c r="DD61" i="45"/>
  <c r="DE61" i="45"/>
  <c r="DF61" i="45"/>
  <c r="DG61" i="45"/>
  <c r="DH61" i="45"/>
  <c r="DI61" i="45"/>
  <c r="DJ61" i="45"/>
  <c r="DK61" i="45"/>
  <c r="DL61" i="45"/>
  <c r="DM61" i="45"/>
  <c r="DN61" i="45"/>
  <c r="DO61" i="45"/>
  <c r="DP61" i="45"/>
  <c r="DQ61" i="45"/>
  <c r="DR61" i="45"/>
  <c r="DS61" i="45"/>
  <c r="DT61" i="45"/>
  <c r="DU61" i="45"/>
  <c r="DV61" i="45"/>
  <c r="DW61" i="45"/>
  <c r="DX61" i="45"/>
  <c r="DY61" i="45"/>
  <c r="DZ61" i="45"/>
  <c r="EA61" i="45"/>
  <c r="EB61" i="45"/>
  <c r="EC61" i="45"/>
  <c r="ED61" i="45"/>
  <c r="EE61" i="45"/>
  <c r="EF61" i="45"/>
  <c r="EG61" i="45"/>
  <c r="EH61" i="45"/>
  <c r="EI61" i="45"/>
  <c r="EJ61" i="45"/>
  <c r="EK61" i="45"/>
  <c r="C62" i="45"/>
  <c r="D62" i="45"/>
  <c r="E62" i="45"/>
  <c r="F62" i="45"/>
  <c r="G62" i="45"/>
  <c r="H62" i="45"/>
  <c r="I62" i="45"/>
  <c r="J62" i="45"/>
  <c r="K62" i="45"/>
  <c r="L62" i="45"/>
  <c r="M62" i="45"/>
  <c r="N62" i="45"/>
  <c r="O62" i="45"/>
  <c r="P62" i="45"/>
  <c r="Q62" i="45"/>
  <c r="R62" i="45"/>
  <c r="S62" i="45"/>
  <c r="T62" i="45"/>
  <c r="U62" i="45"/>
  <c r="V62" i="45"/>
  <c r="W62" i="45"/>
  <c r="X62" i="45"/>
  <c r="Y62" i="45"/>
  <c r="Z62" i="45"/>
  <c r="AA62" i="45"/>
  <c r="AB62" i="45"/>
  <c r="AC62" i="45"/>
  <c r="AD62" i="45"/>
  <c r="AE62" i="45"/>
  <c r="AF62" i="45"/>
  <c r="AG62" i="45"/>
  <c r="AH62" i="45"/>
  <c r="AI62" i="45"/>
  <c r="AJ62" i="45"/>
  <c r="AK62" i="45"/>
  <c r="AL62" i="45"/>
  <c r="AM62" i="45"/>
  <c r="AN62" i="45"/>
  <c r="AO62" i="45"/>
  <c r="AP62" i="45"/>
  <c r="AQ62" i="45"/>
  <c r="AR62" i="45"/>
  <c r="AS62" i="45"/>
  <c r="AT62" i="45"/>
  <c r="AU62" i="45"/>
  <c r="AV62" i="45"/>
  <c r="AW62" i="45"/>
  <c r="AX62" i="45"/>
  <c r="AY62" i="45"/>
  <c r="AZ62" i="45"/>
  <c r="BA62" i="45"/>
  <c r="BB62" i="45"/>
  <c r="BC62" i="45"/>
  <c r="BD62" i="45"/>
  <c r="BE62" i="45"/>
  <c r="BF62" i="45"/>
  <c r="BG62" i="45"/>
  <c r="BH62" i="45"/>
  <c r="BI62" i="45"/>
  <c r="BJ62" i="45"/>
  <c r="BK62" i="45"/>
  <c r="BL62" i="45"/>
  <c r="BM62" i="45"/>
  <c r="BN62" i="45"/>
  <c r="BO62" i="45"/>
  <c r="BP62" i="45"/>
  <c r="BQ62" i="45"/>
  <c r="BR62" i="45"/>
  <c r="BS62" i="45"/>
  <c r="BT62" i="45"/>
  <c r="BU62" i="45"/>
  <c r="BV62" i="45"/>
  <c r="BW62" i="45"/>
  <c r="BX62" i="45"/>
  <c r="BY62" i="45"/>
  <c r="BZ62" i="45"/>
  <c r="CA62" i="45"/>
  <c r="CB62" i="45"/>
  <c r="CC62" i="45"/>
  <c r="CD62" i="45"/>
  <c r="CE62" i="45"/>
  <c r="CF62" i="45"/>
  <c r="CG62" i="45"/>
  <c r="CH62" i="45"/>
  <c r="CI62" i="45"/>
  <c r="CJ62" i="45"/>
  <c r="CK62" i="45"/>
  <c r="CL62" i="45"/>
  <c r="CM62" i="45"/>
  <c r="CN62" i="45"/>
  <c r="CO62" i="45"/>
  <c r="CP62" i="45"/>
  <c r="CQ62" i="45"/>
  <c r="CR62" i="45"/>
  <c r="CS62" i="45"/>
  <c r="CT62" i="45"/>
  <c r="CU62" i="45"/>
  <c r="CV62" i="45"/>
  <c r="CW62" i="45"/>
  <c r="CX62" i="45"/>
  <c r="CY62" i="45"/>
  <c r="CZ62" i="45"/>
  <c r="DA62" i="45"/>
  <c r="DB62" i="45"/>
  <c r="DC62" i="45"/>
  <c r="DD62" i="45"/>
  <c r="DE62" i="45"/>
  <c r="DF62" i="45"/>
  <c r="DG62" i="45"/>
  <c r="DH62" i="45"/>
  <c r="DI62" i="45"/>
  <c r="DJ62" i="45"/>
  <c r="DK62" i="45"/>
  <c r="DL62" i="45"/>
  <c r="DM62" i="45"/>
  <c r="DN62" i="45"/>
  <c r="DO62" i="45"/>
  <c r="DP62" i="45"/>
  <c r="DQ62" i="45"/>
  <c r="DR62" i="45"/>
  <c r="DS62" i="45"/>
  <c r="DT62" i="45"/>
  <c r="DU62" i="45"/>
  <c r="DV62" i="45"/>
  <c r="DW62" i="45"/>
  <c r="DX62" i="45"/>
  <c r="DY62" i="45"/>
  <c r="DZ62" i="45"/>
  <c r="EA62" i="45"/>
  <c r="EB62" i="45"/>
  <c r="EC62" i="45"/>
  <c r="ED62" i="45"/>
  <c r="EE62" i="45"/>
  <c r="EF62" i="45"/>
  <c r="EG62" i="45"/>
  <c r="EH62" i="45"/>
  <c r="EI62" i="45"/>
  <c r="EJ62" i="45"/>
  <c r="EK62" i="45"/>
  <c r="C63" i="45"/>
  <c r="D63" i="45"/>
  <c r="E63" i="45"/>
  <c r="F63" i="45"/>
  <c r="G63" i="45"/>
  <c r="H63" i="45"/>
  <c r="I63" i="45"/>
  <c r="J63" i="45"/>
  <c r="K63" i="45"/>
  <c r="L63" i="45"/>
  <c r="M63" i="45"/>
  <c r="N63" i="45"/>
  <c r="O63" i="45"/>
  <c r="P63" i="45"/>
  <c r="Q63" i="45"/>
  <c r="R63" i="45"/>
  <c r="S63" i="45"/>
  <c r="T63" i="45"/>
  <c r="U63" i="45"/>
  <c r="V63" i="45"/>
  <c r="W63" i="45"/>
  <c r="X63" i="45"/>
  <c r="Y63" i="45"/>
  <c r="Z63" i="45"/>
  <c r="AA63" i="45"/>
  <c r="AB63" i="45"/>
  <c r="AC63" i="45"/>
  <c r="AD63" i="45"/>
  <c r="AE63" i="45"/>
  <c r="AF63" i="45"/>
  <c r="AG63" i="45"/>
  <c r="AH63" i="45"/>
  <c r="AI63" i="45"/>
  <c r="AJ63" i="45"/>
  <c r="AK63" i="45"/>
  <c r="AL63" i="45"/>
  <c r="AM63" i="45"/>
  <c r="AN63" i="45"/>
  <c r="AO63" i="45"/>
  <c r="AP63" i="45"/>
  <c r="AQ63" i="45"/>
  <c r="AR63" i="45"/>
  <c r="AS63" i="45"/>
  <c r="AT63" i="45"/>
  <c r="AU63" i="45"/>
  <c r="AV63" i="45"/>
  <c r="AW63" i="45"/>
  <c r="AX63" i="45"/>
  <c r="AY63" i="45"/>
  <c r="AZ63" i="45"/>
  <c r="BA63" i="45"/>
  <c r="BB63" i="45"/>
  <c r="BC63" i="45"/>
  <c r="BD63" i="45"/>
  <c r="BE63" i="45"/>
  <c r="BF63" i="45"/>
  <c r="BG63" i="45"/>
  <c r="BH63" i="45"/>
  <c r="BI63" i="45"/>
  <c r="BJ63" i="45"/>
  <c r="BK63" i="45"/>
  <c r="BL63" i="45"/>
  <c r="BM63" i="45"/>
  <c r="BN63" i="45"/>
  <c r="BO63" i="45"/>
  <c r="BP63" i="45"/>
  <c r="BQ63" i="45"/>
  <c r="BR63" i="45"/>
  <c r="BS63" i="45"/>
  <c r="BT63" i="45"/>
  <c r="BU63" i="45"/>
  <c r="BV63" i="45"/>
  <c r="BW63" i="45"/>
  <c r="BX63" i="45"/>
  <c r="BY63" i="45"/>
  <c r="BZ63" i="45"/>
  <c r="CA63" i="45"/>
  <c r="CB63" i="45"/>
  <c r="CC63" i="45"/>
  <c r="CD63" i="45"/>
  <c r="CE63" i="45"/>
  <c r="CF63" i="45"/>
  <c r="CG63" i="45"/>
  <c r="CH63" i="45"/>
  <c r="CI63" i="45"/>
  <c r="CJ63" i="45"/>
  <c r="CK63" i="45"/>
  <c r="CL63" i="45"/>
  <c r="CM63" i="45"/>
  <c r="CN63" i="45"/>
  <c r="CO63" i="45"/>
  <c r="CP63" i="45"/>
  <c r="CQ63" i="45"/>
  <c r="CR63" i="45"/>
  <c r="CS63" i="45"/>
  <c r="CT63" i="45"/>
  <c r="CU63" i="45"/>
  <c r="CV63" i="45"/>
  <c r="CW63" i="45"/>
  <c r="CX63" i="45"/>
  <c r="CY63" i="45"/>
  <c r="CZ63" i="45"/>
  <c r="DA63" i="45"/>
  <c r="DB63" i="45"/>
  <c r="DC63" i="45"/>
  <c r="DD63" i="45"/>
  <c r="DE63" i="45"/>
  <c r="DF63" i="45"/>
  <c r="DG63" i="45"/>
  <c r="DH63" i="45"/>
  <c r="DI63" i="45"/>
  <c r="DJ63" i="45"/>
  <c r="DK63" i="45"/>
  <c r="DL63" i="45"/>
  <c r="DM63" i="45"/>
  <c r="DN63" i="45"/>
  <c r="DO63" i="45"/>
  <c r="DP63" i="45"/>
  <c r="DQ63" i="45"/>
  <c r="DR63" i="45"/>
  <c r="DS63" i="45"/>
  <c r="DT63" i="45"/>
  <c r="DU63" i="45"/>
  <c r="DV63" i="45"/>
  <c r="DW63" i="45"/>
  <c r="DX63" i="45"/>
  <c r="DY63" i="45"/>
  <c r="DZ63" i="45"/>
  <c r="EA63" i="45"/>
  <c r="EB63" i="45"/>
  <c r="EC63" i="45"/>
  <c r="ED63" i="45"/>
  <c r="EE63" i="45"/>
  <c r="EF63" i="45"/>
  <c r="EG63" i="45"/>
  <c r="EH63" i="45"/>
  <c r="EI63" i="45"/>
  <c r="EJ63" i="45"/>
  <c r="EK63" i="45"/>
  <c r="C64" i="45"/>
  <c r="D64" i="45"/>
  <c r="E64" i="45"/>
  <c r="F64" i="45"/>
  <c r="G64" i="45"/>
  <c r="H64" i="45"/>
  <c r="I64" i="45"/>
  <c r="J64" i="45"/>
  <c r="K64" i="45"/>
  <c r="L64" i="45"/>
  <c r="M64" i="45"/>
  <c r="N64" i="45"/>
  <c r="O64" i="45"/>
  <c r="P64" i="45"/>
  <c r="Q64" i="45"/>
  <c r="R64" i="45"/>
  <c r="S64" i="45"/>
  <c r="T64" i="45"/>
  <c r="U64" i="45"/>
  <c r="V64" i="45"/>
  <c r="W64" i="45"/>
  <c r="X64" i="45"/>
  <c r="Y64" i="45"/>
  <c r="Z64" i="45"/>
  <c r="AA64" i="45"/>
  <c r="AB64" i="45"/>
  <c r="AC64" i="45"/>
  <c r="AD64" i="45"/>
  <c r="AE64" i="45"/>
  <c r="AF64" i="45"/>
  <c r="AG64" i="45"/>
  <c r="AH64" i="45"/>
  <c r="AI64" i="45"/>
  <c r="AJ64" i="45"/>
  <c r="AK64" i="45"/>
  <c r="AL64" i="45"/>
  <c r="AM64" i="45"/>
  <c r="AN64" i="45"/>
  <c r="AO64" i="45"/>
  <c r="AP64" i="45"/>
  <c r="AQ64" i="45"/>
  <c r="AR64" i="45"/>
  <c r="AS64" i="45"/>
  <c r="AT64" i="45"/>
  <c r="AU64" i="45"/>
  <c r="AV64" i="45"/>
  <c r="AW64" i="45"/>
  <c r="AX64" i="45"/>
  <c r="AY64" i="45"/>
  <c r="AZ64" i="45"/>
  <c r="BA64" i="45"/>
  <c r="BB64" i="45"/>
  <c r="BC64" i="45"/>
  <c r="BD64" i="45"/>
  <c r="BE64" i="45"/>
  <c r="BF64" i="45"/>
  <c r="BG64" i="45"/>
  <c r="BH64" i="45"/>
  <c r="BI64" i="45"/>
  <c r="BJ64" i="45"/>
  <c r="BK64" i="45"/>
  <c r="BL64" i="45"/>
  <c r="BM64" i="45"/>
  <c r="BN64" i="45"/>
  <c r="BO64" i="45"/>
  <c r="BP64" i="45"/>
  <c r="BQ64" i="45"/>
  <c r="BR64" i="45"/>
  <c r="BS64" i="45"/>
  <c r="BT64" i="45"/>
  <c r="BU64" i="45"/>
  <c r="BV64" i="45"/>
  <c r="BW64" i="45"/>
  <c r="BX64" i="45"/>
  <c r="BY64" i="45"/>
  <c r="BZ64" i="45"/>
  <c r="CA64" i="45"/>
  <c r="CB64" i="45"/>
  <c r="CC64" i="45"/>
  <c r="CD64" i="45"/>
  <c r="CE64" i="45"/>
  <c r="CF64" i="45"/>
  <c r="CG64" i="45"/>
  <c r="CH64" i="45"/>
  <c r="CI64" i="45"/>
  <c r="CJ64" i="45"/>
  <c r="CK64" i="45"/>
  <c r="CL64" i="45"/>
  <c r="CM64" i="45"/>
  <c r="CN64" i="45"/>
  <c r="CO64" i="45"/>
  <c r="CP64" i="45"/>
  <c r="CQ64" i="45"/>
  <c r="CR64" i="45"/>
  <c r="CS64" i="45"/>
  <c r="CT64" i="45"/>
  <c r="CU64" i="45"/>
  <c r="CV64" i="45"/>
  <c r="CW64" i="45"/>
  <c r="CX64" i="45"/>
  <c r="CY64" i="45"/>
  <c r="CZ64" i="45"/>
  <c r="DA64" i="45"/>
  <c r="DB64" i="45"/>
  <c r="DC64" i="45"/>
  <c r="DD64" i="45"/>
  <c r="DE64" i="45"/>
  <c r="DF64" i="45"/>
  <c r="DG64" i="45"/>
  <c r="DH64" i="45"/>
  <c r="DI64" i="45"/>
  <c r="DJ64" i="45"/>
  <c r="DK64" i="45"/>
  <c r="DL64" i="45"/>
  <c r="DM64" i="45"/>
  <c r="DN64" i="45"/>
  <c r="DO64" i="45"/>
  <c r="DP64" i="45"/>
  <c r="DQ64" i="45"/>
  <c r="DR64" i="45"/>
  <c r="DS64" i="45"/>
  <c r="DT64" i="45"/>
  <c r="DU64" i="45"/>
  <c r="DV64" i="45"/>
  <c r="DW64" i="45"/>
  <c r="DX64" i="45"/>
  <c r="DY64" i="45"/>
  <c r="DZ64" i="45"/>
  <c r="EA64" i="45"/>
  <c r="EB64" i="45"/>
  <c r="EC64" i="45"/>
  <c r="ED64" i="45"/>
  <c r="EE64" i="45"/>
  <c r="EF64" i="45"/>
  <c r="EG64" i="45"/>
  <c r="EH64" i="45"/>
  <c r="EI64" i="45"/>
  <c r="EJ64" i="45"/>
  <c r="EK64" i="45"/>
  <c r="C65" i="45"/>
  <c r="D65" i="45"/>
  <c r="E65" i="45"/>
  <c r="F65" i="45"/>
  <c r="G65" i="45"/>
  <c r="H65" i="45"/>
  <c r="I65" i="45"/>
  <c r="J65" i="45"/>
  <c r="K65" i="45"/>
  <c r="L65" i="45"/>
  <c r="M65" i="45"/>
  <c r="N65" i="45"/>
  <c r="O65" i="45"/>
  <c r="P65" i="45"/>
  <c r="Q65" i="45"/>
  <c r="R65" i="45"/>
  <c r="S65" i="45"/>
  <c r="T65" i="45"/>
  <c r="U65" i="45"/>
  <c r="V65" i="45"/>
  <c r="W65" i="45"/>
  <c r="X65" i="45"/>
  <c r="Y65" i="45"/>
  <c r="Z65" i="45"/>
  <c r="AA65" i="45"/>
  <c r="AB65" i="45"/>
  <c r="AC65" i="45"/>
  <c r="AD65" i="45"/>
  <c r="AE65" i="45"/>
  <c r="AF65" i="45"/>
  <c r="AG65" i="45"/>
  <c r="AH65" i="45"/>
  <c r="AI65" i="45"/>
  <c r="AJ65" i="45"/>
  <c r="AK65" i="45"/>
  <c r="AL65" i="45"/>
  <c r="AM65" i="45"/>
  <c r="AN65" i="45"/>
  <c r="AO65" i="45"/>
  <c r="AP65" i="45"/>
  <c r="AQ65" i="45"/>
  <c r="AR65" i="45"/>
  <c r="AS65" i="45"/>
  <c r="AT65" i="45"/>
  <c r="AU65" i="45"/>
  <c r="AV65" i="45"/>
  <c r="AW65" i="45"/>
  <c r="AX65" i="45"/>
  <c r="AY65" i="45"/>
  <c r="AZ65" i="45"/>
  <c r="BA65" i="45"/>
  <c r="BB65" i="45"/>
  <c r="BC65" i="45"/>
  <c r="BD65" i="45"/>
  <c r="BE65" i="45"/>
  <c r="BF65" i="45"/>
  <c r="BG65" i="45"/>
  <c r="BH65" i="45"/>
  <c r="BI65" i="45"/>
  <c r="BJ65" i="45"/>
  <c r="BK65" i="45"/>
  <c r="BL65" i="45"/>
  <c r="BM65" i="45"/>
  <c r="BN65" i="45"/>
  <c r="BO65" i="45"/>
  <c r="BP65" i="45"/>
  <c r="BQ65" i="45"/>
  <c r="BR65" i="45"/>
  <c r="BS65" i="45"/>
  <c r="BT65" i="45"/>
  <c r="BU65" i="45"/>
  <c r="BV65" i="45"/>
  <c r="BW65" i="45"/>
  <c r="BX65" i="45"/>
  <c r="BY65" i="45"/>
  <c r="BZ65" i="45"/>
  <c r="CA65" i="45"/>
  <c r="CB65" i="45"/>
  <c r="CC65" i="45"/>
  <c r="CD65" i="45"/>
  <c r="CE65" i="45"/>
  <c r="CF65" i="45"/>
  <c r="CG65" i="45"/>
  <c r="CH65" i="45"/>
  <c r="CI65" i="45"/>
  <c r="CJ65" i="45"/>
  <c r="CK65" i="45"/>
  <c r="CL65" i="45"/>
  <c r="CM65" i="45"/>
  <c r="CN65" i="45"/>
  <c r="CO65" i="45"/>
  <c r="CP65" i="45"/>
  <c r="CQ65" i="45"/>
  <c r="CR65" i="45"/>
  <c r="CS65" i="45"/>
  <c r="CT65" i="45"/>
  <c r="CU65" i="45"/>
  <c r="CV65" i="45"/>
  <c r="CW65" i="45"/>
  <c r="CX65" i="45"/>
  <c r="CY65" i="45"/>
  <c r="CZ65" i="45"/>
  <c r="DA65" i="45"/>
  <c r="DB65" i="45"/>
  <c r="DC65" i="45"/>
  <c r="DD65" i="45"/>
  <c r="DE65" i="45"/>
  <c r="DF65" i="45"/>
  <c r="DG65" i="45"/>
  <c r="DH65" i="45"/>
  <c r="DI65" i="45"/>
  <c r="DJ65" i="45"/>
  <c r="DK65" i="45"/>
  <c r="DL65" i="45"/>
  <c r="DM65" i="45"/>
  <c r="DN65" i="45"/>
  <c r="DO65" i="45"/>
  <c r="DP65" i="45"/>
  <c r="DQ65" i="45"/>
  <c r="DR65" i="45"/>
  <c r="DS65" i="45"/>
  <c r="DT65" i="45"/>
  <c r="DU65" i="45"/>
  <c r="DV65" i="45"/>
  <c r="DW65" i="45"/>
  <c r="DX65" i="45"/>
  <c r="DY65" i="45"/>
  <c r="DZ65" i="45"/>
  <c r="EA65" i="45"/>
  <c r="EB65" i="45"/>
  <c r="EC65" i="45"/>
  <c r="ED65" i="45"/>
  <c r="EE65" i="45"/>
  <c r="EF65" i="45"/>
  <c r="EG65" i="45"/>
  <c r="EH65" i="45"/>
  <c r="EI65" i="45"/>
  <c r="EJ65" i="45"/>
  <c r="EK65" i="45"/>
  <c r="C66" i="45"/>
  <c r="D66" i="45"/>
  <c r="E66" i="45"/>
  <c r="F66" i="45"/>
  <c r="G66" i="45"/>
  <c r="H66" i="45"/>
  <c r="I66" i="45"/>
  <c r="J66" i="45"/>
  <c r="K66" i="45"/>
  <c r="L66" i="45"/>
  <c r="M66" i="45"/>
  <c r="N66" i="45"/>
  <c r="O66" i="45"/>
  <c r="P66" i="45"/>
  <c r="Q66" i="45"/>
  <c r="R66" i="45"/>
  <c r="S66" i="45"/>
  <c r="T66" i="45"/>
  <c r="U66" i="45"/>
  <c r="V66" i="45"/>
  <c r="W66" i="45"/>
  <c r="X66" i="45"/>
  <c r="Y66" i="45"/>
  <c r="Z66" i="45"/>
  <c r="AA66" i="45"/>
  <c r="AB66" i="45"/>
  <c r="AC66" i="45"/>
  <c r="AD66" i="45"/>
  <c r="AE66" i="45"/>
  <c r="AF66" i="45"/>
  <c r="AG66" i="45"/>
  <c r="AH66" i="45"/>
  <c r="AI66" i="45"/>
  <c r="AJ66" i="45"/>
  <c r="AK66" i="45"/>
  <c r="AL66" i="45"/>
  <c r="AM66" i="45"/>
  <c r="AN66" i="45"/>
  <c r="AO66" i="45"/>
  <c r="AP66" i="45"/>
  <c r="AQ66" i="45"/>
  <c r="AR66" i="45"/>
  <c r="AS66" i="45"/>
  <c r="AT66" i="45"/>
  <c r="AU66" i="45"/>
  <c r="AV66" i="45"/>
  <c r="AW66" i="45"/>
  <c r="AX66" i="45"/>
  <c r="AY66" i="45"/>
  <c r="AZ66" i="45"/>
  <c r="BA66" i="45"/>
  <c r="BB66" i="45"/>
  <c r="BC66" i="45"/>
  <c r="BD66" i="45"/>
  <c r="BE66" i="45"/>
  <c r="BF66" i="45"/>
  <c r="BG66" i="45"/>
  <c r="BH66" i="45"/>
  <c r="BI66" i="45"/>
  <c r="BJ66" i="45"/>
  <c r="BK66" i="45"/>
  <c r="BL66" i="45"/>
  <c r="BM66" i="45"/>
  <c r="BN66" i="45"/>
  <c r="BO66" i="45"/>
  <c r="BP66" i="45"/>
  <c r="BQ66" i="45"/>
  <c r="BR66" i="45"/>
  <c r="BS66" i="45"/>
  <c r="BT66" i="45"/>
  <c r="BU66" i="45"/>
  <c r="BV66" i="45"/>
  <c r="BW66" i="45"/>
  <c r="BX66" i="45"/>
  <c r="BY66" i="45"/>
  <c r="BZ66" i="45"/>
  <c r="CA66" i="45"/>
  <c r="CB66" i="45"/>
  <c r="CC66" i="45"/>
  <c r="CD66" i="45"/>
  <c r="CE66" i="45"/>
  <c r="CF66" i="45"/>
  <c r="CG66" i="45"/>
  <c r="CH66" i="45"/>
  <c r="CI66" i="45"/>
  <c r="CJ66" i="45"/>
  <c r="CK66" i="45"/>
  <c r="CL66" i="45"/>
  <c r="CM66" i="45"/>
  <c r="CN66" i="45"/>
  <c r="CO66" i="45"/>
  <c r="CP66" i="45"/>
  <c r="CQ66" i="45"/>
  <c r="CR66" i="45"/>
  <c r="CS66" i="45"/>
  <c r="CT66" i="45"/>
  <c r="CU66" i="45"/>
  <c r="CV66" i="45"/>
  <c r="CW66" i="45"/>
  <c r="CX66" i="45"/>
  <c r="CY66" i="45"/>
  <c r="CZ66" i="45"/>
  <c r="DA66" i="45"/>
  <c r="DB66" i="45"/>
  <c r="DC66" i="45"/>
  <c r="DD66" i="45"/>
  <c r="DE66" i="45"/>
  <c r="DF66" i="45"/>
  <c r="DG66" i="45"/>
  <c r="DH66" i="45"/>
  <c r="DI66" i="45"/>
  <c r="DJ66" i="45"/>
  <c r="DK66" i="45"/>
  <c r="DL66" i="45"/>
  <c r="DM66" i="45"/>
  <c r="DN66" i="45"/>
  <c r="DO66" i="45"/>
  <c r="DP66" i="45"/>
  <c r="DQ66" i="45"/>
  <c r="DR66" i="45"/>
  <c r="DS66" i="45"/>
  <c r="DT66" i="45"/>
  <c r="DU66" i="45"/>
  <c r="DV66" i="45"/>
  <c r="DW66" i="45"/>
  <c r="DX66" i="45"/>
  <c r="DY66" i="45"/>
  <c r="DZ66" i="45"/>
  <c r="EA66" i="45"/>
  <c r="EB66" i="45"/>
  <c r="EC66" i="45"/>
  <c r="ED66" i="45"/>
  <c r="EE66" i="45"/>
  <c r="EF66" i="45"/>
  <c r="EG66" i="45"/>
  <c r="EH66" i="45"/>
  <c r="EI66" i="45"/>
  <c r="EJ66" i="45"/>
  <c r="EK66" i="45"/>
  <c r="C67" i="45"/>
  <c r="D67" i="45"/>
  <c r="E67" i="45"/>
  <c r="F67" i="45"/>
  <c r="G67" i="45"/>
  <c r="H67" i="45"/>
  <c r="I67" i="45"/>
  <c r="J67" i="45"/>
  <c r="K67" i="45"/>
  <c r="L67" i="45"/>
  <c r="M67" i="45"/>
  <c r="N67" i="45"/>
  <c r="O67" i="45"/>
  <c r="P67" i="45"/>
  <c r="Q67" i="45"/>
  <c r="R67" i="45"/>
  <c r="S67" i="45"/>
  <c r="T67" i="45"/>
  <c r="U67" i="45"/>
  <c r="V67" i="45"/>
  <c r="W67" i="45"/>
  <c r="X67" i="45"/>
  <c r="Y67" i="45"/>
  <c r="Z67" i="45"/>
  <c r="AA67" i="45"/>
  <c r="AB67" i="45"/>
  <c r="AC67" i="45"/>
  <c r="AD67" i="45"/>
  <c r="AE67" i="45"/>
  <c r="AF67" i="45"/>
  <c r="AG67" i="45"/>
  <c r="AH67" i="45"/>
  <c r="AI67" i="45"/>
  <c r="AJ67" i="45"/>
  <c r="AK67" i="45"/>
  <c r="AL67" i="45"/>
  <c r="AM67" i="45"/>
  <c r="AN67" i="45"/>
  <c r="AO67" i="45"/>
  <c r="AP67" i="45"/>
  <c r="AQ67" i="45"/>
  <c r="AR67" i="45"/>
  <c r="AS67" i="45"/>
  <c r="AT67" i="45"/>
  <c r="AU67" i="45"/>
  <c r="AV67" i="45"/>
  <c r="AW67" i="45"/>
  <c r="AX67" i="45"/>
  <c r="AY67" i="45"/>
  <c r="AZ67" i="45"/>
  <c r="BA67" i="45"/>
  <c r="BB67" i="45"/>
  <c r="BC67" i="45"/>
  <c r="BD67" i="45"/>
  <c r="BE67" i="45"/>
  <c r="BF67" i="45"/>
  <c r="BG67" i="45"/>
  <c r="BH67" i="45"/>
  <c r="BI67" i="45"/>
  <c r="BJ67" i="45"/>
  <c r="BK67" i="45"/>
  <c r="BL67" i="45"/>
  <c r="BM67" i="45"/>
  <c r="BN67" i="45"/>
  <c r="BO67" i="45"/>
  <c r="BP67" i="45"/>
  <c r="BQ67" i="45"/>
  <c r="BR67" i="45"/>
  <c r="BS67" i="45"/>
  <c r="BT67" i="45"/>
  <c r="BU67" i="45"/>
  <c r="BV67" i="45"/>
  <c r="BW67" i="45"/>
  <c r="BX67" i="45"/>
  <c r="BY67" i="45"/>
  <c r="BZ67" i="45"/>
  <c r="CA67" i="45"/>
  <c r="CB67" i="45"/>
  <c r="CC67" i="45"/>
  <c r="CD67" i="45"/>
  <c r="CE67" i="45"/>
  <c r="CF67" i="45"/>
  <c r="CG67" i="45"/>
  <c r="CH67" i="45"/>
  <c r="CI67" i="45"/>
  <c r="CJ67" i="45"/>
  <c r="CK67" i="45"/>
  <c r="CL67" i="45"/>
  <c r="CM67" i="45"/>
  <c r="CN67" i="45"/>
  <c r="CO67" i="45"/>
  <c r="CP67" i="45"/>
  <c r="CQ67" i="45"/>
  <c r="CR67" i="45"/>
  <c r="CS67" i="45"/>
  <c r="CT67" i="45"/>
  <c r="CU67" i="45"/>
  <c r="CV67" i="45"/>
  <c r="CW67" i="45"/>
  <c r="CX67" i="45"/>
  <c r="CY67" i="45"/>
  <c r="CZ67" i="45"/>
  <c r="DA67" i="45"/>
  <c r="DB67" i="45"/>
  <c r="DC67" i="45"/>
  <c r="DD67" i="45"/>
  <c r="DE67" i="45"/>
  <c r="DF67" i="45"/>
  <c r="DG67" i="45"/>
  <c r="DH67" i="45"/>
  <c r="DI67" i="45"/>
  <c r="DJ67" i="45"/>
  <c r="DK67" i="45"/>
  <c r="DL67" i="45"/>
  <c r="DM67" i="45"/>
  <c r="DN67" i="45"/>
  <c r="DO67" i="45"/>
  <c r="DP67" i="45"/>
  <c r="DQ67" i="45"/>
  <c r="DR67" i="45"/>
  <c r="DS67" i="45"/>
  <c r="DT67" i="45"/>
  <c r="DU67" i="45"/>
  <c r="DV67" i="45"/>
  <c r="DW67" i="45"/>
  <c r="DX67" i="45"/>
  <c r="DY67" i="45"/>
  <c r="DZ67" i="45"/>
  <c r="EA67" i="45"/>
  <c r="EB67" i="45"/>
  <c r="EC67" i="45"/>
  <c r="ED67" i="45"/>
  <c r="EE67" i="45"/>
  <c r="EF67" i="45"/>
  <c r="EG67" i="45"/>
  <c r="EH67" i="45"/>
  <c r="EI67" i="45"/>
  <c r="EJ67" i="45"/>
  <c r="EK67" i="45"/>
  <c r="C68" i="45"/>
  <c r="D68" i="45"/>
  <c r="E68" i="45"/>
  <c r="F68" i="45"/>
  <c r="G68" i="45"/>
  <c r="H68" i="45"/>
  <c r="I68" i="45"/>
  <c r="J68" i="45"/>
  <c r="K68" i="45"/>
  <c r="L68" i="45"/>
  <c r="M68" i="45"/>
  <c r="N68" i="45"/>
  <c r="O68" i="45"/>
  <c r="P68" i="45"/>
  <c r="Q68" i="45"/>
  <c r="R68" i="45"/>
  <c r="S68" i="45"/>
  <c r="T68" i="45"/>
  <c r="U68" i="45"/>
  <c r="V68" i="45"/>
  <c r="W68" i="45"/>
  <c r="X68" i="45"/>
  <c r="Y68" i="45"/>
  <c r="Z68" i="45"/>
  <c r="AA68" i="45"/>
  <c r="AB68" i="45"/>
  <c r="AC68" i="45"/>
  <c r="AD68" i="45"/>
  <c r="AE68" i="45"/>
  <c r="AF68" i="45"/>
  <c r="AG68" i="45"/>
  <c r="AH68" i="45"/>
  <c r="AI68" i="45"/>
  <c r="AJ68" i="45"/>
  <c r="AK68" i="45"/>
  <c r="AL68" i="45"/>
  <c r="AM68" i="45"/>
  <c r="AN68" i="45"/>
  <c r="AO68" i="45"/>
  <c r="AP68" i="45"/>
  <c r="AQ68" i="45"/>
  <c r="AR68" i="45"/>
  <c r="AS68" i="45"/>
  <c r="AT68" i="45"/>
  <c r="AU68" i="45"/>
  <c r="AV68" i="45"/>
  <c r="AW68" i="45"/>
  <c r="AX68" i="45"/>
  <c r="AY68" i="45"/>
  <c r="AZ68" i="45"/>
  <c r="BA68" i="45"/>
  <c r="BB68" i="45"/>
  <c r="BC68" i="45"/>
  <c r="BD68" i="45"/>
  <c r="BE68" i="45"/>
  <c r="BF68" i="45"/>
  <c r="BG68" i="45"/>
  <c r="BH68" i="45"/>
  <c r="BI68" i="45"/>
  <c r="BJ68" i="45"/>
  <c r="BK68" i="45"/>
  <c r="BL68" i="45"/>
  <c r="BM68" i="45"/>
  <c r="BN68" i="45"/>
  <c r="BO68" i="45"/>
  <c r="BP68" i="45"/>
  <c r="BQ68" i="45"/>
  <c r="BR68" i="45"/>
  <c r="BS68" i="45"/>
  <c r="BT68" i="45"/>
  <c r="BU68" i="45"/>
  <c r="BV68" i="45"/>
  <c r="BW68" i="45"/>
  <c r="BX68" i="45"/>
  <c r="BY68" i="45"/>
  <c r="BZ68" i="45"/>
  <c r="CA68" i="45"/>
  <c r="CB68" i="45"/>
  <c r="CC68" i="45"/>
  <c r="CD68" i="45"/>
  <c r="CE68" i="45"/>
  <c r="CF68" i="45"/>
  <c r="CG68" i="45"/>
  <c r="CH68" i="45"/>
  <c r="CI68" i="45"/>
  <c r="CJ68" i="45"/>
  <c r="CK68" i="45"/>
  <c r="CL68" i="45"/>
  <c r="CM68" i="45"/>
  <c r="CN68" i="45"/>
  <c r="CO68" i="45"/>
  <c r="CP68" i="45"/>
  <c r="CQ68" i="45"/>
  <c r="CR68" i="45"/>
  <c r="CS68" i="45"/>
  <c r="CT68" i="45"/>
  <c r="CU68" i="45"/>
  <c r="CV68" i="45"/>
  <c r="CW68" i="45"/>
  <c r="CX68" i="45"/>
  <c r="CY68" i="45"/>
  <c r="CZ68" i="45"/>
  <c r="DA68" i="45"/>
  <c r="DB68" i="45"/>
  <c r="DC68" i="45"/>
  <c r="DD68" i="45"/>
  <c r="DE68" i="45"/>
  <c r="DF68" i="45"/>
  <c r="DG68" i="45"/>
  <c r="DH68" i="45"/>
  <c r="DI68" i="45"/>
  <c r="DJ68" i="45"/>
  <c r="DK68" i="45"/>
  <c r="DL68" i="45"/>
  <c r="DM68" i="45"/>
  <c r="DN68" i="45"/>
  <c r="DO68" i="45"/>
  <c r="DP68" i="45"/>
  <c r="DQ68" i="45"/>
  <c r="DR68" i="45"/>
  <c r="DS68" i="45"/>
  <c r="DT68" i="45"/>
  <c r="DU68" i="45"/>
  <c r="DV68" i="45"/>
  <c r="DW68" i="45"/>
  <c r="DX68" i="45"/>
  <c r="DY68" i="45"/>
  <c r="DZ68" i="45"/>
  <c r="EA68" i="45"/>
  <c r="EB68" i="45"/>
  <c r="EC68" i="45"/>
  <c r="ED68" i="45"/>
  <c r="EE68" i="45"/>
  <c r="EF68" i="45"/>
  <c r="EG68" i="45"/>
  <c r="EH68" i="45"/>
  <c r="EI68" i="45"/>
  <c r="EJ68" i="45"/>
  <c r="EK68" i="45"/>
  <c r="C69" i="45"/>
  <c r="D69" i="45"/>
  <c r="E69" i="45"/>
  <c r="F69" i="45"/>
  <c r="G69" i="45"/>
  <c r="H69" i="45"/>
  <c r="I69" i="45"/>
  <c r="J69" i="45"/>
  <c r="K69" i="45"/>
  <c r="L69" i="45"/>
  <c r="M69" i="45"/>
  <c r="N69" i="45"/>
  <c r="O69" i="45"/>
  <c r="P69" i="45"/>
  <c r="Q69" i="45"/>
  <c r="R69" i="45"/>
  <c r="S69" i="45"/>
  <c r="T69" i="45"/>
  <c r="U69" i="45"/>
  <c r="V69" i="45"/>
  <c r="W69" i="45"/>
  <c r="X69" i="45"/>
  <c r="Y69" i="45"/>
  <c r="Z69" i="45"/>
  <c r="AA69" i="45"/>
  <c r="AB69" i="45"/>
  <c r="AC69" i="45"/>
  <c r="AD69" i="45"/>
  <c r="AE69" i="45"/>
  <c r="AF69" i="45"/>
  <c r="AG69" i="45"/>
  <c r="AH69" i="45"/>
  <c r="AI69" i="45"/>
  <c r="AJ69" i="45"/>
  <c r="AK69" i="45"/>
  <c r="AL69" i="45"/>
  <c r="AM69" i="45"/>
  <c r="AN69" i="45"/>
  <c r="AO69" i="45"/>
  <c r="AP69" i="45"/>
  <c r="AQ69" i="45"/>
  <c r="AR69" i="45"/>
  <c r="AS69" i="45"/>
  <c r="AT69" i="45"/>
  <c r="AU69" i="45"/>
  <c r="AV69" i="45"/>
  <c r="AW69" i="45"/>
  <c r="AX69" i="45"/>
  <c r="AY69" i="45"/>
  <c r="AZ69" i="45"/>
  <c r="BA69" i="45"/>
  <c r="BB69" i="45"/>
  <c r="BC69" i="45"/>
  <c r="BD69" i="45"/>
  <c r="BE69" i="45"/>
  <c r="BF69" i="45"/>
  <c r="BG69" i="45"/>
  <c r="BH69" i="45"/>
  <c r="BI69" i="45"/>
  <c r="BJ69" i="45"/>
  <c r="BK69" i="45"/>
  <c r="BL69" i="45"/>
  <c r="BM69" i="45"/>
  <c r="BN69" i="45"/>
  <c r="BO69" i="45"/>
  <c r="BP69" i="45"/>
  <c r="BQ69" i="45"/>
  <c r="BR69" i="45"/>
  <c r="BS69" i="45"/>
  <c r="BT69" i="45"/>
  <c r="BU69" i="45"/>
  <c r="BV69" i="45"/>
  <c r="BW69" i="45"/>
  <c r="BX69" i="45"/>
  <c r="BY69" i="45"/>
  <c r="BZ69" i="45"/>
  <c r="CA69" i="45"/>
  <c r="CB69" i="45"/>
  <c r="CC69" i="45"/>
  <c r="CD69" i="45"/>
  <c r="CE69" i="45"/>
  <c r="CF69" i="45"/>
  <c r="CG69" i="45"/>
  <c r="CH69" i="45"/>
  <c r="CI69" i="45"/>
  <c r="CJ69" i="45"/>
  <c r="CK69" i="45"/>
  <c r="CL69" i="45"/>
  <c r="CM69" i="45"/>
  <c r="CN69" i="45"/>
  <c r="CO69" i="45"/>
  <c r="CP69" i="45"/>
  <c r="CQ69" i="45"/>
  <c r="CR69" i="45"/>
  <c r="CS69" i="45"/>
  <c r="CT69" i="45"/>
  <c r="CU69" i="45"/>
  <c r="CV69" i="45"/>
  <c r="CW69" i="45"/>
  <c r="CX69" i="45"/>
  <c r="CY69" i="45"/>
  <c r="CZ69" i="45"/>
  <c r="DA69" i="45"/>
  <c r="DB69" i="45"/>
  <c r="DC69" i="45"/>
  <c r="DD69" i="45"/>
  <c r="DE69" i="45"/>
  <c r="DF69" i="45"/>
  <c r="DG69" i="45"/>
  <c r="DH69" i="45"/>
  <c r="DI69" i="45"/>
  <c r="DJ69" i="45"/>
  <c r="DK69" i="45"/>
  <c r="DL69" i="45"/>
  <c r="DM69" i="45"/>
  <c r="DN69" i="45"/>
  <c r="DO69" i="45"/>
  <c r="DP69" i="45"/>
  <c r="DQ69" i="45"/>
  <c r="DR69" i="45"/>
  <c r="DS69" i="45"/>
  <c r="DT69" i="45"/>
  <c r="DU69" i="45"/>
  <c r="DV69" i="45"/>
  <c r="DW69" i="45"/>
  <c r="DX69" i="45"/>
  <c r="DY69" i="45"/>
  <c r="DZ69" i="45"/>
  <c r="EA69" i="45"/>
  <c r="EB69" i="45"/>
  <c r="EC69" i="45"/>
  <c r="ED69" i="45"/>
  <c r="EE69" i="45"/>
  <c r="EF69" i="45"/>
  <c r="EG69" i="45"/>
  <c r="EH69" i="45"/>
  <c r="EI69" i="45"/>
  <c r="EJ69" i="45"/>
  <c r="EK69" i="45"/>
  <c r="C70" i="45"/>
  <c r="D70" i="45"/>
  <c r="E70" i="45"/>
  <c r="F70" i="45"/>
  <c r="G70" i="45"/>
  <c r="H70" i="45"/>
  <c r="I70" i="45"/>
  <c r="J70" i="45"/>
  <c r="K70" i="45"/>
  <c r="L70" i="45"/>
  <c r="M70" i="45"/>
  <c r="N70" i="45"/>
  <c r="O70" i="45"/>
  <c r="P70" i="45"/>
  <c r="Q70" i="45"/>
  <c r="R70" i="45"/>
  <c r="S70" i="45"/>
  <c r="T70" i="45"/>
  <c r="U70" i="45"/>
  <c r="V70" i="45"/>
  <c r="W70" i="45"/>
  <c r="X70" i="45"/>
  <c r="Y70" i="45"/>
  <c r="Z70" i="45"/>
  <c r="AA70" i="45"/>
  <c r="AB70" i="45"/>
  <c r="AC70" i="45"/>
  <c r="AD70" i="45"/>
  <c r="AE70" i="45"/>
  <c r="AF70" i="45"/>
  <c r="AG70" i="45"/>
  <c r="AH70" i="45"/>
  <c r="AI70" i="45"/>
  <c r="AJ70" i="45"/>
  <c r="AK70" i="45"/>
  <c r="AL70" i="45"/>
  <c r="AM70" i="45"/>
  <c r="AN70" i="45"/>
  <c r="AO70" i="45"/>
  <c r="AP70" i="45"/>
  <c r="AQ70" i="45"/>
  <c r="AR70" i="45"/>
  <c r="AS70" i="45"/>
  <c r="AT70" i="45"/>
  <c r="AU70" i="45"/>
  <c r="AV70" i="45"/>
  <c r="AW70" i="45"/>
  <c r="AX70" i="45"/>
  <c r="AY70" i="45"/>
  <c r="AZ70" i="45"/>
  <c r="BA70" i="45"/>
  <c r="BB70" i="45"/>
  <c r="BC70" i="45"/>
  <c r="BD70" i="45"/>
  <c r="BE70" i="45"/>
  <c r="BF70" i="45"/>
  <c r="BG70" i="45"/>
  <c r="BH70" i="45"/>
  <c r="BI70" i="45"/>
  <c r="BJ70" i="45"/>
  <c r="BK70" i="45"/>
  <c r="BL70" i="45"/>
  <c r="BM70" i="45"/>
  <c r="BN70" i="45"/>
  <c r="BO70" i="45"/>
  <c r="BP70" i="45"/>
  <c r="BQ70" i="45"/>
  <c r="BR70" i="45"/>
  <c r="BS70" i="45"/>
  <c r="BT70" i="45"/>
  <c r="BU70" i="45"/>
  <c r="BV70" i="45"/>
  <c r="BW70" i="45"/>
  <c r="BX70" i="45"/>
  <c r="BY70" i="45"/>
  <c r="BZ70" i="45"/>
  <c r="CA70" i="45"/>
  <c r="CB70" i="45"/>
  <c r="CC70" i="45"/>
  <c r="CD70" i="45"/>
  <c r="CE70" i="45"/>
  <c r="CF70" i="45"/>
  <c r="CG70" i="45"/>
  <c r="CH70" i="45"/>
  <c r="CI70" i="45"/>
  <c r="CJ70" i="45"/>
  <c r="CK70" i="45"/>
  <c r="CL70" i="45"/>
  <c r="CM70" i="45"/>
  <c r="CN70" i="45"/>
  <c r="CO70" i="45"/>
  <c r="CP70" i="45"/>
  <c r="CQ70" i="45"/>
  <c r="CR70" i="45"/>
  <c r="CS70" i="45"/>
  <c r="CT70" i="45"/>
  <c r="CU70" i="45"/>
  <c r="CV70" i="45"/>
  <c r="CW70" i="45"/>
  <c r="CX70" i="45"/>
  <c r="CY70" i="45"/>
  <c r="CZ70" i="45"/>
  <c r="DA70" i="45"/>
  <c r="DB70" i="45"/>
  <c r="DC70" i="45"/>
  <c r="DD70" i="45"/>
  <c r="DE70" i="45"/>
  <c r="DF70" i="45"/>
  <c r="DG70" i="45"/>
  <c r="DH70" i="45"/>
  <c r="DI70" i="45"/>
  <c r="DJ70" i="45"/>
  <c r="DK70" i="45"/>
  <c r="DL70" i="45"/>
  <c r="DM70" i="45"/>
  <c r="DN70" i="45"/>
  <c r="DO70" i="45"/>
  <c r="DP70" i="45"/>
  <c r="DQ70" i="45"/>
  <c r="DR70" i="45"/>
  <c r="DS70" i="45"/>
  <c r="DT70" i="45"/>
  <c r="DU70" i="45"/>
  <c r="DV70" i="45"/>
  <c r="DW70" i="45"/>
  <c r="DX70" i="45"/>
  <c r="DY70" i="45"/>
  <c r="DZ70" i="45"/>
  <c r="EA70" i="45"/>
  <c r="EB70" i="45"/>
  <c r="EC70" i="45"/>
  <c r="ED70" i="45"/>
  <c r="EE70" i="45"/>
  <c r="EF70" i="45"/>
  <c r="EG70" i="45"/>
  <c r="EH70" i="45"/>
  <c r="EI70" i="45"/>
  <c r="EJ70" i="45"/>
  <c r="EK70" i="45"/>
  <c r="C71" i="45"/>
  <c r="D71" i="45"/>
  <c r="E71" i="45"/>
  <c r="F71" i="45"/>
  <c r="G71" i="45"/>
  <c r="H71" i="45"/>
  <c r="I71" i="45"/>
  <c r="J71" i="45"/>
  <c r="K71" i="45"/>
  <c r="L71" i="45"/>
  <c r="M71" i="45"/>
  <c r="N71" i="45"/>
  <c r="O71" i="45"/>
  <c r="P71" i="45"/>
  <c r="Q71" i="45"/>
  <c r="R71" i="45"/>
  <c r="S71" i="45"/>
  <c r="T71" i="45"/>
  <c r="U71" i="45"/>
  <c r="V71" i="45"/>
  <c r="W71" i="45"/>
  <c r="X71" i="45"/>
  <c r="Y71" i="45"/>
  <c r="Z71" i="45"/>
  <c r="AA71" i="45"/>
  <c r="AB71" i="45"/>
  <c r="AC71" i="45"/>
  <c r="AD71" i="45"/>
  <c r="AE71" i="45"/>
  <c r="AF71" i="45"/>
  <c r="AG71" i="45"/>
  <c r="AH71" i="45"/>
  <c r="AI71" i="45"/>
  <c r="AJ71" i="45"/>
  <c r="AK71" i="45"/>
  <c r="AL71" i="45"/>
  <c r="AM71" i="45"/>
  <c r="AN71" i="45"/>
  <c r="AO71" i="45"/>
  <c r="AP71" i="45"/>
  <c r="AQ71" i="45"/>
  <c r="AR71" i="45"/>
  <c r="AS71" i="45"/>
  <c r="AT71" i="45"/>
  <c r="AU71" i="45"/>
  <c r="AV71" i="45"/>
  <c r="AW71" i="45"/>
  <c r="AX71" i="45"/>
  <c r="AY71" i="45"/>
  <c r="AZ71" i="45"/>
  <c r="BA71" i="45"/>
  <c r="BB71" i="45"/>
  <c r="BC71" i="45"/>
  <c r="BD71" i="45"/>
  <c r="BE71" i="45"/>
  <c r="BF71" i="45"/>
  <c r="BG71" i="45"/>
  <c r="BH71" i="45"/>
  <c r="BI71" i="45"/>
  <c r="BJ71" i="45"/>
  <c r="BK71" i="45"/>
  <c r="BL71" i="45"/>
  <c r="BM71" i="45"/>
  <c r="BN71" i="45"/>
  <c r="BO71" i="45"/>
  <c r="BP71" i="45"/>
  <c r="BQ71" i="45"/>
  <c r="BR71" i="45"/>
  <c r="BS71" i="45"/>
  <c r="BT71" i="45"/>
  <c r="BU71" i="45"/>
  <c r="BV71" i="45"/>
  <c r="BW71" i="45"/>
  <c r="BX71" i="45"/>
  <c r="BY71" i="45"/>
  <c r="BZ71" i="45"/>
  <c r="CA71" i="45"/>
  <c r="CB71" i="45"/>
  <c r="CC71" i="45"/>
  <c r="CD71" i="45"/>
  <c r="CE71" i="45"/>
  <c r="CF71" i="45"/>
  <c r="CG71" i="45"/>
  <c r="CH71" i="45"/>
  <c r="CI71" i="45"/>
  <c r="CJ71" i="45"/>
  <c r="CK71" i="45"/>
  <c r="CL71" i="45"/>
  <c r="CM71" i="45"/>
  <c r="CN71" i="45"/>
  <c r="CO71" i="45"/>
  <c r="CP71" i="45"/>
  <c r="CQ71" i="45"/>
  <c r="CR71" i="45"/>
  <c r="CS71" i="45"/>
  <c r="CT71" i="45"/>
  <c r="CU71" i="45"/>
  <c r="CV71" i="45"/>
  <c r="CW71" i="45"/>
  <c r="CX71" i="45"/>
  <c r="CY71" i="45"/>
  <c r="CZ71" i="45"/>
  <c r="DA71" i="45"/>
  <c r="DB71" i="45"/>
  <c r="DC71" i="45"/>
  <c r="DD71" i="45"/>
  <c r="DE71" i="45"/>
  <c r="DF71" i="45"/>
  <c r="DG71" i="45"/>
  <c r="DH71" i="45"/>
  <c r="DI71" i="45"/>
  <c r="DJ71" i="45"/>
  <c r="DK71" i="45"/>
  <c r="DL71" i="45"/>
  <c r="DM71" i="45"/>
  <c r="DN71" i="45"/>
  <c r="DO71" i="45"/>
  <c r="DP71" i="45"/>
  <c r="DQ71" i="45"/>
  <c r="DR71" i="45"/>
  <c r="DS71" i="45"/>
  <c r="DT71" i="45"/>
  <c r="DU71" i="45"/>
  <c r="DV71" i="45"/>
  <c r="DW71" i="45"/>
  <c r="DX71" i="45"/>
  <c r="DY71" i="45"/>
  <c r="DZ71" i="45"/>
  <c r="EA71" i="45"/>
  <c r="EB71" i="45"/>
  <c r="EC71" i="45"/>
  <c r="ED71" i="45"/>
  <c r="EE71" i="45"/>
  <c r="EF71" i="45"/>
  <c r="EG71" i="45"/>
  <c r="EH71" i="45"/>
  <c r="EI71" i="45"/>
  <c r="EJ71" i="45"/>
  <c r="EK71" i="45"/>
  <c r="C72" i="45"/>
  <c r="D72" i="45"/>
  <c r="E72" i="45"/>
  <c r="F72" i="45"/>
  <c r="G72" i="45"/>
  <c r="H72" i="45"/>
  <c r="I72" i="45"/>
  <c r="J72" i="45"/>
  <c r="K72" i="45"/>
  <c r="L72" i="45"/>
  <c r="M72" i="45"/>
  <c r="N72" i="45"/>
  <c r="O72" i="45"/>
  <c r="P72" i="45"/>
  <c r="Q72" i="45"/>
  <c r="R72" i="45"/>
  <c r="S72" i="45"/>
  <c r="T72" i="45"/>
  <c r="U72" i="45"/>
  <c r="V72" i="45"/>
  <c r="W72" i="45"/>
  <c r="X72" i="45"/>
  <c r="Y72" i="45"/>
  <c r="Z72" i="45"/>
  <c r="AA72" i="45"/>
  <c r="AB72" i="45"/>
  <c r="AC72" i="45"/>
  <c r="AD72" i="45"/>
  <c r="AE72" i="45"/>
  <c r="AF72" i="45"/>
  <c r="AG72" i="45"/>
  <c r="AH72" i="45"/>
  <c r="AI72" i="45"/>
  <c r="AJ72" i="45"/>
  <c r="AK72" i="45"/>
  <c r="AL72" i="45"/>
  <c r="AM72" i="45"/>
  <c r="AN72" i="45"/>
  <c r="AO72" i="45"/>
  <c r="AP72" i="45"/>
  <c r="AQ72" i="45"/>
  <c r="AR72" i="45"/>
  <c r="AS72" i="45"/>
  <c r="AT72" i="45"/>
  <c r="AU72" i="45"/>
  <c r="AV72" i="45"/>
  <c r="AW72" i="45"/>
  <c r="AX72" i="45"/>
  <c r="AY72" i="45"/>
  <c r="AZ72" i="45"/>
  <c r="BA72" i="45"/>
  <c r="BB72" i="45"/>
  <c r="BC72" i="45"/>
  <c r="BD72" i="45"/>
  <c r="BE72" i="45"/>
  <c r="BF72" i="45"/>
  <c r="BG72" i="45"/>
  <c r="BH72" i="45"/>
  <c r="BI72" i="45"/>
  <c r="BJ72" i="45"/>
  <c r="BK72" i="45"/>
  <c r="BL72" i="45"/>
  <c r="BM72" i="45"/>
  <c r="BN72" i="45"/>
  <c r="BO72" i="45"/>
  <c r="BP72" i="45"/>
  <c r="BQ72" i="45"/>
  <c r="BR72" i="45"/>
  <c r="BS72" i="45"/>
  <c r="BT72" i="45"/>
  <c r="BU72" i="45"/>
  <c r="BV72" i="45"/>
  <c r="BW72" i="45"/>
  <c r="BX72" i="45"/>
  <c r="BY72" i="45"/>
  <c r="BZ72" i="45"/>
  <c r="CA72" i="45"/>
  <c r="CB72" i="45"/>
  <c r="CC72" i="45"/>
  <c r="CD72" i="45"/>
  <c r="CE72" i="45"/>
  <c r="CF72" i="45"/>
  <c r="CG72" i="45"/>
  <c r="CH72" i="45"/>
  <c r="CI72" i="45"/>
  <c r="CJ72" i="45"/>
  <c r="CK72" i="45"/>
  <c r="CL72" i="45"/>
  <c r="CM72" i="45"/>
  <c r="CN72" i="45"/>
  <c r="CO72" i="45"/>
  <c r="CP72" i="45"/>
  <c r="CQ72" i="45"/>
  <c r="CR72" i="45"/>
  <c r="CS72" i="45"/>
  <c r="CT72" i="45"/>
  <c r="CU72" i="45"/>
  <c r="CV72" i="45"/>
  <c r="CW72" i="45"/>
  <c r="CX72" i="45"/>
  <c r="CY72" i="45"/>
  <c r="CZ72" i="45"/>
  <c r="DA72" i="45"/>
  <c r="DB72" i="45"/>
  <c r="DC72" i="45"/>
  <c r="DD72" i="45"/>
  <c r="DE72" i="45"/>
  <c r="DF72" i="45"/>
  <c r="DG72" i="45"/>
  <c r="DH72" i="45"/>
  <c r="DI72" i="45"/>
  <c r="DJ72" i="45"/>
  <c r="DK72" i="45"/>
  <c r="DL72" i="45"/>
  <c r="DM72" i="45"/>
  <c r="DN72" i="45"/>
  <c r="DO72" i="45"/>
  <c r="DP72" i="45"/>
  <c r="DQ72" i="45"/>
  <c r="DR72" i="45"/>
  <c r="DS72" i="45"/>
  <c r="DT72" i="45"/>
  <c r="DU72" i="45"/>
  <c r="DV72" i="45"/>
  <c r="DW72" i="45"/>
  <c r="DX72" i="45"/>
  <c r="DY72" i="45"/>
  <c r="DZ72" i="45"/>
  <c r="EA72" i="45"/>
  <c r="EB72" i="45"/>
  <c r="EC72" i="45"/>
  <c r="ED72" i="45"/>
  <c r="EE72" i="45"/>
  <c r="EF72" i="45"/>
  <c r="EG72" i="45"/>
  <c r="EH72" i="45"/>
  <c r="EI72" i="45"/>
  <c r="EJ72" i="45"/>
  <c r="EK72" i="45"/>
  <c r="C73" i="45"/>
  <c r="D73" i="45"/>
  <c r="E73" i="45"/>
  <c r="F73" i="45"/>
  <c r="G73" i="45"/>
  <c r="H73" i="45"/>
  <c r="I73" i="45"/>
  <c r="J73" i="45"/>
  <c r="K73" i="45"/>
  <c r="L73" i="45"/>
  <c r="M73" i="45"/>
  <c r="N73" i="45"/>
  <c r="O73" i="45"/>
  <c r="P73" i="45"/>
  <c r="Q73" i="45"/>
  <c r="R73" i="45"/>
  <c r="S73" i="45"/>
  <c r="T73" i="45"/>
  <c r="U73" i="45"/>
  <c r="V73" i="45"/>
  <c r="W73" i="45"/>
  <c r="X73" i="45"/>
  <c r="Y73" i="45"/>
  <c r="Z73" i="45"/>
  <c r="AA73" i="45"/>
  <c r="AB73" i="45"/>
  <c r="AC73" i="45"/>
  <c r="AD73" i="45"/>
  <c r="AE73" i="45"/>
  <c r="AF73" i="45"/>
  <c r="AG73" i="45"/>
  <c r="AH73" i="45"/>
  <c r="AI73" i="45"/>
  <c r="AJ73" i="45"/>
  <c r="AK73" i="45"/>
  <c r="AL73" i="45"/>
  <c r="AM73" i="45"/>
  <c r="AN73" i="45"/>
  <c r="AO73" i="45"/>
  <c r="AP73" i="45"/>
  <c r="AQ73" i="45"/>
  <c r="AR73" i="45"/>
  <c r="AS73" i="45"/>
  <c r="AT73" i="45"/>
  <c r="AU73" i="45"/>
  <c r="AV73" i="45"/>
  <c r="AW73" i="45"/>
  <c r="AX73" i="45"/>
  <c r="AY73" i="45"/>
  <c r="AZ73" i="45"/>
  <c r="BA73" i="45"/>
  <c r="BB73" i="45"/>
  <c r="BC73" i="45"/>
  <c r="BD73" i="45"/>
  <c r="BE73" i="45"/>
  <c r="BF73" i="45"/>
  <c r="BG73" i="45"/>
  <c r="BH73" i="45"/>
  <c r="BI73" i="45"/>
  <c r="BJ73" i="45"/>
  <c r="BK73" i="45"/>
  <c r="BL73" i="45"/>
  <c r="BM73" i="45"/>
  <c r="BN73" i="45"/>
  <c r="BO73" i="45"/>
  <c r="BP73" i="45"/>
  <c r="BQ73" i="45"/>
  <c r="BR73" i="45"/>
  <c r="BS73" i="45"/>
  <c r="BT73" i="45"/>
  <c r="BU73" i="45"/>
  <c r="BV73" i="45"/>
  <c r="BW73" i="45"/>
  <c r="BX73" i="45"/>
  <c r="BY73" i="45"/>
  <c r="BZ73" i="45"/>
  <c r="CA73" i="45"/>
  <c r="CB73" i="45"/>
  <c r="CC73" i="45"/>
  <c r="CD73" i="45"/>
  <c r="CE73" i="45"/>
  <c r="CF73" i="45"/>
  <c r="CG73" i="45"/>
  <c r="CH73" i="45"/>
  <c r="CI73" i="45"/>
  <c r="CJ73" i="45"/>
  <c r="CK73" i="45"/>
  <c r="CL73" i="45"/>
  <c r="CM73" i="45"/>
  <c r="CN73" i="45"/>
  <c r="CO73" i="45"/>
  <c r="CP73" i="45"/>
  <c r="CQ73" i="45"/>
  <c r="CR73" i="45"/>
  <c r="CS73" i="45"/>
  <c r="CT73" i="45"/>
  <c r="CU73" i="45"/>
  <c r="CV73" i="45"/>
  <c r="CW73" i="45"/>
  <c r="CX73" i="45"/>
  <c r="CY73" i="45"/>
  <c r="CZ73" i="45"/>
  <c r="DA73" i="45"/>
  <c r="DB73" i="45"/>
  <c r="DC73" i="45"/>
  <c r="DD73" i="45"/>
  <c r="DE73" i="45"/>
  <c r="DF73" i="45"/>
  <c r="DG73" i="45"/>
  <c r="DH73" i="45"/>
  <c r="DI73" i="45"/>
  <c r="DJ73" i="45"/>
  <c r="DK73" i="45"/>
  <c r="DL73" i="45"/>
  <c r="DM73" i="45"/>
  <c r="DN73" i="45"/>
  <c r="DO73" i="45"/>
  <c r="DP73" i="45"/>
  <c r="DQ73" i="45"/>
  <c r="DR73" i="45"/>
  <c r="DS73" i="45"/>
  <c r="DT73" i="45"/>
  <c r="DU73" i="45"/>
  <c r="DV73" i="45"/>
  <c r="DW73" i="45"/>
  <c r="DX73" i="45"/>
  <c r="DY73" i="45"/>
  <c r="DZ73" i="45"/>
  <c r="EA73" i="45"/>
  <c r="EB73" i="45"/>
  <c r="EC73" i="45"/>
  <c r="ED73" i="45"/>
  <c r="EE73" i="45"/>
  <c r="EF73" i="45"/>
  <c r="EG73" i="45"/>
  <c r="EH73" i="45"/>
  <c r="EI73" i="45"/>
  <c r="EJ73" i="45"/>
  <c r="EK73" i="45"/>
  <c r="C74" i="45"/>
  <c r="D74" i="45"/>
  <c r="E74" i="45"/>
  <c r="F74" i="45"/>
  <c r="G74" i="45"/>
  <c r="H74" i="45"/>
  <c r="I74" i="45"/>
  <c r="J74" i="45"/>
  <c r="K74" i="45"/>
  <c r="L74" i="45"/>
  <c r="M74" i="45"/>
  <c r="N74" i="45"/>
  <c r="O74" i="45"/>
  <c r="P74" i="45"/>
  <c r="Q74" i="45"/>
  <c r="R74" i="45"/>
  <c r="S74" i="45"/>
  <c r="T74" i="45"/>
  <c r="U74" i="45"/>
  <c r="V74" i="45"/>
  <c r="W74" i="45"/>
  <c r="X74" i="45"/>
  <c r="Y74" i="45"/>
  <c r="Z74" i="45"/>
  <c r="AA74" i="45"/>
  <c r="AB74" i="45"/>
  <c r="AC74" i="45"/>
  <c r="AD74" i="45"/>
  <c r="AE74" i="45"/>
  <c r="AF74" i="45"/>
  <c r="AG74" i="45"/>
  <c r="AH74" i="45"/>
  <c r="AI74" i="45"/>
  <c r="AJ74" i="45"/>
  <c r="AK74" i="45"/>
  <c r="AL74" i="45"/>
  <c r="AM74" i="45"/>
  <c r="AN74" i="45"/>
  <c r="AO74" i="45"/>
  <c r="AP74" i="45"/>
  <c r="AQ74" i="45"/>
  <c r="AR74" i="45"/>
  <c r="AS74" i="45"/>
  <c r="AT74" i="45"/>
  <c r="AU74" i="45"/>
  <c r="AV74" i="45"/>
  <c r="AW74" i="45"/>
  <c r="AX74" i="45"/>
  <c r="AY74" i="45"/>
  <c r="AZ74" i="45"/>
  <c r="BA74" i="45"/>
  <c r="BB74" i="45"/>
  <c r="BC74" i="45"/>
  <c r="BD74" i="45"/>
  <c r="BE74" i="45"/>
  <c r="BF74" i="45"/>
  <c r="BG74" i="45"/>
  <c r="BH74" i="45"/>
  <c r="BI74" i="45"/>
  <c r="BJ74" i="45"/>
  <c r="BK74" i="45"/>
  <c r="BL74" i="45"/>
  <c r="BM74" i="45"/>
  <c r="BN74" i="45"/>
  <c r="BO74" i="45"/>
  <c r="BP74" i="45"/>
  <c r="BQ74" i="45"/>
  <c r="BR74" i="45"/>
  <c r="BS74" i="45"/>
  <c r="BT74" i="45"/>
  <c r="BU74" i="45"/>
  <c r="BV74" i="45"/>
  <c r="BW74" i="45"/>
  <c r="BX74" i="45"/>
  <c r="BY74" i="45"/>
  <c r="BZ74" i="45"/>
  <c r="CA74" i="45"/>
  <c r="CB74" i="45"/>
  <c r="CC74" i="45"/>
  <c r="CD74" i="45"/>
  <c r="CE74" i="45"/>
  <c r="CF74" i="45"/>
  <c r="CG74" i="45"/>
  <c r="CH74" i="45"/>
  <c r="CI74" i="45"/>
  <c r="CJ74" i="45"/>
  <c r="CK74" i="45"/>
  <c r="CL74" i="45"/>
  <c r="CM74" i="45"/>
  <c r="CN74" i="45"/>
  <c r="CO74" i="45"/>
  <c r="CP74" i="45"/>
  <c r="CQ74" i="45"/>
  <c r="CR74" i="45"/>
  <c r="CS74" i="45"/>
  <c r="CT74" i="45"/>
  <c r="CU74" i="45"/>
  <c r="CV74" i="45"/>
  <c r="CW74" i="45"/>
  <c r="CX74" i="45"/>
  <c r="CY74" i="45"/>
  <c r="CZ74" i="45"/>
  <c r="DA74" i="45"/>
  <c r="DB74" i="45"/>
  <c r="DC74" i="45"/>
  <c r="DD74" i="45"/>
  <c r="DE74" i="45"/>
  <c r="DF74" i="45"/>
  <c r="DG74" i="45"/>
  <c r="DH74" i="45"/>
  <c r="DI74" i="45"/>
  <c r="DJ74" i="45"/>
  <c r="DK74" i="45"/>
  <c r="DL74" i="45"/>
  <c r="DM74" i="45"/>
  <c r="DN74" i="45"/>
  <c r="DO74" i="45"/>
  <c r="DP74" i="45"/>
  <c r="DQ74" i="45"/>
  <c r="DR74" i="45"/>
  <c r="DS74" i="45"/>
  <c r="DT74" i="45"/>
  <c r="DU74" i="45"/>
  <c r="DV74" i="45"/>
  <c r="DW74" i="45"/>
  <c r="DX74" i="45"/>
  <c r="DY74" i="45"/>
  <c r="DZ74" i="45"/>
  <c r="EA74" i="45"/>
  <c r="EB74" i="45"/>
  <c r="EC74" i="45"/>
  <c r="ED74" i="45"/>
  <c r="EE74" i="45"/>
  <c r="EF74" i="45"/>
  <c r="EG74" i="45"/>
  <c r="EH74" i="45"/>
  <c r="EI74" i="45"/>
  <c r="EJ74" i="45"/>
  <c r="EK74" i="45"/>
  <c r="C75" i="45"/>
  <c r="D75" i="45"/>
  <c r="E75" i="45"/>
  <c r="F75" i="45"/>
  <c r="G75" i="45"/>
  <c r="H75" i="45"/>
  <c r="I75" i="45"/>
  <c r="J75" i="45"/>
  <c r="K75" i="45"/>
  <c r="L75" i="45"/>
  <c r="M75" i="45"/>
  <c r="N75" i="45"/>
  <c r="O75" i="45"/>
  <c r="P75" i="45"/>
  <c r="Q75" i="45"/>
  <c r="R75" i="45"/>
  <c r="S75" i="45"/>
  <c r="T75" i="45"/>
  <c r="U75" i="45"/>
  <c r="V75" i="45"/>
  <c r="W75" i="45"/>
  <c r="X75" i="45"/>
  <c r="Y75" i="45"/>
  <c r="Z75" i="45"/>
  <c r="AA75" i="45"/>
  <c r="AB75" i="45"/>
  <c r="AC75" i="45"/>
  <c r="AD75" i="45"/>
  <c r="AE75" i="45"/>
  <c r="AF75" i="45"/>
  <c r="AG75" i="45"/>
  <c r="AH75" i="45"/>
  <c r="AI75" i="45"/>
  <c r="AJ75" i="45"/>
  <c r="AK75" i="45"/>
  <c r="AL75" i="45"/>
  <c r="AM75" i="45"/>
  <c r="AN75" i="45"/>
  <c r="AO75" i="45"/>
  <c r="AP75" i="45"/>
  <c r="AQ75" i="45"/>
  <c r="AR75" i="45"/>
  <c r="AS75" i="45"/>
  <c r="AT75" i="45"/>
  <c r="AU75" i="45"/>
  <c r="AV75" i="45"/>
  <c r="AW75" i="45"/>
  <c r="AX75" i="45"/>
  <c r="AY75" i="45"/>
  <c r="AZ75" i="45"/>
  <c r="BA75" i="45"/>
  <c r="BB75" i="45"/>
  <c r="BC75" i="45"/>
  <c r="BD75" i="45"/>
  <c r="BE75" i="45"/>
  <c r="BF75" i="45"/>
  <c r="BG75" i="45"/>
  <c r="BH75" i="45"/>
  <c r="BI75" i="45"/>
  <c r="BJ75" i="45"/>
  <c r="BK75" i="45"/>
  <c r="BL75" i="45"/>
  <c r="BM75" i="45"/>
  <c r="BN75" i="45"/>
  <c r="BO75" i="45"/>
  <c r="BP75" i="45"/>
  <c r="BQ75" i="45"/>
  <c r="BR75" i="45"/>
  <c r="BS75" i="45"/>
  <c r="BT75" i="45"/>
  <c r="BU75" i="45"/>
  <c r="BV75" i="45"/>
  <c r="BW75" i="45"/>
  <c r="BX75" i="45"/>
  <c r="BY75" i="45"/>
  <c r="BZ75" i="45"/>
  <c r="CA75" i="45"/>
  <c r="CB75" i="45"/>
  <c r="CC75" i="45"/>
  <c r="CD75" i="45"/>
  <c r="CE75" i="45"/>
  <c r="CF75" i="45"/>
  <c r="CG75" i="45"/>
  <c r="CH75" i="45"/>
  <c r="CI75" i="45"/>
  <c r="CJ75" i="45"/>
  <c r="CK75" i="45"/>
  <c r="CL75" i="45"/>
  <c r="CM75" i="45"/>
  <c r="CN75" i="45"/>
  <c r="CO75" i="45"/>
  <c r="CP75" i="45"/>
  <c r="CQ75" i="45"/>
  <c r="CR75" i="45"/>
  <c r="CS75" i="45"/>
  <c r="CT75" i="45"/>
  <c r="CU75" i="45"/>
  <c r="CV75" i="45"/>
  <c r="CW75" i="45"/>
  <c r="CX75" i="45"/>
  <c r="CY75" i="45"/>
  <c r="CZ75" i="45"/>
  <c r="DA75" i="45"/>
  <c r="DB75" i="45"/>
  <c r="DC75" i="45"/>
  <c r="DD75" i="45"/>
  <c r="DE75" i="45"/>
  <c r="DF75" i="45"/>
  <c r="DG75" i="45"/>
  <c r="DH75" i="45"/>
  <c r="DI75" i="45"/>
  <c r="DJ75" i="45"/>
  <c r="DK75" i="45"/>
  <c r="DL75" i="45"/>
  <c r="DM75" i="45"/>
  <c r="DN75" i="45"/>
  <c r="DO75" i="45"/>
  <c r="DP75" i="45"/>
  <c r="DQ75" i="45"/>
  <c r="DR75" i="45"/>
  <c r="DS75" i="45"/>
  <c r="DT75" i="45"/>
  <c r="DU75" i="45"/>
  <c r="DV75" i="45"/>
  <c r="DW75" i="45"/>
  <c r="DX75" i="45"/>
  <c r="DY75" i="45"/>
  <c r="DZ75" i="45"/>
  <c r="EA75" i="45"/>
  <c r="EB75" i="45"/>
  <c r="EC75" i="45"/>
  <c r="ED75" i="45"/>
  <c r="EE75" i="45"/>
  <c r="EF75" i="45"/>
  <c r="EG75" i="45"/>
  <c r="EH75" i="45"/>
  <c r="EI75" i="45"/>
  <c r="EJ75" i="45"/>
  <c r="EK75" i="45"/>
  <c r="C76" i="45"/>
  <c r="D76" i="45"/>
  <c r="E76" i="45"/>
  <c r="F76" i="45"/>
  <c r="G76" i="45"/>
  <c r="H76" i="45"/>
  <c r="I76" i="45"/>
  <c r="J76" i="45"/>
  <c r="K76" i="45"/>
  <c r="L76" i="45"/>
  <c r="M76" i="45"/>
  <c r="N76" i="45"/>
  <c r="O76" i="45"/>
  <c r="P76" i="45"/>
  <c r="Q76" i="45"/>
  <c r="R76" i="45"/>
  <c r="S76" i="45"/>
  <c r="T76" i="45"/>
  <c r="U76" i="45"/>
  <c r="V76" i="45"/>
  <c r="W76" i="45"/>
  <c r="X76" i="45"/>
  <c r="Y76" i="45"/>
  <c r="Z76" i="45"/>
  <c r="AA76" i="45"/>
  <c r="AB76" i="45"/>
  <c r="AC76" i="45"/>
  <c r="AD76" i="45"/>
  <c r="AE76" i="45"/>
  <c r="AF76" i="45"/>
  <c r="AG76" i="45"/>
  <c r="AH76" i="45"/>
  <c r="AI76" i="45"/>
  <c r="AJ76" i="45"/>
  <c r="AK76" i="45"/>
  <c r="AL76" i="45"/>
  <c r="AM76" i="45"/>
  <c r="AN76" i="45"/>
  <c r="AO76" i="45"/>
  <c r="AP76" i="45"/>
  <c r="AQ76" i="45"/>
  <c r="AR76" i="45"/>
  <c r="AS76" i="45"/>
  <c r="AT76" i="45"/>
  <c r="AU76" i="45"/>
  <c r="AV76" i="45"/>
  <c r="AW76" i="45"/>
  <c r="AX76" i="45"/>
  <c r="AY76" i="45"/>
  <c r="AZ76" i="45"/>
  <c r="BA76" i="45"/>
  <c r="BB76" i="45"/>
  <c r="BC76" i="45"/>
  <c r="BD76" i="45"/>
  <c r="BE76" i="45"/>
  <c r="BF76" i="45"/>
  <c r="BG76" i="45"/>
  <c r="BH76" i="45"/>
  <c r="BI76" i="45"/>
  <c r="BJ76" i="45"/>
  <c r="BK76" i="45"/>
  <c r="BL76" i="45"/>
  <c r="BM76" i="45"/>
  <c r="BN76" i="45"/>
  <c r="BO76" i="45"/>
  <c r="BP76" i="45"/>
  <c r="BQ76" i="45"/>
  <c r="BR76" i="45"/>
  <c r="BS76" i="45"/>
  <c r="BT76" i="45"/>
  <c r="BU76" i="45"/>
  <c r="BV76" i="45"/>
  <c r="BW76" i="45"/>
  <c r="BX76" i="45"/>
  <c r="BY76" i="45"/>
  <c r="BZ76" i="45"/>
  <c r="CA76" i="45"/>
  <c r="CB76" i="45"/>
  <c r="CC76" i="45"/>
  <c r="CD76" i="45"/>
  <c r="CE76" i="45"/>
  <c r="CF76" i="45"/>
  <c r="CG76" i="45"/>
  <c r="CH76" i="45"/>
  <c r="CI76" i="45"/>
  <c r="CJ76" i="45"/>
  <c r="CK76" i="45"/>
  <c r="CL76" i="45"/>
  <c r="CM76" i="45"/>
  <c r="CN76" i="45"/>
  <c r="CO76" i="45"/>
  <c r="CP76" i="45"/>
  <c r="CQ76" i="45"/>
  <c r="CR76" i="45"/>
  <c r="CS76" i="45"/>
  <c r="CT76" i="45"/>
  <c r="CU76" i="45"/>
  <c r="CV76" i="45"/>
  <c r="CW76" i="45"/>
  <c r="CX76" i="45"/>
  <c r="CY76" i="45"/>
  <c r="CZ76" i="45"/>
  <c r="DA76" i="45"/>
  <c r="DB76" i="45"/>
  <c r="DC76" i="45"/>
  <c r="DD76" i="45"/>
  <c r="DE76" i="45"/>
  <c r="DF76" i="45"/>
  <c r="DG76" i="45"/>
  <c r="DH76" i="45"/>
  <c r="DI76" i="45"/>
  <c r="DJ76" i="45"/>
  <c r="DK76" i="45"/>
  <c r="DL76" i="45"/>
  <c r="DM76" i="45"/>
  <c r="DN76" i="45"/>
  <c r="DO76" i="45"/>
  <c r="DP76" i="45"/>
  <c r="DQ76" i="45"/>
  <c r="DR76" i="45"/>
  <c r="DS76" i="45"/>
  <c r="DT76" i="45"/>
  <c r="DU76" i="45"/>
  <c r="DV76" i="45"/>
  <c r="DW76" i="45"/>
  <c r="DX76" i="45"/>
  <c r="DY76" i="45"/>
  <c r="DZ76" i="45"/>
  <c r="EA76" i="45"/>
  <c r="EB76" i="45"/>
  <c r="EC76" i="45"/>
  <c r="ED76" i="45"/>
  <c r="EE76" i="45"/>
  <c r="EF76" i="45"/>
  <c r="EG76" i="45"/>
  <c r="EH76" i="45"/>
  <c r="EI76" i="45"/>
  <c r="EJ76" i="45"/>
  <c r="EK76" i="45"/>
  <c r="C77" i="45"/>
  <c r="D77" i="45"/>
  <c r="E77" i="45"/>
  <c r="F77" i="45"/>
  <c r="G77" i="45"/>
  <c r="H77" i="45"/>
  <c r="I77" i="45"/>
  <c r="J77" i="45"/>
  <c r="K77" i="45"/>
  <c r="L77" i="45"/>
  <c r="M77" i="45"/>
  <c r="N77" i="45"/>
  <c r="O77" i="45"/>
  <c r="P77" i="45"/>
  <c r="Q77" i="45"/>
  <c r="R77" i="45"/>
  <c r="S77" i="45"/>
  <c r="T77" i="45"/>
  <c r="U77" i="45"/>
  <c r="V77" i="45"/>
  <c r="W77" i="45"/>
  <c r="X77" i="45"/>
  <c r="Y77" i="45"/>
  <c r="Z77" i="45"/>
  <c r="AA77" i="45"/>
  <c r="AB77" i="45"/>
  <c r="AC77" i="45"/>
  <c r="AD77" i="45"/>
  <c r="AE77" i="45"/>
  <c r="AF77" i="45"/>
  <c r="AG77" i="45"/>
  <c r="AH77" i="45"/>
  <c r="AI77" i="45"/>
  <c r="AJ77" i="45"/>
  <c r="AK77" i="45"/>
  <c r="AL77" i="45"/>
  <c r="AM77" i="45"/>
  <c r="AN77" i="45"/>
  <c r="AO77" i="45"/>
  <c r="AP77" i="45"/>
  <c r="AQ77" i="45"/>
  <c r="AR77" i="45"/>
  <c r="AS77" i="45"/>
  <c r="AT77" i="45"/>
  <c r="AU77" i="45"/>
  <c r="AV77" i="45"/>
  <c r="AW77" i="45"/>
  <c r="AX77" i="45"/>
  <c r="AY77" i="45"/>
  <c r="AZ77" i="45"/>
  <c r="BA77" i="45"/>
  <c r="BB77" i="45"/>
  <c r="BC77" i="45"/>
  <c r="BD77" i="45"/>
  <c r="BE77" i="45"/>
  <c r="BF77" i="45"/>
  <c r="BG77" i="45"/>
  <c r="BH77" i="45"/>
  <c r="BI77" i="45"/>
  <c r="BJ77" i="45"/>
  <c r="BK77" i="45"/>
  <c r="BL77" i="45"/>
  <c r="BM77" i="45"/>
  <c r="BN77" i="45"/>
  <c r="BO77" i="45"/>
  <c r="BP77" i="45"/>
  <c r="BQ77" i="45"/>
  <c r="BR77" i="45"/>
  <c r="BS77" i="45"/>
  <c r="BT77" i="45"/>
  <c r="BU77" i="45"/>
  <c r="BV77" i="45"/>
  <c r="BW77" i="45"/>
  <c r="BX77" i="45"/>
  <c r="BY77" i="45"/>
  <c r="BZ77" i="45"/>
  <c r="CA77" i="45"/>
  <c r="CB77" i="45"/>
  <c r="CC77" i="45"/>
  <c r="CD77" i="45"/>
  <c r="CE77" i="45"/>
  <c r="CF77" i="45"/>
  <c r="CG77" i="45"/>
  <c r="CH77" i="45"/>
  <c r="CI77" i="45"/>
  <c r="CJ77" i="45"/>
  <c r="CK77" i="45"/>
  <c r="CL77" i="45"/>
  <c r="CM77" i="45"/>
  <c r="CN77" i="45"/>
  <c r="CO77" i="45"/>
  <c r="CP77" i="45"/>
  <c r="CQ77" i="45"/>
  <c r="CR77" i="45"/>
  <c r="CS77" i="45"/>
  <c r="CT77" i="45"/>
  <c r="CU77" i="45"/>
  <c r="CV77" i="45"/>
  <c r="CW77" i="45"/>
  <c r="CX77" i="45"/>
  <c r="CY77" i="45"/>
  <c r="CZ77" i="45"/>
  <c r="DA77" i="45"/>
  <c r="DB77" i="45"/>
  <c r="DC77" i="45"/>
  <c r="DD77" i="45"/>
  <c r="DE77" i="45"/>
  <c r="DF77" i="45"/>
  <c r="DG77" i="45"/>
  <c r="DH77" i="45"/>
  <c r="DI77" i="45"/>
  <c r="DJ77" i="45"/>
  <c r="DK77" i="45"/>
  <c r="DL77" i="45"/>
  <c r="DM77" i="45"/>
  <c r="DN77" i="45"/>
  <c r="DO77" i="45"/>
  <c r="DP77" i="45"/>
  <c r="DQ77" i="45"/>
  <c r="DR77" i="45"/>
  <c r="DS77" i="45"/>
  <c r="DT77" i="45"/>
  <c r="DU77" i="45"/>
  <c r="DV77" i="45"/>
  <c r="DW77" i="45"/>
  <c r="DX77" i="45"/>
  <c r="DY77" i="45"/>
  <c r="DZ77" i="45"/>
  <c r="EA77" i="45"/>
  <c r="EB77" i="45"/>
  <c r="EC77" i="45"/>
  <c r="ED77" i="45"/>
  <c r="EE77" i="45"/>
  <c r="EF77" i="45"/>
  <c r="EG77" i="45"/>
  <c r="EH77" i="45"/>
  <c r="EI77" i="45"/>
  <c r="EJ77" i="45"/>
  <c r="EK77" i="45"/>
  <c r="C78" i="45"/>
  <c r="D78" i="45"/>
  <c r="E78" i="45"/>
  <c r="F78" i="45"/>
  <c r="G78" i="45"/>
  <c r="H78" i="45"/>
  <c r="I78" i="45"/>
  <c r="J78" i="45"/>
  <c r="K78" i="45"/>
  <c r="L78" i="45"/>
  <c r="M78" i="45"/>
  <c r="N78" i="45"/>
  <c r="O78" i="45"/>
  <c r="P78" i="45"/>
  <c r="Q78" i="45"/>
  <c r="R78" i="45"/>
  <c r="S78" i="45"/>
  <c r="T78" i="45"/>
  <c r="U78" i="45"/>
  <c r="V78" i="45"/>
  <c r="W78" i="45"/>
  <c r="X78" i="45"/>
  <c r="Y78" i="45"/>
  <c r="Z78" i="45"/>
  <c r="AA78" i="45"/>
  <c r="AB78" i="45"/>
  <c r="AC78" i="45"/>
  <c r="AD78" i="45"/>
  <c r="AE78" i="45"/>
  <c r="AF78" i="45"/>
  <c r="AG78" i="45"/>
  <c r="AH78" i="45"/>
  <c r="AI78" i="45"/>
  <c r="AJ78" i="45"/>
  <c r="AK78" i="45"/>
  <c r="AL78" i="45"/>
  <c r="AM78" i="45"/>
  <c r="AN78" i="45"/>
  <c r="AO78" i="45"/>
  <c r="AP78" i="45"/>
  <c r="AQ78" i="45"/>
  <c r="AR78" i="45"/>
  <c r="AS78" i="45"/>
  <c r="AT78" i="45"/>
  <c r="AU78" i="45"/>
  <c r="AV78" i="45"/>
  <c r="AW78" i="45"/>
  <c r="AX78" i="45"/>
  <c r="AY78" i="45"/>
  <c r="AZ78" i="45"/>
  <c r="BA78" i="45"/>
  <c r="BB78" i="45"/>
  <c r="BC78" i="45"/>
  <c r="BD78" i="45"/>
  <c r="BE78" i="45"/>
  <c r="BF78" i="45"/>
  <c r="BG78" i="45"/>
  <c r="BH78" i="45"/>
  <c r="BI78" i="45"/>
  <c r="BJ78" i="45"/>
  <c r="BK78" i="45"/>
  <c r="BL78" i="45"/>
  <c r="BM78" i="45"/>
  <c r="BN78" i="45"/>
  <c r="BO78" i="45"/>
  <c r="BP78" i="45"/>
  <c r="BQ78" i="45"/>
  <c r="BR78" i="45"/>
  <c r="BS78" i="45"/>
  <c r="BT78" i="45"/>
  <c r="BU78" i="45"/>
  <c r="BV78" i="45"/>
  <c r="BW78" i="45"/>
  <c r="BX78" i="45"/>
  <c r="BY78" i="45"/>
  <c r="BZ78" i="45"/>
  <c r="CA78" i="45"/>
  <c r="CB78" i="45"/>
  <c r="CC78" i="45"/>
  <c r="CD78" i="45"/>
  <c r="CE78" i="45"/>
  <c r="CF78" i="45"/>
  <c r="CG78" i="45"/>
  <c r="CH78" i="45"/>
  <c r="CI78" i="45"/>
  <c r="CJ78" i="45"/>
  <c r="CK78" i="45"/>
  <c r="CL78" i="45"/>
  <c r="CM78" i="45"/>
  <c r="CN78" i="45"/>
  <c r="CO78" i="45"/>
  <c r="CP78" i="45"/>
  <c r="CQ78" i="45"/>
  <c r="CR78" i="45"/>
  <c r="CS78" i="45"/>
  <c r="CT78" i="45"/>
  <c r="CU78" i="45"/>
  <c r="CV78" i="45"/>
  <c r="CW78" i="45"/>
  <c r="CX78" i="45"/>
  <c r="CY78" i="45"/>
  <c r="CZ78" i="45"/>
  <c r="DA78" i="45"/>
  <c r="DB78" i="45"/>
  <c r="DC78" i="45"/>
  <c r="DD78" i="45"/>
  <c r="DE78" i="45"/>
  <c r="DF78" i="45"/>
  <c r="DG78" i="45"/>
  <c r="DH78" i="45"/>
  <c r="DI78" i="45"/>
  <c r="DJ78" i="45"/>
  <c r="DK78" i="45"/>
  <c r="DL78" i="45"/>
  <c r="DM78" i="45"/>
  <c r="DN78" i="45"/>
  <c r="DO78" i="45"/>
  <c r="DP78" i="45"/>
  <c r="DQ78" i="45"/>
  <c r="DR78" i="45"/>
  <c r="DS78" i="45"/>
  <c r="DT78" i="45"/>
  <c r="DU78" i="45"/>
  <c r="DV78" i="45"/>
  <c r="DW78" i="45"/>
  <c r="DX78" i="45"/>
  <c r="DY78" i="45"/>
  <c r="DZ78" i="45"/>
  <c r="EA78" i="45"/>
  <c r="EB78" i="45"/>
  <c r="EC78" i="45"/>
  <c r="ED78" i="45"/>
  <c r="EE78" i="45"/>
  <c r="EF78" i="45"/>
  <c r="EG78" i="45"/>
  <c r="EH78" i="45"/>
  <c r="EI78" i="45"/>
  <c r="EJ78" i="45"/>
  <c r="EK78" i="45"/>
  <c r="C79" i="45"/>
  <c r="D79" i="45"/>
  <c r="E79" i="45"/>
  <c r="F79" i="45"/>
  <c r="G79" i="45"/>
  <c r="H79" i="45"/>
  <c r="I79" i="45"/>
  <c r="J79" i="45"/>
  <c r="K79" i="45"/>
  <c r="L79" i="45"/>
  <c r="M79" i="45"/>
  <c r="N79" i="45"/>
  <c r="O79" i="45"/>
  <c r="P79" i="45"/>
  <c r="Q79" i="45"/>
  <c r="R79" i="45"/>
  <c r="S79" i="45"/>
  <c r="T79" i="45"/>
  <c r="U79" i="45"/>
  <c r="V79" i="45"/>
  <c r="W79" i="45"/>
  <c r="X79" i="45"/>
  <c r="Y79" i="45"/>
  <c r="Z79" i="45"/>
  <c r="AA79" i="45"/>
  <c r="AB79" i="45"/>
  <c r="AC79" i="45"/>
  <c r="AD79" i="45"/>
  <c r="AE79" i="45"/>
  <c r="AF79" i="45"/>
  <c r="AG79" i="45"/>
  <c r="AH79" i="45"/>
  <c r="AI79" i="45"/>
  <c r="AJ79" i="45"/>
  <c r="AK79" i="45"/>
  <c r="AL79" i="45"/>
  <c r="AM79" i="45"/>
  <c r="AN79" i="45"/>
  <c r="AO79" i="45"/>
  <c r="AP79" i="45"/>
  <c r="AQ79" i="45"/>
  <c r="AR79" i="45"/>
  <c r="AS79" i="45"/>
  <c r="AT79" i="45"/>
  <c r="AU79" i="45"/>
  <c r="AV79" i="45"/>
  <c r="AW79" i="45"/>
  <c r="AX79" i="45"/>
  <c r="AY79" i="45"/>
  <c r="AZ79" i="45"/>
  <c r="BA79" i="45"/>
  <c r="BB79" i="45"/>
  <c r="BC79" i="45"/>
  <c r="BD79" i="45"/>
  <c r="BE79" i="45"/>
  <c r="BF79" i="45"/>
  <c r="BG79" i="45"/>
  <c r="BH79" i="45"/>
  <c r="BI79" i="45"/>
  <c r="BJ79" i="45"/>
  <c r="BK79" i="45"/>
  <c r="BL79" i="45"/>
  <c r="BM79" i="45"/>
  <c r="BN79" i="45"/>
  <c r="BO79" i="45"/>
  <c r="BP79" i="45"/>
  <c r="BQ79" i="45"/>
  <c r="BR79" i="45"/>
  <c r="BS79" i="45"/>
  <c r="BT79" i="45"/>
  <c r="BU79" i="45"/>
  <c r="BV79" i="45"/>
  <c r="BW79" i="45"/>
  <c r="BX79" i="45"/>
  <c r="BY79" i="45"/>
  <c r="BZ79" i="45"/>
  <c r="CA79" i="45"/>
  <c r="CB79" i="45"/>
  <c r="CC79" i="45"/>
  <c r="CD79" i="45"/>
  <c r="CE79" i="45"/>
  <c r="CF79" i="45"/>
  <c r="CG79" i="45"/>
  <c r="CH79" i="45"/>
  <c r="CI79" i="45"/>
  <c r="CJ79" i="45"/>
  <c r="CK79" i="45"/>
  <c r="CL79" i="45"/>
  <c r="CM79" i="45"/>
  <c r="CN79" i="45"/>
  <c r="CO79" i="45"/>
  <c r="CP79" i="45"/>
  <c r="CQ79" i="45"/>
  <c r="CR79" i="45"/>
  <c r="CS79" i="45"/>
  <c r="CT79" i="45"/>
  <c r="CU79" i="45"/>
  <c r="CV79" i="45"/>
  <c r="CW79" i="45"/>
  <c r="CX79" i="45"/>
  <c r="CY79" i="45"/>
  <c r="CZ79" i="45"/>
  <c r="DA79" i="45"/>
  <c r="DB79" i="45"/>
  <c r="DC79" i="45"/>
  <c r="DD79" i="45"/>
  <c r="DE79" i="45"/>
  <c r="DF79" i="45"/>
  <c r="DG79" i="45"/>
  <c r="DH79" i="45"/>
  <c r="DI79" i="45"/>
  <c r="DJ79" i="45"/>
  <c r="DK79" i="45"/>
  <c r="DL79" i="45"/>
  <c r="DM79" i="45"/>
  <c r="DN79" i="45"/>
  <c r="DO79" i="45"/>
  <c r="DP79" i="45"/>
  <c r="DQ79" i="45"/>
  <c r="DR79" i="45"/>
  <c r="DS79" i="45"/>
  <c r="DT79" i="45"/>
  <c r="DU79" i="45"/>
  <c r="DV79" i="45"/>
  <c r="DW79" i="45"/>
  <c r="DX79" i="45"/>
  <c r="DY79" i="45"/>
  <c r="DZ79" i="45"/>
  <c r="EA79" i="45"/>
  <c r="EB79" i="45"/>
  <c r="EC79" i="45"/>
  <c r="ED79" i="45"/>
  <c r="EE79" i="45"/>
  <c r="EF79" i="45"/>
  <c r="EG79" i="45"/>
  <c r="EH79" i="45"/>
  <c r="EI79" i="45"/>
  <c r="EJ79" i="45"/>
  <c r="EK79" i="45"/>
  <c r="C80" i="45"/>
  <c r="D80" i="45"/>
  <c r="E80" i="45"/>
  <c r="F80" i="45"/>
  <c r="G80" i="45"/>
  <c r="H80" i="45"/>
  <c r="I80" i="45"/>
  <c r="J80" i="45"/>
  <c r="K80" i="45"/>
  <c r="L80" i="45"/>
  <c r="M80" i="45"/>
  <c r="N80" i="45"/>
  <c r="O80" i="45"/>
  <c r="P80" i="45"/>
  <c r="Q80" i="45"/>
  <c r="R80" i="45"/>
  <c r="S80" i="45"/>
  <c r="T80" i="45"/>
  <c r="U80" i="45"/>
  <c r="V80" i="45"/>
  <c r="W80" i="45"/>
  <c r="X80" i="45"/>
  <c r="Y80" i="45"/>
  <c r="Z80" i="45"/>
  <c r="AA80" i="45"/>
  <c r="AB80" i="45"/>
  <c r="AC80" i="45"/>
  <c r="AD80" i="45"/>
  <c r="AE80" i="45"/>
  <c r="AF80" i="45"/>
  <c r="AG80" i="45"/>
  <c r="AH80" i="45"/>
  <c r="AI80" i="45"/>
  <c r="AJ80" i="45"/>
  <c r="AK80" i="45"/>
  <c r="AL80" i="45"/>
  <c r="AM80" i="45"/>
  <c r="AN80" i="45"/>
  <c r="AO80" i="45"/>
  <c r="AP80" i="45"/>
  <c r="AQ80" i="45"/>
  <c r="AR80" i="45"/>
  <c r="AS80" i="45"/>
  <c r="AT80" i="45"/>
  <c r="AU80" i="45"/>
  <c r="AV80" i="45"/>
  <c r="AW80" i="45"/>
  <c r="AX80" i="45"/>
  <c r="AY80" i="45"/>
  <c r="AZ80" i="45"/>
  <c r="BA80" i="45"/>
  <c r="BB80" i="45"/>
  <c r="BC80" i="45"/>
  <c r="BD80" i="45"/>
  <c r="BE80" i="45"/>
  <c r="BF80" i="45"/>
  <c r="BG80" i="45"/>
  <c r="BH80" i="45"/>
  <c r="BI80" i="45"/>
  <c r="BJ80" i="45"/>
  <c r="BK80" i="45"/>
  <c r="BL80" i="45"/>
  <c r="BM80" i="45"/>
  <c r="BN80" i="45"/>
  <c r="BO80" i="45"/>
  <c r="BP80" i="45"/>
  <c r="BQ80" i="45"/>
  <c r="BR80" i="45"/>
  <c r="BS80" i="45"/>
  <c r="BT80" i="45"/>
  <c r="BU80" i="45"/>
  <c r="BV80" i="45"/>
  <c r="BW80" i="45"/>
  <c r="BX80" i="45"/>
  <c r="BY80" i="45"/>
  <c r="BZ80" i="45"/>
  <c r="CA80" i="45"/>
  <c r="CB80" i="45"/>
  <c r="CC80" i="45"/>
  <c r="CD80" i="45"/>
  <c r="CE80" i="45"/>
  <c r="CF80" i="45"/>
  <c r="CG80" i="45"/>
  <c r="CH80" i="45"/>
  <c r="CI80" i="45"/>
  <c r="CJ80" i="45"/>
  <c r="CK80" i="45"/>
  <c r="CL80" i="45"/>
  <c r="CM80" i="45"/>
  <c r="CN80" i="45"/>
  <c r="CO80" i="45"/>
  <c r="CP80" i="45"/>
  <c r="CQ80" i="45"/>
  <c r="CR80" i="45"/>
  <c r="CS80" i="45"/>
  <c r="CT80" i="45"/>
  <c r="CU80" i="45"/>
  <c r="CV80" i="45"/>
  <c r="CW80" i="45"/>
  <c r="CX80" i="45"/>
  <c r="CY80" i="45"/>
  <c r="CZ80" i="45"/>
  <c r="DA80" i="45"/>
  <c r="DB80" i="45"/>
  <c r="DC80" i="45"/>
  <c r="DD80" i="45"/>
  <c r="DE80" i="45"/>
  <c r="DF80" i="45"/>
  <c r="DG80" i="45"/>
  <c r="DH80" i="45"/>
  <c r="DI80" i="45"/>
  <c r="DJ80" i="45"/>
  <c r="DK80" i="45"/>
  <c r="DL80" i="45"/>
  <c r="DM80" i="45"/>
  <c r="DN80" i="45"/>
  <c r="DO80" i="45"/>
  <c r="DP80" i="45"/>
  <c r="DQ80" i="45"/>
  <c r="DR80" i="45"/>
  <c r="DS80" i="45"/>
  <c r="DT80" i="45"/>
  <c r="DU80" i="45"/>
  <c r="DV80" i="45"/>
  <c r="DW80" i="45"/>
  <c r="DX80" i="45"/>
  <c r="DY80" i="45"/>
  <c r="DZ80" i="45"/>
  <c r="EA80" i="45"/>
  <c r="EB80" i="45"/>
  <c r="EC80" i="45"/>
  <c r="ED80" i="45"/>
  <c r="EE80" i="45"/>
  <c r="EF80" i="45"/>
  <c r="EG80" i="45"/>
  <c r="EH80" i="45"/>
  <c r="EI80" i="45"/>
  <c r="EJ80" i="45"/>
  <c r="EK80" i="45"/>
  <c r="C81" i="45"/>
  <c r="D81" i="45"/>
  <c r="E81" i="45"/>
  <c r="F81" i="45"/>
  <c r="G81" i="45"/>
  <c r="H81" i="45"/>
  <c r="I81" i="45"/>
  <c r="J81" i="45"/>
  <c r="K81" i="45"/>
  <c r="L81" i="45"/>
  <c r="M81" i="45"/>
  <c r="N81" i="45"/>
  <c r="O81" i="45"/>
  <c r="P81" i="45"/>
  <c r="Q81" i="45"/>
  <c r="R81" i="45"/>
  <c r="S81" i="45"/>
  <c r="T81" i="45"/>
  <c r="U81" i="45"/>
  <c r="V81" i="45"/>
  <c r="W81" i="45"/>
  <c r="X81" i="45"/>
  <c r="Y81" i="45"/>
  <c r="Z81" i="45"/>
  <c r="AA81" i="45"/>
  <c r="AB81" i="45"/>
  <c r="AC81" i="45"/>
  <c r="AD81" i="45"/>
  <c r="AE81" i="45"/>
  <c r="AF81" i="45"/>
  <c r="AG81" i="45"/>
  <c r="AH81" i="45"/>
  <c r="AI81" i="45"/>
  <c r="AJ81" i="45"/>
  <c r="AK81" i="45"/>
  <c r="AL81" i="45"/>
  <c r="AM81" i="45"/>
  <c r="AN81" i="45"/>
  <c r="AO81" i="45"/>
  <c r="AP81" i="45"/>
  <c r="AQ81" i="45"/>
  <c r="AR81" i="45"/>
  <c r="AS81" i="45"/>
  <c r="AT81" i="45"/>
  <c r="AU81" i="45"/>
  <c r="AV81" i="45"/>
  <c r="AW81" i="45"/>
  <c r="AX81" i="45"/>
  <c r="AY81" i="45"/>
  <c r="AZ81" i="45"/>
  <c r="BA81" i="45"/>
  <c r="BB81" i="45"/>
  <c r="BC81" i="45"/>
  <c r="BD81" i="45"/>
  <c r="BE81" i="45"/>
  <c r="BF81" i="45"/>
  <c r="BG81" i="45"/>
  <c r="BH81" i="45"/>
  <c r="BI81" i="45"/>
  <c r="BJ81" i="45"/>
  <c r="BK81" i="45"/>
  <c r="BL81" i="45"/>
  <c r="BM81" i="45"/>
  <c r="BN81" i="45"/>
  <c r="BO81" i="45"/>
  <c r="BP81" i="45"/>
  <c r="BQ81" i="45"/>
  <c r="BR81" i="45"/>
  <c r="BS81" i="45"/>
  <c r="BT81" i="45"/>
  <c r="BU81" i="45"/>
  <c r="BV81" i="45"/>
  <c r="BW81" i="45"/>
  <c r="BX81" i="45"/>
  <c r="BY81" i="45"/>
  <c r="BZ81" i="45"/>
  <c r="CA81" i="45"/>
  <c r="CB81" i="45"/>
  <c r="CC81" i="45"/>
  <c r="CD81" i="45"/>
  <c r="CE81" i="45"/>
  <c r="CF81" i="45"/>
  <c r="CG81" i="45"/>
  <c r="CH81" i="45"/>
  <c r="CI81" i="45"/>
  <c r="CJ81" i="45"/>
  <c r="CK81" i="45"/>
  <c r="CL81" i="45"/>
  <c r="CM81" i="45"/>
  <c r="CN81" i="45"/>
  <c r="CO81" i="45"/>
  <c r="CP81" i="45"/>
  <c r="CQ81" i="45"/>
  <c r="CR81" i="45"/>
  <c r="CS81" i="45"/>
  <c r="CT81" i="45"/>
  <c r="CU81" i="45"/>
  <c r="CV81" i="45"/>
  <c r="CW81" i="45"/>
  <c r="CX81" i="45"/>
  <c r="CY81" i="45"/>
  <c r="CZ81" i="45"/>
  <c r="DA81" i="45"/>
  <c r="DB81" i="45"/>
  <c r="DC81" i="45"/>
  <c r="DD81" i="45"/>
  <c r="DE81" i="45"/>
  <c r="DF81" i="45"/>
  <c r="DG81" i="45"/>
  <c r="DH81" i="45"/>
  <c r="DI81" i="45"/>
  <c r="DJ81" i="45"/>
  <c r="DK81" i="45"/>
  <c r="DL81" i="45"/>
  <c r="DM81" i="45"/>
  <c r="DN81" i="45"/>
  <c r="DO81" i="45"/>
  <c r="DP81" i="45"/>
  <c r="DQ81" i="45"/>
  <c r="DR81" i="45"/>
  <c r="DS81" i="45"/>
  <c r="DT81" i="45"/>
  <c r="DU81" i="45"/>
  <c r="DV81" i="45"/>
  <c r="DW81" i="45"/>
  <c r="DX81" i="45"/>
  <c r="DY81" i="45"/>
  <c r="DZ81" i="45"/>
  <c r="EA81" i="45"/>
  <c r="EB81" i="45"/>
  <c r="EC81" i="45"/>
  <c r="ED81" i="45"/>
  <c r="EE81" i="45"/>
  <c r="EF81" i="45"/>
  <c r="EG81" i="45"/>
  <c r="EH81" i="45"/>
  <c r="EI81" i="45"/>
  <c r="EJ81" i="45"/>
  <c r="EK81" i="45"/>
  <c r="C82" i="45"/>
  <c r="D82" i="45"/>
  <c r="E82" i="45"/>
  <c r="F82" i="45"/>
  <c r="G82" i="45"/>
  <c r="H82" i="45"/>
  <c r="I82" i="45"/>
  <c r="J82" i="45"/>
  <c r="K82" i="45"/>
  <c r="L82" i="45"/>
  <c r="M82" i="45"/>
  <c r="N82" i="45"/>
  <c r="O82" i="45"/>
  <c r="P82" i="45"/>
  <c r="Q82" i="45"/>
  <c r="R82" i="45"/>
  <c r="S82" i="45"/>
  <c r="T82" i="45"/>
  <c r="U82" i="45"/>
  <c r="V82" i="45"/>
  <c r="W82" i="45"/>
  <c r="X82" i="45"/>
  <c r="Y82" i="45"/>
  <c r="Z82" i="45"/>
  <c r="AA82" i="45"/>
  <c r="AB82" i="45"/>
  <c r="AC82" i="45"/>
  <c r="AD82" i="45"/>
  <c r="AE82" i="45"/>
  <c r="AF82" i="45"/>
  <c r="AG82" i="45"/>
  <c r="AH82" i="45"/>
  <c r="AI82" i="45"/>
  <c r="AJ82" i="45"/>
  <c r="AK82" i="45"/>
  <c r="AL82" i="45"/>
  <c r="AM82" i="45"/>
  <c r="AN82" i="45"/>
  <c r="AO82" i="45"/>
  <c r="AP82" i="45"/>
  <c r="AQ82" i="45"/>
  <c r="AR82" i="45"/>
  <c r="AS82" i="45"/>
  <c r="AT82" i="45"/>
  <c r="AU82" i="45"/>
  <c r="AV82" i="45"/>
  <c r="AW82" i="45"/>
  <c r="AX82" i="45"/>
  <c r="AY82" i="45"/>
  <c r="AZ82" i="45"/>
  <c r="BA82" i="45"/>
  <c r="BB82" i="45"/>
  <c r="BC82" i="45"/>
  <c r="BD82" i="45"/>
  <c r="BE82" i="45"/>
  <c r="BF82" i="45"/>
  <c r="BG82" i="45"/>
  <c r="BH82" i="45"/>
  <c r="BI82" i="45"/>
  <c r="BJ82" i="45"/>
  <c r="BK82" i="45"/>
  <c r="BL82" i="45"/>
  <c r="BM82" i="45"/>
  <c r="BN82" i="45"/>
  <c r="BO82" i="45"/>
  <c r="BP82" i="45"/>
  <c r="BQ82" i="45"/>
  <c r="BR82" i="45"/>
  <c r="BS82" i="45"/>
  <c r="BT82" i="45"/>
  <c r="BU82" i="45"/>
  <c r="BV82" i="45"/>
  <c r="BW82" i="45"/>
  <c r="BX82" i="45"/>
  <c r="BY82" i="45"/>
  <c r="BZ82" i="45"/>
  <c r="CA82" i="45"/>
  <c r="CB82" i="45"/>
  <c r="CC82" i="45"/>
  <c r="CD82" i="45"/>
  <c r="CE82" i="45"/>
  <c r="CF82" i="45"/>
  <c r="CG82" i="45"/>
  <c r="CH82" i="45"/>
  <c r="CI82" i="45"/>
  <c r="CJ82" i="45"/>
  <c r="CK82" i="45"/>
  <c r="CL82" i="45"/>
  <c r="CM82" i="45"/>
  <c r="CN82" i="45"/>
  <c r="CO82" i="45"/>
  <c r="CP82" i="45"/>
  <c r="CQ82" i="45"/>
  <c r="CR82" i="45"/>
  <c r="CS82" i="45"/>
  <c r="CT82" i="45"/>
  <c r="CU82" i="45"/>
  <c r="CV82" i="45"/>
  <c r="CW82" i="45"/>
  <c r="CX82" i="45"/>
  <c r="CY82" i="45"/>
  <c r="CZ82" i="45"/>
  <c r="DA82" i="45"/>
  <c r="DB82" i="45"/>
  <c r="DC82" i="45"/>
  <c r="DD82" i="45"/>
  <c r="DE82" i="45"/>
  <c r="DF82" i="45"/>
  <c r="DG82" i="45"/>
  <c r="DH82" i="45"/>
  <c r="DI82" i="45"/>
  <c r="DJ82" i="45"/>
  <c r="DK82" i="45"/>
  <c r="DL82" i="45"/>
  <c r="DM82" i="45"/>
  <c r="DN82" i="45"/>
  <c r="DO82" i="45"/>
  <c r="DP82" i="45"/>
  <c r="DQ82" i="45"/>
  <c r="DR82" i="45"/>
  <c r="DS82" i="45"/>
  <c r="DT82" i="45"/>
  <c r="DU82" i="45"/>
  <c r="DV82" i="45"/>
  <c r="DW82" i="45"/>
  <c r="DX82" i="45"/>
  <c r="DY82" i="45"/>
  <c r="DZ82" i="45"/>
  <c r="EA82" i="45"/>
  <c r="EB82" i="45"/>
  <c r="EC82" i="45"/>
  <c r="ED82" i="45"/>
  <c r="EE82" i="45"/>
  <c r="EF82" i="45"/>
  <c r="EG82" i="45"/>
  <c r="EH82" i="45"/>
  <c r="EI82" i="45"/>
  <c r="EJ82" i="45"/>
  <c r="EK82" i="45"/>
  <c r="C83" i="45"/>
  <c r="D83" i="45"/>
  <c r="E83" i="45"/>
  <c r="F83" i="45"/>
  <c r="G83" i="45"/>
  <c r="H83" i="45"/>
  <c r="I83" i="45"/>
  <c r="J83" i="45"/>
  <c r="K83" i="45"/>
  <c r="L83" i="45"/>
  <c r="M83" i="45"/>
  <c r="N83" i="45"/>
  <c r="O83" i="45"/>
  <c r="P83" i="45"/>
  <c r="Q83" i="45"/>
  <c r="R83" i="45"/>
  <c r="S83" i="45"/>
  <c r="T83" i="45"/>
  <c r="U83" i="45"/>
  <c r="V83" i="45"/>
  <c r="W83" i="45"/>
  <c r="X83" i="45"/>
  <c r="Y83" i="45"/>
  <c r="Z83" i="45"/>
  <c r="AA83" i="45"/>
  <c r="AB83" i="45"/>
  <c r="AC83" i="45"/>
  <c r="AD83" i="45"/>
  <c r="AE83" i="45"/>
  <c r="AF83" i="45"/>
  <c r="AG83" i="45"/>
  <c r="AH83" i="45"/>
  <c r="AI83" i="45"/>
  <c r="AJ83" i="45"/>
  <c r="AK83" i="45"/>
  <c r="AL83" i="45"/>
  <c r="AM83" i="45"/>
  <c r="AN83" i="45"/>
  <c r="AO83" i="45"/>
  <c r="AP83" i="45"/>
  <c r="AQ83" i="45"/>
  <c r="AR83" i="45"/>
  <c r="AS83" i="45"/>
  <c r="AT83" i="45"/>
  <c r="AU83" i="45"/>
  <c r="AV83" i="45"/>
  <c r="AW83" i="45"/>
  <c r="AX83" i="45"/>
  <c r="AY83" i="45"/>
  <c r="AZ83" i="45"/>
  <c r="BA83" i="45"/>
  <c r="BB83" i="45"/>
  <c r="BC83" i="45"/>
  <c r="BD83" i="45"/>
  <c r="BE83" i="45"/>
  <c r="BF83" i="45"/>
  <c r="BG83" i="45"/>
  <c r="BH83" i="45"/>
  <c r="BI83" i="45"/>
  <c r="BJ83" i="45"/>
  <c r="BK83" i="45"/>
  <c r="BL83" i="45"/>
  <c r="BM83" i="45"/>
  <c r="BN83" i="45"/>
  <c r="BO83" i="45"/>
  <c r="BP83" i="45"/>
  <c r="BQ83" i="45"/>
  <c r="BR83" i="45"/>
  <c r="BS83" i="45"/>
  <c r="BT83" i="45"/>
  <c r="BU83" i="45"/>
  <c r="BV83" i="45"/>
  <c r="BW83" i="45"/>
  <c r="BX83" i="45"/>
  <c r="BY83" i="45"/>
  <c r="BZ83" i="45"/>
  <c r="CA83" i="45"/>
  <c r="CB83" i="45"/>
  <c r="CC83" i="45"/>
  <c r="CD83" i="45"/>
  <c r="CE83" i="45"/>
  <c r="CF83" i="45"/>
  <c r="CG83" i="45"/>
  <c r="CH83" i="45"/>
  <c r="CI83" i="45"/>
  <c r="CJ83" i="45"/>
  <c r="CK83" i="45"/>
  <c r="CL83" i="45"/>
  <c r="CM83" i="45"/>
  <c r="CN83" i="45"/>
  <c r="CO83" i="45"/>
  <c r="CP83" i="45"/>
  <c r="CQ83" i="45"/>
  <c r="CR83" i="45"/>
  <c r="CS83" i="45"/>
  <c r="CT83" i="45"/>
  <c r="CU83" i="45"/>
  <c r="CV83" i="45"/>
  <c r="CW83" i="45"/>
  <c r="CX83" i="45"/>
  <c r="CY83" i="45"/>
  <c r="CZ83" i="45"/>
  <c r="DA83" i="45"/>
  <c r="DB83" i="45"/>
  <c r="DC83" i="45"/>
  <c r="DD83" i="45"/>
  <c r="DE83" i="45"/>
  <c r="DF83" i="45"/>
  <c r="DG83" i="45"/>
  <c r="DH83" i="45"/>
  <c r="DI83" i="45"/>
  <c r="DJ83" i="45"/>
  <c r="DK83" i="45"/>
  <c r="DL83" i="45"/>
  <c r="DM83" i="45"/>
  <c r="DN83" i="45"/>
  <c r="DO83" i="45"/>
  <c r="DP83" i="45"/>
  <c r="DQ83" i="45"/>
  <c r="DR83" i="45"/>
  <c r="DS83" i="45"/>
  <c r="DT83" i="45"/>
  <c r="DU83" i="45"/>
  <c r="DV83" i="45"/>
  <c r="DW83" i="45"/>
  <c r="DX83" i="45"/>
  <c r="DY83" i="45"/>
  <c r="DZ83" i="45"/>
  <c r="EA83" i="45"/>
  <c r="EB83" i="45"/>
  <c r="EC83" i="45"/>
  <c r="ED83" i="45"/>
  <c r="EE83" i="45"/>
  <c r="EF83" i="45"/>
  <c r="EG83" i="45"/>
  <c r="EH83" i="45"/>
  <c r="EI83" i="45"/>
  <c r="EJ83" i="45"/>
  <c r="EK83" i="45"/>
  <c r="C84" i="45"/>
  <c r="D84" i="45"/>
  <c r="E84" i="45"/>
  <c r="F84" i="45"/>
  <c r="G84" i="45"/>
  <c r="H84" i="45"/>
  <c r="I84" i="45"/>
  <c r="J84" i="45"/>
  <c r="K84" i="45"/>
  <c r="L84" i="45"/>
  <c r="M84" i="45"/>
  <c r="N84" i="45"/>
  <c r="O84" i="45"/>
  <c r="P84" i="45"/>
  <c r="Q84" i="45"/>
  <c r="R84" i="45"/>
  <c r="S84" i="45"/>
  <c r="T84" i="45"/>
  <c r="U84" i="45"/>
  <c r="V84" i="45"/>
  <c r="W84" i="45"/>
  <c r="X84" i="45"/>
  <c r="Y84" i="45"/>
  <c r="Z84" i="45"/>
  <c r="AA84" i="45"/>
  <c r="AB84" i="45"/>
  <c r="AC84" i="45"/>
  <c r="AD84" i="45"/>
  <c r="AE84" i="45"/>
  <c r="AF84" i="45"/>
  <c r="AG84" i="45"/>
  <c r="AH84" i="45"/>
  <c r="AI84" i="45"/>
  <c r="AJ84" i="45"/>
  <c r="AK84" i="45"/>
  <c r="AL84" i="45"/>
  <c r="AM84" i="45"/>
  <c r="AN84" i="45"/>
  <c r="AO84" i="45"/>
  <c r="AP84" i="45"/>
  <c r="AQ84" i="45"/>
  <c r="AR84" i="45"/>
  <c r="AS84" i="45"/>
  <c r="AT84" i="45"/>
  <c r="AU84" i="45"/>
  <c r="AV84" i="45"/>
  <c r="AW84" i="45"/>
  <c r="AX84" i="45"/>
  <c r="AY84" i="45"/>
  <c r="AZ84" i="45"/>
  <c r="BA84" i="45"/>
  <c r="BB84" i="45"/>
  <c r="BC84" i="45"/>
  <c r="BD84" i="45"/>
  <c r="BE84" i="45"/>
  <c r="BF84" i="45"/>
  <c r="BG84" i="45"/>
  <c r="BH84" i="45"/>
  <c r="BI84" i="45"/>
  <c r="BJ84" i="45"/>
  <c r="BK84" i="45"/>
  <c r="BL84" i="45"/>
  <c r="BM84" i="45"/>
  <c r="BN84" i="45"/>
  <c r="BO84" i="45"/>
  <c r="BP84" i="45"/>
  <c r="BQ84" i="45"/>
  <c r="BR84" i="45"/>
  <c r="BS84" i="45"/>
  <c r="BT84" i="45"/>
  <c r="BU84" i="45"/>
  <c r="BV84" i="45"/>
  <c r="BW84" i="45"/>
  <c r="BX84" i="45"/>
  <c r="BY84" i="45"/>
  <c r="BZ84" i="45"/>
  <c r="CA84" i="45"/>
  <c r="CB84" i="45"/>
  <c r="CC84" i="45"/>
  <c r="CD84" i="45"/>
  <c r="CE84" i="45"/>
  <c r="CF84" i="45"/>
  <c r="CG84" i="45"/>
  <c r="CH84" i="45"/>
  <c r="CI84" i="45"/>
  <c r="CJ84" i="45"/>
  <c r="CK84" i="45"/>
  <c r="CL84" i="45"/>
  <c r="CM84" i="45"/>
  <c r="CN84" i="45"/>
  <c r="CO84" i="45"/>
  <c r="CP84" i="45"/>
  <c r="CQ84" i="45"/>
  <c r="CR84" i="45"/>
  <c r="CS84" i="45"/>
  <c r="CT84" i="45"/>
  <c r="CU84" i="45"/>
  <c r="CV84" i="45"/>
  <c r="CW84" i="45"/>
  <c r="CX84" i="45"/>
  <c r="CY84" i="45"/>
  <c r="CZ84" i="45"/>
  <c r="DA84" i="45"/>
  <c r="DB84" i="45"/>
  <c r="DC84" i="45"/>
  <c r="DD84" i="45"/>
  <c r="DE84" i="45"/>
  <c r="DF84" i="45"/>
  <c r="DG84" i="45"/>
  <c r="DH84" i="45"/>
  <c r="DI84" i="45"/>
  <c r="DJ84" i="45"/>
  <c r="DK84" i="45"/>
  <c r="DL84" i="45"/>
  <c r="DM84" i="45"/>
  <c r="DN84" i="45"/>
  <c r="DO84" i="45"/>
  <c r="DP84" i="45"/>
  <c r="DQ84" i="45"/>
  <c r="DR84" i="45"/>
  <c r="DS84" i="45"/>
  <c r="DT84" i="45"/>
  <c r="DU84" i="45"/>
  <c r="DV84" i="45"/>
  <c r="DW84" i="45"/>
  <c r="DX84" i="45"/>
  <c r="DY84" i="45"/>
  <c r="DZ84" i="45"/>
  <c r="EA84" i="45"/>
  <c r="EB84" i="45"/>
  <c r="EC84" i="45"/>
  <c r="ED84" i="45"/>
  <c r="EE84" i="45"/>
  <c r="EF84" i="45"/>
  <c r="EG84" i="45"/>
  <c r="EH84" i="45"/>
  <c r="EI84" i="45"/>
  <c r="EJ84" i="45"/>
  <c r="EK84" i="45"/>
  <c r="C85" i="45"/>
  <c r="D85" i="45"/>
  <c r="E85" i="45"/>
  <c r="F85" i="45"/>
  <c r="G85" i="45"/>
  <c r="H85" i="45"/>
  <c r="I85" i="45"/>
  <c r="J85" i="45"/>
  <c r="K85" i="45"/>
  <c r="L85" i="45"/>
  <c r="M85" i="45"/>
  <c r="N85" i="45"/>
  <c r="O85" i="45"/>
  <c r="P85" i="45"/>
  <c r="Q85" i="45"/>
  <c r="R85" i="45"/>
  <c r="S85" i="45"/>
  <c r="T85" i="45"/>
  <c r="U85" i="45"/>
  <c r="V85" i="45"/>
  <c r="W85" i="45"/>
  <c r="X85" i="45"/>
  <c r="Y85" i="45"/>
  <c r="Z85" i="45"/>
  <c r="AA85" i="45"/>
  <c r="AB85" i="45"/>
  <c r="AC85" i="45"/>
  <c r="AD85" i="45"/>
  <c r="AE85" i="45"/>
  <c r="AF85" i="45"/>
  <c r="AG85" i="45"/>
  <c r="AH85" i="45"/>
  <c r="AI85" i="45"/>
  <c r="AJ85" i="45"/>
  <c r="AK85" i="45"/>
  <c r="AL85" i="45"/>
  <c r="AM85" i="45"/>
  <c r="AN85" i="45"/>
  <c r="AO85" i="45"/>
  <c r="AP85" i="45"/>
  <c r="AQ85" i="45"/>
  <c r="AR85" i="45"/>
  <c r="AS85" i="45"/>
  <c r="AT85" i="45"/>
  <c r="AU85" i="45"/>
  <c r="AV85" i="45"/>
  <c r="AW85" i="45"/>
  <c r="AX85" i="45"/>
  <c r="AY85" i="45"/>
  <c r="AZ85" i="45"/>
  <c r="BA85" i="45"/>
  <c r="BB85" i="45"/>
  <c r="BC85" i="45"/>
  <c r="BD85" i="45"/>
  <c r="BE85" i="45"/>
  <c r="BF85" i="45"/>
  <c r="BG85" i="45"/>
  <c r="BH85" i="45"/>
  <c r="BI85" i="45"/>
  <c r="BJ85" i="45"/>
  <c r="BK85" i="45"/>
  <c r="BL85" i="45"/>
  <c r="BM85" i="45"/>
  <c r="BN85" i="45"/>
  <c r="BO85" i="45"/>
  <c r="BP85" i="45"/>
  <c r="BQ85" i="45"/>
  <c r="BR85" i="45"/>
  <c r="BS85" i="45"/>
  <c r="BT85" i="45"/>
  <c r="BU85" i="45"/>
  <c r="BV85" i="45"/>
  <c r="BW85" i="45"/>
  <c r="BX85" i="45"/>
  <c r="BY85" i="45"/>
  <c r="BZ85" i="45"/>
  <c r="CA85" i="45"/>
  <c r="CB85" i="45"/>
  <c r="CC85" i="45"/>
  <c r="CD85" i="45"/>
  <c r="CE85" i="45"/>
  <c r="CF85" i="45"/>
  <c r="CG85" i="45"/>
  <c r="CH85" i="45"/>
  <c r="CI85" i="45"/>
  <c r="CJ85" i="45"/>
  <c r="CK85" i="45"/>
  <c r="CL85" i="45"/>
  <c r="CM85" i="45"/>
  <c r="CN85" i="45"/>
  <c r="CO85" i="45"/>
  <c r="CP85" i="45"/>
  <c r="CQ85" i="45"/>
  <c r="CR85" i="45"/>
  <c r="CS85" i="45"/>
  <c r="CT85" i="45"/>
  <c r="CU85" i="45"/>
  <c r="CV85" i="45"/>
  <c r="CW85" i="45"/>
  <c r="CX85" i="45"/>
  <c r="CY85" i="45"/>
  <c r="CZ85" i="45"/>
  <c r="DA85" i="45"/>
  <c r="DB85" i="45"/>
  <c r="DC85" i="45"/>
  <c r="DD85" i="45"/>
  <c r="DE85" i="45"/>
  <c r="DF85" i="45"/>
  <c r="DG85" i="45"/>
  <c r="DH85" i="45"/>
  <c r="DI85" i="45"/>
  <c r="DJ85" i="45"/>
  <c r="DK85" i="45"/>
  <c r="DL85" i="45"/>
  <c r="DM85" i="45"/>
  <c r="DN85" i="45"/>
  <c r="DO85" i="45"/>
  <c r="DP85" i="45"/>
  <c r="DQ85" i="45"/>
  <c r="DR85" i="45"/>
  <c r="DS85" i="45"/>
  <c r="DT85" i="45"/>
  <c r="DU85" i="45"/>
  <c r="DV85" i="45"/>
  <c r="DW85" i="45"/>
  <c r="DX85" i="45"/>
  <c r="DY85" i="45"/>
  <c r="DZ85" i="45"/>
  <c r="EA85" i="45"/>
  <c r="EB85" i="45"/>
  <c r="EC85" i="45"/>
  <c r="ED85" i="45"/>
  <c r="EE85" i="45"/>
  <c r="EF85" i="45"/>
  <c r="EG85" i="45"/>
  <c r="EH85" i="45"/>
  <c r="EI85" i="45"/>
  <c r="EJ85" i="45"/>
  <c r="EK85" i="45"/>
  <c r="C86" i="45"/>
  <c r="D86" i="45"/>
  <c r="E86" i="45"/>
  <c r="F86" i="45"/>
  <c r="G86" i="45"/>
  <c r="H86" i="45"/>
  <c r="I86" i="45"/>
  <c r="J86" i="45"/>
  <c r="K86" i="45"/>
  <c r="L86" i="45"/>
  <c r="M86" i="45"/>
  <c r="N86" i="45"/>
  <c r="O86" i="45"/>
  <c r="P86" i="45"/>
  <c r="Q86" i="45"/>
  <c r="R86" i="45"/>
  <c r="S86" i="45"/>
  <c r="T86" i="45"/>
  <c r="U86" i="45"/>
  <c r="V86" i="45"/>
  <c r="W86" i="45"/>
  <c r="X86" i="45"/>
  <c r="Y86" i="45"/>
  <c r="Z86" i="45"/>
  <c r="AA86" i="45"/>
  <c r="AB86" i="45"/>
  <c r="AC86" i="45"/>
  <c r="AD86" i="45"/>
  <c r="AE86" i="45"/>
  <c r="AF86" i="45"/>
  <c r="AG86" i="45"/>
  <c r="AH86" i="45"/>
  <c r="AI86" i="45"/>
  <c r="AJ86" i="45"/>
  <c r="AK86" i="45"/>
  <c r="AL86" i="45"/>
  <c r="AM86" i="45"/>
  <c r="AN86" i="45"/>
  <c r="AO86" i="45"/>
  <c r="AP86" i="45"/>
  <c r="AQ86" i="45"/>
  <c r="AR86" i="45"/>
  <c r="AS86" i="45"/>
  <c r="AT86" i="45"/>
  <c r="AU86" i="45"/>
  <c r="AV86" i="45"/>
  <c r="AW86" i="45"/>
  <c r="AX86" i="45"/>
  <c r="AY86" i="45"/>
  <c r="AZ86" i="45"/>
  <c r="BA86" i="45"/>
  <c r="BB86" i="45"/>
  <c r="BC86" i="45"/>
  <c r="BD86" i="45"/>
  <c r="BE86" i="45"/>
  <c r="BF86" i="45"/>
  <c r="BG86" i="45"/>
  <c r="BH86" i="45"/>
  <c r="BI86" i="45"/>
  <c r="BJ86" i="45"/>
  <c r="BK86" i="45"/>
  <c r="BL86" i="45"/>
  <c r="BM86" i="45"/>
  <c r="BN86" i="45"/>
  <c r="BO86" i="45"/>
  <c r="BP86" i="45"/>
  <c r="BQ86" i="45"/>
  <c r="BR86" i="45"/>
  <c r="BS86" i="45"/>
  <c r="BT86" i="45"/>
  <c r="BU86" i="45"/>
  <c r="BV86" i="45"/>
  <c r="BW86" i="45"/>
  <c r="BX86" i="45"/>
  <c r="BY86" i="45"/>
  <c r="BZ86" i="45"/>
  <c r="CA86" i="45"/>
  <c r="CB86" i="45"/>
  <c r="CC86" i="45"/>
  <c r="CD86" i="45"/>
  <c r="CE86" i="45"/>
  <c r="CF86" i="45"/>
  <c r="CG86" i="45"/>
  <c r="CH86" i="45"/>
  <c r="CI86" i="45"/>
  <c r="CJ86" i="45"/>
  <c r="CK86" i="45"/>
  <c r="CL86" i="45"/>
  <c r="CM86" i="45"/>
  <c r="CN86" i="45"/>
  <c r="CO86" i="45"/>
  <c r="CP86" i="45"/>
  <c r="CQ86" i="45"/>
  <c r="CR86" i="45"/>
  <c r="CS86" i="45"/>
  <c r="CT86" i="45"/>
  <c r="CU86" i="45"/>
  <c r="CV86" i="45"/>
  <c r="CW86" i="45"/>
  <c r="CX86" i="45"/>
  <c r="CY86" i="45"/>
  <c r="CZ86" i="45"/>
  <c r="DA86" i="45"/>
  <c r="DB86" i="45"/>
  <c r="DC86" i="45"/>
  <c r="DD86" i="45"/>
  <c r="DE86" i="45"/>
  <c r="DF86" i="45"/>
  <c r="DG86" i="45"/>
  <c r="DH86" i="45"/>
  <c r="DI86" i="45"/>
  <c r="DJ86" i="45"/>
  <c r="DK86" i="45"/>
  <c r="DL86" i="45"/>
  <c r="DM86" i="45"/>
  <c r="DN86" i="45"/>
  <c r="DO86" i="45"/>
  <c r="DP86" i="45"/>
  <c r="DQ86" i="45"/>
  <c r="DR86" i="45"/>
  <c r="DS86" i="45"/>
  <c r="DT86" i="45"/>
  <c r="DU86" i="45"/>
  <c r="DV86" i="45"/>
  <c r="DW86" i="45"/>
  <c r="DX86" i="45"/>
  <c r="DY86" i="45"/>
  <c r="DZ86" i="45"/>
  <c r="EA86" i="45"/>
  <c r="EB86" i="45"/>
  <c r="EC86" i="45"/>
  <c r="ED86" i="45"/>
  <c r="EE86" i="45"/>
  <c r="EF86" i="45"/>
  <c r="EG86" i="45"/>
  <c r="EH86" i="45"/>
  <c r="EI86" i="45"/>
  <c r="EJ86" i="45"/>
  <c r="EK86" i="45"/>
  <c r="C87" i="45"/>
  <c r="D87" i="45"/>
  <c r="E87" i="45"/>
  <c r="F87" i="45"/>
  <c r="G87" i="45"/>
  <c r="H87" i="45"/>
  <c r="I87" i="45"/>
  <c r="J87" i="45"/>
  <c r="K87" i="45"/>
  <c r="L87" i="45"/>
  <c r="M87" i="45"/>
  <c r="N87" i="45"/>
  <c r="O87" i="45"/>
  <c r="P87" i="45"/>
  <c r="Q87" i="45"/>
  <c r="R87" i="45"/>
  <c r="S87" i="45"/>
  <c r="T87" i="45"/>
  <c r="U87" i="45"/>
  <c r="V87" i="45"/>
  <c r="W87" i="45"/>
  <c r="X87" i="45"/>
  <c r="Y87" i="45"/>
  <c r="Z87" i="45"/>
  <c r="AA87" i="45"/>
  <c r="AB87" i="45"/>
  <c r="AC87" i="45"/>
  <c r="AD87" i="45"/>
  <c r="AE87" i="45"/>
  <c r="AF87" i="45"/>
  <c r="AG87" i="45"/>
  <c r="AH87" i="45"/>
  <c r="AI87" i="45"/>
  <c r="AJ87" i="45"/>
  <c r="AK87" i="45"/>
  <c r="AL87" i="45"/>
  <c r="AM87" i="45"/>
  <c r="AN87" i="45"/>
  <c r="AO87" i="45"/>
  <c r="AP87" i="45"/>
  <c r="AQ87" i="45"/>
  <c r="AR87" i="45"/>
  <c r="AS87" i="45"/>
  <c r="AT87" i="45"/>
  <c r="AU87" i="45"/>
  <c r="AV87" i="45"/>
  <c r="AW87" i="45"/>
  <c r="AX87" i="45"/>
  <c r="AY87" i="45"/>
  <c r="AZ87" i="45"/>
  <c r="BA87" i="45"/>
  <c r="BB87" i="45"/>
  <c r="BC87" i="45"/>
  <c r="BD87" i="45"/>
  <c r="BE87" i="45"/>
  <c r="BF87" i="45"/>
  <c r="BG87" i="45"/>
  <c r="BH87" i="45"/>
  <c r="BI87" i="45"/>
  <c r="BJ87" i="45"/>
  <c r="BK87" i="45"/>
  <c r="BL87" i="45"/>
  <c r="BM87" i="45"/>
  <c r="BN87" i="45"/>
  <c r="BO87" i="45"/>
  <c r="BP87" i="45"/>
  <c r="BQ87" i="45"/>
  <c r="BR87" i="45"/>
  <c r="BS87" i="45"/>
  <c r="BT87" i="45"/>
  <c r="BU87" i="45"/>
  <c r="BV87" i="45"/>
  <c r="BW87" i="45"/>
  <c r="BX87" i="45"/>
  <c r="BY87" i="45"/>
  <c r="BZ87" i="45"/>
  <c r="CA87" i="45"/>
  <c r="CB87" i="45"/>
  <c r="CC87" i="45"/>
  <c r="CD87" i="45"/>
  <c r="CE87" i="45"/>
  <c r="CF87" i="45"/>
  <c r="CG87" i="45"/>
  <c r="CH87" i="45"/>
  <c r="CI87" i="45"/>
  <c r="CJ87" i="45"/>
  <c r="CK87" i="45"/>
  <c r="CL87" i="45"/>
  <c r="CM87" i="45"/>
  <c r="CN87" i="45"/>
  <c r="CO87" i="45"/>
  <c r="CP87" i="45"/>
  <c r="CQ87" i="45"/>
  <c r="CR87" i="45"/>
  <c r="CS87" i="45"/>
  <c r="CT87" i="45"/>
  <c r="CU87" i="45"/>
  <c r="CV87" i="45"/>
  <c r="CW87" i="45"/>
  <c r="CX87" i="45"/>
  <c r="CY87" i="45"/>
  <c r="CZ87" i="45"/>
  <c r="DA87" i="45"/>
  <c r="DB87" i="45"/>
  <c r="DC87" i="45"/>
  <c r="DD87" i="45"/>
  <c r="DE87" i="45"/>
  <c r="DF87" i="45"/>
  <c r="DG87" i="45"/>
  <c r="DH87" i="45"/>
  <c r="DI87" i="45"/>
  <c r="DJ87" i="45"/>
  <c r="DK87" i="45"/>
  <c r="DL87" i="45"/>
  <c r="DM87" i="45"/>
  <c r="DN87" i="45"/>
  <c r="DO87" i="45"/>
  <c r="DP87" i="45"/>
  <c r="DQ87" i="45"/>
  <c r="DR87" i="45"/>
  <c r="DS87" i="45"/>
  <c r="DT87" i="45"/>
  <c r="DU87" i="45"/>
  <c r="DV87" i="45"/>
  <c r="DW87" i="45"/>
  <c r="DX87" i="45"/>
  <c r="DY87" i="45"/>
  <c r="DZ87" i="45"/>
  <c r="EA87" i="45"/>
  <c r="EB87" i="45"/>
  <c r="EC87" i="45"/>
  <c r="ED87" i="45"/>
  <c r="EE87" i="45"/>
  <c r="EF87" i="45"/>
  <c r="EG87" i="45"/>
  <c r="EH87" i="45"/>
  <c r="EI87" i="45"/>
  <c r="EJ87" i="45"/>
  <c r="EK87" i="45"/>
  <c r="C88" i="45"/>
  <c r="D88" i="45"/>
  <c r="E88" i="45"/>
  <c r="F88" i="45"/>
  <c r="G88" i="45"/>
  <c r="H88" i="45"/>
  <c r="I88" i="45"/>
  <c r="J88" i="45"/>
  <c r="K88" i="45"/>
  <c r="L88" i="45"/>
  <c r="M88" i="45"/>
  <c r="N88" i="45"/>
  <c r="O88" i="45"/>
  <c r="P88" i="45"/>
  <c r="Q88" i="45"/>
  <c r="R88" i="45"/>
  <c r="S88" i="45"/>
  <c r="T88" i="45"/>
  <c r="U88" i="45"/>
  <c r="V88" i="45"/>
  <c r="W88" i="45"/>
  <c r="X88" i="45"/>
  <c r="Y88" i="45"/>
  <c r="Z88" i="45"/>
  <c r="AA88" i="45"/>
  <c r="AB88" i="45"/>
  <c r="AC88" i="45"/>
  <c r="AD88" i="45"/>
  <c r="AE88" i="45"/>
  <c r="AF88" i="45"/>
  <c r="AG88" i="45"/>
  <c r="AH88" i="45"/>
  <c r="AI88" i="45"/>
  <c r="AJ88" i="45"/>
  <c r="AK88" i="45"/>
  <c r="AL88" i="45"/>
  <c r="AM88" i="45"/>
  <c r="AN88" i="45"/>
  <c r="AO88" i="45"/>
  <c r="AP88" i="45"/>
  <c r="AQ88" i="45"/>
  <c r="AR88" i="45"/>
  <c r="AS88" i="45"/>
  <c r="AT88" i="45"/>
  <c r="AU88" i="45"/>
  <c r="AV88" i="45"/>
  <c r="AW88" i="45"/>
  <c r="AX88" i="45"/>
  <c r="AY88" i="45"/>
  <c r="AZ88" i="45"/>
  <c r="BA88" i="45"/>
  <c r="BB88" i="45"/>
  <c r="BC88" i="45"/>
  <c r="BD88" i="45"/>
  <c r="BE88" i="45"/>
  <c r="BF88" i="45"/>
  <c r="BG88" i="45"/>
  <c r="BH88" i="45"/>
  <c r="BI88" i="45"/>
  <c r="BJ88" i="45"/>
  <c r="BK88" i="45"/>
  <c r="BL88" i="45"/>
  <c r="BM88" i="45"/>
  <c r="BN88" i="45"/>
  <c r="BO88" i="45"/>
  <c r="BP88" i="45"/>
  <c r="BQ88" i="45"/>
  <c r="BR88" i="45"/>
  <c r="BS88" i="45"/>
  <c r="BT88" i="45"/>
  <c r="BU88" i="45"/>
  <c r="BV88" i="45"/>
  <c r="BW88" i="45"/>
  <c r="BX88" i="45"/>
  <c r="BY88" i="45"/>
  <c r="BZ88" i="45"/>
  <c r="CA88" i="45"/>
  <c r="CB88" i="45"/>
  <c r="CC88" i="45"/>
  <c r="CD88" i="45"/>
  <c r="CE88" i="45"/>
  <c r="CF88" i="45"/>
  <c r="CG88" i="45"/>
  <c r="CH88" i="45"/>
  <c r="CI88" i="45"/>
  <c r="CJ88" i="45"/>
  <c r="CK88" i="45"/>
  <c r="CL88" i="45"/>
  <c r="CM88" i="45"/>
  <c r="CN88" i="45"/>
  <c r="CO88" i="45"/>
  <c r="CP88" i="45"/>
  <c r="CQ88" i="45"/>
  <c r="CR88" i="45"/>
  <c r="CS88" i="45"/>
  <c r="CT88" i="45"/>
  <c r="CU88" i="45"/>
  <c r="CV88" i="45"/>
  <c r="CW88" i="45"/>
  <c r="CX88" i="45"/>
  <c r="CY88" i="45"/>
  <c r="CZ88" i="45"/>
  <c r="DA88" i="45"/>
  <c r="DB88" i="45"/>
  <c r="DC88" i="45"/>
  <c r="DD88" i="45"/>
  <c r="DE88" i="45"/>
  <c r="DF88" i="45"/>
  <c r="DG88" i="45"/>
  <c r="DH88" i="45"/>
  <c r="DI88" i="45"/>
  <c r="DJ88" i="45"/>
  <c r="DK88" i="45"/>
  <c r="DL88" i="45"/>
  <c r="DM88" i="45"/>
  <c r="DN88" i="45"/>
  <c r="DO88" i="45"/>
  <c r="DP88" i="45"/>
  <c r="DQ88" i="45"/>
  <c r="DR88" i="45"/>
  <c r="DS88" i="45"/>
  <c r="DT88" i="45"/>
  <c r="DU88" i="45"/>
  <c r="DV88" i="45"/>
  <c r="DW88" i="45"/>
  <c r="DX88" i="45"/>
  <c r="DY88" i="45"/>
  <c r="DZ88" i="45"/>
  <c r="EA88" i="45"/>
  <c r="EB88" i="45"/>
  <c r="EC88" i="45"/>
  <c r="ED88" i="45"/>
  <c r="EE88" i="45"/>
  <c r="EF88" i="45"/>
  <c r="EG88" i="45"/>
  <c r="EH88" i="45"/>
  <c r="EI88" i="45"/>
  <c r="EJ88" i="45"/>
  <c r="EK88" i="45"/>
  <c r="C89" i="45"/>
  <c r="D89" i="45"/>
  <c r="E89" i="45"/>
  <c r="F89" i="45"/>
  <c r="G89" i="45"/>
  <c r="H89" i="45"/>
  <c r="I89" i="45"/>
  <c r="J89" i="45"/>
  <c r="K89" i="45"/>
  <c r="L89" i="45"/>
  <c r="M89" i="45"/>
  <c r="N89" i="45"/>
  <c r="O89" i="45"/>
  <c r="P89" i="45"/>
  <c r="Q89" i="45"/>
  <c r="R89" i="45"/>
  <c r="S89" i="45"/>
  <c r="T89" i="45"/>
  <c r="U89" i="45"/>
  <c r="V89" i="45"/>
  <c r="W89" i="45"/>
  <c r="X89" i="45"/>
  <c r="Y89" i="45"/>
  <c r="Z89" i="45"/>
  <c r="AA89" i="45"/>
  <c r="AB89" i="45"/>
  <c r="AC89" i="45"/>
  <c r="AD89" i="45"/>
  <c r="AE89" i="45"/>
  <c r="AF89" i="45"/>
  <c r="AG89" i="45"/>
  <c r="AH89" i="45"/>
  <c r="AI89" i="45"/>
  <c r="AJ89" i="45"/>
  <c r="AK89" i="45"/>
  <c r="AL89" i="45"/>
  <c r="AM89" i="45"/>
  <c r="AN89" i="45"/>
  <c r="AO89" i="45"/>
  <c r="AP89" i="45"/>
  <c r="AQ89" i="45"/>
  <c r="AR89" i="45"/>
  <c r="AS89" i="45"/>
  <c r="AT89" i="45"/>
  <c r="AU89" i="45"/>
  <c r="AV89" i="45"/>
  <c r="AW89" i="45"/>
  <c r="AX89" i="45"/>
  <c r="AY89" i="45"/>
  <c r="AZ89" i="45"/>
  <c r="BA89" i="45"/>
  <c r="BB89" i="45"/>
  <c r="BC89" i="45"/>
  <c r="BD89" i="45"/>
  <c r="BE89" i="45"/>
  <c r="BF89" i="45"/>
  <c r="BG89" i="45"/>
  <c r="BH89" i="45"/>
  <c r="BI89" i="45"/>
  <c r="BJ89" i="45"/>
  <c r="BK89" i="45"/>
  <c r="BL89" i="45"/>
  <c r="BM89" i="45"/>
  <c r="BN89" i="45"/>
  <c r="BO89" i="45"/>
  <c r="BP89" i="45"/>
  <c r="BQ89" i="45"/>
  <c r="BR89" i="45"/>
  <c r="BS89" i="45"/>
  <c r="BT89" i="45"/>
  <c r="BU89" i="45"/>
  <c r="BV89" i="45"/>
  <c r="BW89" i="45"/>
  <c r="BX89" i="45"/>
  <c r="BY89" i="45"/>
  <c r="BZ89" i="45"/>
  <c r="CA89" i="45"/>
  <c r="CB89" i="45"/>
  <c r="CC89" i="45"/>
  <c r="CD89" i="45"/>
  <c r="CE89" i="45"/>
  <c r="CF89" i="45"/>
  <c r="CG89" i="45"/>
  <c r="CH89" i="45"/>
  <c r="CI89" i="45"/>
  <c r="CJ89" i="45"/>
  <c r="CK89" i="45"/>
  <c r="CL89" i="45"/>
  <c r="CM89" i="45"/>
  <c r="CN89" i="45"/>
  <c r="CO89" i="45"/>
  <c r="CP89" i="45"/>
  <c r="CQ89" i="45"/>
  <c r="CR89" i="45"/>
  <c r="CS89" i="45"/>
  <c r="CT89" i="45"/>
  <c r="CU89" i="45"/>
  <c r="CV89" i="45"/>
  <c r="CW89" i="45"/>
  <c r="CX89" i="45"/>
  <c r="CY89" i="45"/>
  <c r="CZ89" i="45"/>
  <c r="DA89" i="45"/>
  <c r="DB89" i="45"/>
  <c r="DC89" i="45"/>
  <c r="DD89" i="45"/>
  <c r="DE89" i="45"/>
  <c r="DF89" i="45"/>
  <c r="DG89" i="45"/>
  <c r="DH89" i="45"/>
  <c r="DI89" i="45"/>
  <c r="DJ89" i="45"/>
  <c r="DK89" i="45"/>
  <c r="DL89" i="45"/>
  <c r="DM89" i="45"/>
  <c r="DN89" i="45"/>
  <c r="DO89" i="45"/>
  <c r="DP89" i="45"/>
  <c r="DQ89" i="45"/>
  <c r="DR89" i="45"/>
  <c r="DS89" i="45"/>
  <c r="DT89" i="45"/>
  <c r="DU89" i="45"/>
  <c r="DV89" i="45"/>
  <c r="DW89" i="45"/>
  <c r="DX89" i="45"/>
  <c r="DY89" i="45"/>
  <c r="DZ89" i="45"/>
  <c r="EA89" i="45"/>
  <c r="EB89" i="45"/>
  <c r="EC89" i="45"/>
  <c r="ED89" i="45"/>
  <c r="EE89" i="45"/>
  <c r="EF89" i="45"/>
  <c r="EG89" i="45"/>
  <c r="EH89" i="45"/>
  <c r="EI89" i="45"/>
  <c r="EJ89" i="45"/>
  <c r="EK89" i="45"/>
  <c r="C90" i="45"/>
  <c r="D90" i="45"/>
  <c r="E90" i="45"/>
  <c r="F90" i="45"/>
  <c r="G90" i="45"/>
  <c r="H90" i="45"/>
  <c r="I90" i="45"/>
  <c r="J90" i="45"/>
  <c r="K90" i="45"/>
  <c r="L90" i="45"/>
  <c r="M90" i="45"/>
  <c r="N90" i="45"/>
  <c r="O90" i="45"/>
  <c r="P90" i="45"/>
  <c r="Q90" i="45"/>
  <c r="R90" i="45"/>
  <c r="S90" i="45"/>
  <c r="T90" i="45"/>
  <c r="U90" i="45"/>
  <c r="V90" i="45"/>
  <c r="W90" i="45"/>
  <c r="X90" i="45"/>
  <c r="Y90" i="45"/>
  <c r="Z90" i="45"/>
  <c r="AA90" i="45"/>
  <c r="AB90" i="45"/>
  <c r="AC90" i="45"/>
  <c r="AD90" i="45"/>
  <c r="AE90" i="45"/>
  <c r="AF90" i="45"/>
  <c r="AG90" i="45"/>
  <c r="AH90" i="45"/>
  <c r="AI90" i="45"/>
  <c r="AJ90" i="45"/>
  <c r="AK90" i="45"/>
  <c r="AL90" i="45"/>
  <c r="AM90" i="45"/>
  <c r="AN90" i="45"/>
  <c r="AO90" i="45"/>
  <c r="AP90" i="45"/>
  <c r="AQ90" i="45"/>
  <c r="AR90" i="45"/>
  <c r="AS90" i="45"/>
  <c r="AT90" i="45"/>
  <c r="AU90" i="45"/>
  <c r="AV90" i="45"/>
  <c r="AW90" i="45"/>
  <c r="AX90" i="45"/>
  <c r="AY90" i="45"/>
  <c r="AZ90" i="45"/>
  <c r="BA90" i="45"/>
  <c r="BB90" i="45"/>
  <c r="BC90" i="45"/>
  <c r="BD90" i="45"/>
  <c r="BE90" i="45"/>
  <c r="BF90" i="45"/>
  <c r="BG90" i="45"/>
  <c r="BH90" i="45"/>
  <c r="BI90" i="45"/>
  <c r="BJ90" i="45"/>
  <c r="BK90" i="45"/>
  <c r="BL90" i="45"/>
  <c r="BM90" i="45"/>
  <c r="BN90" i="45"/>
  <c r="BO90" i="45"/>
  <c r="BP90" i="45"/>
  <c r="BQ90" i="45"/>
  <c r="BR90" i="45"/>
  <c r="BS90" i="45"/>
  <c r="BT90" i="45"/>
  <c r="BU90" i="45"/>
  <c r="BV90" i="45"/>
  <c r="BW90" i="45"/>
  <c r="BX90" i="45"/>
  <c r="BY90" i="45"/>
  <c r="BZ90" i="45"/>
  <c r="CA90" i="45"/>
  <c r="CB90" i="45"/>
  <c r="CC90" i="45"/>
  <c r="CD90" i="45"/>
  <c r="CE90" i="45"/>
  <c r="CF90" i="45"/>
  <c r="CG90" i="45"/>
  <c r="CH90" i="45"/>
  <c r="CI90" i="45"/>
  <c r="CJ90" i="45"/>
  <c r="CK90" i="45"/>
  <c r="CL90" i="45"/>
  <c r="CM90" i="45"/>
  <c r="CN90" i="45"/>
  <c r="CO90" i="45"/>
  <c r="CP90" i="45"/>
  <c r="CQ90" i="45"/>
  <c r="CR90" i="45"/>
  <c r="CS90" i="45"/>
  <c r="CT90" i="45"/>
  <c r="CU90" i="45"/>
  <c r="CV90" i="45"/>
  <c r="CW90" i="45"/>
  <c r="CX90" i="45"/>
  <c r="CY90" i="45"/>
  <c r="CZ90" i="45"/>
  <c r="DA90" i="45"/>
  <c r="DB90" i="45"/>
  <c r="DC90" i="45"/>
  <c r="DD90" i="45"/>
  <c r="DE90" i="45"/>
  <c r="DF90" i="45"/>
  <c r="DG90" i="45"/>
  <c r="DH90" i="45"/>
  <c r="DI90" i="45"/>
  <c r="DJ90" i="45"/>
  <c r="DK90" i="45"/>
  <c r="DL90" i="45"/>
  <c r="DM90" i="45"/>
  <c r="DN90" i="45"/>
  <c r="DO90" i="45"/>
  <c r="DP90" i="45"/>
  <c r="DQ90" i="45"/>
  <c r="DR90" i="45"/>
  <c r="DS90" i="45"/>
  <c r="DT90" i="45"/>
  <c r="DU90" i="45"/>
  <c r="DV90" i="45"/>
  <c r="DW90" i="45"/>
  <c r="DX90" i="45"/>
  <c r="DY90" i="45"/>
  <c r="DZ90" i="45"/>
  <c r="EA90" i="45"/>
  <c r="EB90" i="45"/>
  <c r="EC90" i="45"/>
  <c r="ED90" i="45"/>
  <c r="EE90" i="45"/>
  <c r="EF90" i="45"/>
  <c r="EG90" i="45"/>
  <c r="EH90" i="45"/>
  <c r="EI90" i="45"/>
  <c r="EJ90" i="45"/>
  <c r="EK90" i="45"/>
  <c r="C91" i="45"/>
  <c r="D91" i="45"/>
  <c r="E91" i="45"/>
  <c r="F91" i="45"/>
  <c r="G91" i="45"/>
  <c r="H91" i="45"/>
  <c r="I91" i="45"/>
  <c r="J91" i="45"/>
  <c r="K91" i="45"/>
  <c r="L91" i="45"/>
  <c r="M91" i="45"/>
  <c r="N91" i="45"/>
  <c r="O91" i="45"/>
  <c r="P91" i="45"/>
  <c r="Q91" i="45"/>
  <c r="R91" i="45"/>
  <c r="S91" i="45"/>
  <c r="T91" i="45"/>
  <c r="U91" i="45"/>
  <c r="V91" i="45"/>
  <c r="W91" i="45"/>
  <c r="X91" i="45"/>
  <c r="Y91" i="45"/>
  <c r="Z91" i="45"/>
  <c r="AA91" i="45"/>
  <c r="AB91" i="45"/>
  <c r="AC91" i="45"/>
  <c r="AD91" i="45"/>
  <c r="AE91" i="45"/>
  <c r="AF91" i="45"/>
  <c r="AG91" i="45"/>
  <c r="AH91" i="45"/>
  <c r="AI91" i="45"/>
  <c r="AJ91" i="45"/>
  <c r="AK91" i="45"/>
  <c r="AL91" i="45"/>
  <c r="AM91" i="45"/>
  <c r="AN91" i="45"/>
  <c r="AO91" i="45"/>
  <c r="AP91" i="45"/>
  <c r="AQ91" i="45"/>
  <c r="AR91" i="45"/>
  <c r="AS91" i="45"/>
  <c r="AT91" i="45"/>
  <c r="AU91" i="45"/>
  <c r="AV91" i="45"/>
  <c r="AW91" i="45"/>
  <c r="AX91" i="45"/>
  <c r="AY91" i="45"/>
  <c r="AZ91" i="45"/>
  <c r="BA91" i="45"/>
  <c r="BB91" i="45"/>
  <c r="BC91" i="45"/>
  <c r="BD91" i="45"/>
  <c r="BE91" i="45"/>
  <c r="BF91" i="45"/>
  <c r="BG91" i="45"/>
  <c r="BH91" i="45"/>
  <c r="BI91" i="45"/>
  <c r="BJ91" i="45"/>
  <c r="BK91" i="45"/>
  <c r="BL91" i="45"/>
  <c r="BM91" i="45"/>
  <c r="BN91" i="45"/>
  <c r="BO91" i="45"/>
  <c r="BP91" i="45"/>
  <c r="BQ91" i="45"/>
  <c r="BR91" i="45"/>
  <c r="BS91" i="45"/>
  <c r="BT91" i="45"/>
  <c r="BU91" i="45"/>
  <c r="BV91" i="45"/>
  <c r="BW91" i="45"/>
  <c r="BX91" i="45"/>
  <c r="BY91" i="45"/>
  <c r="BZ91" i="45"/>
  <c r="CA91" i="45"/>
  <c r="CB91" i="45"/>
  <c r="CC91" i="45"/>
  <c r="CD91" i="45"/>
  <c r="CE91" i="45"/>
  <c r="CF91" i="45"/>
  <c r="CG91" i="45"/>
  <c r="CH91" i="45"/>
  <c r="CI91" i="45"/>
  <c r="CJ91" i="45"/>
  <c r="CK91" i="45"/>
  <c r="CL91" i="45"/>
  <c r="CM91" i="45"/>
  <c r="CN91" i="45"/>
  <c r="CO91" i="45"/>
  <c r="CP91" i="45"/>
  <c r="CQ91" i="45"/>
  <c r="CR91" i="45"/>
  <c r="CS91" i="45"/>
  <c r="CT91" i="45"/>
  <c r="CU91" i="45"/>
  <c r="CV91" i="45"/>
  <c r="CW91" i="45"/>
  <c r="CX91" i="45"/>
  <c r="CY91" i="45"/>
  <c r="CZ91" i="45"/>
  <c r="DA91" i="45"/>
  <c r="DB91" i="45"/>
  <c r="DC91" i="45"/>
  <c r="DD91" i="45"/>
  <c r="DE91" i="45"/>
  <c r="DF91" i="45"/>
  <c r="DG91" i="45"/>
  <c r="DH91" i="45"/>
  <c r="DI91" i="45"/>
  <c r="DJ91" i="45"/>
  <c r="DK91" i="45"/>
  <c r="DL91" i="45"/>
  <c r="DM91" i="45"/>
  <c r="DN91" i="45"/>
  <c r="DO91" i="45"/>
  <c r="DP91" i="45"/>
  <c r="DQ91" i="45"/>
  <c r="DR91" i="45"/>
  <c r="DS91" i="45"/>
  <c r="DT91" i="45"/>
  <c r="DU91" i="45"/>
  <c r="DV91" i="45"/>
  <c r="DW91" i="45"/>
  <c r="DX91" i="45"/>
  <c r="DY91" i="45"/>
  <c r="DZ91" i="45"/>
  <c r="EA91" i="45"/>
  <c r="EB91" i="45"/>
  <c r="EC91" i="45"/>
  <c r="ED91" i="45"/>
  <c r="EE91" i="45"/>
  <c r="EF91" i="45"/>
  <c r="EG91" i="45"/>
  <c r="EH91" i="45"/>
  <c r="EI91" i="45"/>
  <c r="EJ91" i="45"/>
  <c r="EK91" i="45"/>
  <c r="C92" i="45"/>
  <c r="D92" i="45"/>
  <c r="E92" i="45"/>
  <c r="F92" i="45"/>
  <c r="G92" i="45"/>
  <c r="H92" i="45"/>
  <c r="I92" i="45"/>
  <c r="J92" i="45"/>
  <c r="K92" i="45"/>
  <c r="L92" i="45"/>
  <c r="M92" i="45"/>
  <c r="N92" i="45"/>
  <c r="O92" i="45"/>
  <c r="P92" i="45"/>
  <c r="Q92" i="45"/>
  <c r="R92" i="45"/>
  <c r="S92" i="45"/>
  <c r="T92" i="45"/>
  <c r="U92" i="45"/>
  <c r="V92" i="45"/>
  <c r="W92" i="45"/>
  <c r="X92" i="45"/>
  <c r="Y92" i="45"/>
  <c r="Z92" i="45"/>
  <c r="AA92" i="45"/>
  <c r="AB92" i="45"/>
  <c r="AC92" i="45"/>
  <c r="AD92" i="45"/>
  <c r="AE92" i="45"/>
  <c r="AF92" i="45"/>
  <c r="AG92" i="45"/>
  <c r="AH92" i="45"/>
  <c r="AI92" i="45"/>
  <c r="AJ92" i="45"/>
  <c r="AK92" i="45"/>
  <c r="AL92" i="45"/>
  <c r="AM92" i="45"/>
  <c r="AN92" i="45"/>
  <c r="AO92" i="45"/>
  <c r="AP92" i="45"/>
  <c r="AQ92" i="45"/>
  <c r="AR92" i="45"/>
  <c r="AS92" i="45"/>
  <c r="AT92" i="45"/>
  <c r="AU92" i="45"/>
  <c r="AV92" i="45"/>
  <c r="AW92" i="45"/>
  <c r="AX92" i="45"/>
  <c r="AY92" i="45"/>
  <c r="AZ92" i="45"/>
  <c r="BA92" i="45"/>
  <c r="BB92" i="45"/>
  <c r="BC92" i="45"/>
  <c r="BD92" i="45"/>
  <c r="BE92" i="45"/>
  <c r="BF92" i="45"/>
  <c r="BG92" i="45"/>
  <c r="BH92" i="45"/>
  <c r="BI92" i="45"/>
  <c r="BJ92" i="45"/>
  <c r="BK92" i="45"/>
  <c r="BL92" i="45"/>
  <c r="BM92" i="45"/>
  <c r="BN92" i="45"/>
  <c r="BO92" i="45"/>
  <c r="BP92" i="45"/>
  <c r="BQ92" i="45"/>
  <c r="BR92" i="45"/>
  <c r="BS92" i="45"/>
  <c r="BT92" i="45"/>
  <c r="BU92" i="45"/>
  <c r="BV92" i="45"/>
  <c r="BW92" i="45"/>
  <c r="BX92" i="45"/>
  <c r="BY92" i="45"/>
  <c r="BZ92" i="45"/>
  <c r="CA92" i="45"/>
  <c r="CB92" i="45"/>
  <c r="CC92" i="45"/>
  <c r="CD92" i="45"/>
  <c r="CE92" i="45"/>
  <c r="CF92" i="45"/>
  <c r="CG92" i="45"/>
  <c r="CH92" i="45"/>
  <c r="CI92" i="45"/>
  <c r="CJ92" i="45"/>
  <c r="CK92" i="45"/>
  <c r="CL92" i="45"/>
  <c r="CM92" i="45"/>
  <c r="CN92" i="45"/>
  <c r="CO92" i="45"/>
  <c r="CP92" i="45"/>
  <c r="CQ92" i="45"/>
  <c r="CR92" i="45"/>
  <c r="CS92" i="45"/>
  <c r="CT92" i="45"/>
  <c r="CU92" i="45"/>
  <c r="CV92" i="45"/>
  <c r="CW92" i="45"/>
  <c r="CX92" i="45"/>
  <c r="CY92" i="45"/>
  <c r="CZ92" i="45"/>
  <c r="DA92" i="45"/>
  <c r="DB92" i="45"/>
  <c r="DC92" i="45"/>
  <c r="DD92" i="45"/>
  <c r="DE92" i="45"/>
  <c r="DF92" i="45"/>
  <c r="DG92" i="45"/>
  <c r="DH92" i="45"/>
  <c r="DI92" i="45"/>
  <c r="DJ92" i="45"/>
  <c r="DK92" i="45"/>
  <c r="DL92" i="45"/>
  <c r="DM92" i="45"/>
  <c r="DN92" i="45"/>
  <c r="DO92" i="45"/>
  <c r="DP92" i="45"/>
  <c r="DQ92" i="45"/>
  <c r="DR92" i="45"/>
  <c r="DS92" i="45"/>
  <c r="DT92" i="45"/>
  <c r="DU92" i="45"/>
  <c r="DV92" i="45"/>
  <c r="DW92" i="45"/>
  <c r="DX92" i="45"/>
  <c r="DY92" i="45"/>
  <c r="DZ92" i="45"/>
  <c r="EA92" i="45"/>
  <c r="EB92" i="45"/>
  <c r="EC92" i="45"/>
  <c r="ED92" i="45"/>
  <c r="EE92" i="45"/>
  <c r="EF92" i="45"/>
  <c r="EG92" i="45"/>
  <c r="EH92" i="45"/>
  <c r="EI92" i="45"/>
  <c r="EJ92" i="45"/>
  <c r="EK92" i="45"/>
  <c r="C93" i="45"/>
  <c r="D93" i="45"/>
  <c r="E93" i="45"/>
  <c r="F93" i="45"/>
  <c r="G93" i="45"/>
  <c r="H93" i="45"/>
  <c r="I93" i="45"/>
  <c r="J93" i="45"/>
  <c r="K93" i="45"/>
  <c r="L93" i="45"/>
  <c r="M93" i="45"/>
  <c r="N93" i="45"/>
  <c r="O93" i="45"/>
  <c r="P93" i="45"/>
  <c r="Q93" i="45"/>
  <c r="R93" i="45"/>
  <c r="S93" i="45"/>
  <c r="T93" i="45"/>
  <c r="U93" i="45"/>
  <c r="V93" i="45"/>
  <c r="W93" i="45"/>
  <c r="X93" i="45"/>
  <c r="Y93" i="45"/>
  <c r="Z93" i="45"/>
  <c r="AA93" i="45"/>
  <c r="AB93" i="45"/>
  <c r="AC93" i="45"/>
  <c r="AD93" i="45"/>
  <c r="AE93" i="45"/>
  <c r="AF93" i="45"/>
  <c r="AG93" i="45"/>
  <c r="AH93" i="45"/>
  <c r="AI93" i="45"/>
  <c r="AJ93" i="45"/>
  <c r="AK93" i="45"/>
  <c r="AL93" i="45"/>
  <c r="AM93" i="45"/>
  <c r="AN93" i="45"/>
  <c r="AO93" i="45"/>
  <c r="AP93" i="45"/>
  <c r="AQ93" i="45"/>
  <c r="AR93" i="45"/>
  <c r="AS93" i="45"/>
  <c r="AT93" i="45"/>
  <c r="AU93" i="45"/>
  <c r="AV93" i="45"/>
  <c r="AW93" i="45"/>
  <c r="AX93" i="45"/>
  <c r="AY93" i="45"/>
  <c r="AZ93" i="45"/>
  <c r="BA93" i="45"/>
  <c r="BB93" i="45"/>
  <c r="BC93" i="45"/>
  <c r="BD93" i="45"/>
  <c r="BE93" i="45"/>
  <c r="BF93" i="45"/>
  <c r="BG93" i="45"/>
  <c r="BH93" i="45"/>
  <c r="BI93" i="45"/>
  <c r="BJ93" i="45"/>
  <c r="BK93" i="45"/>
  <c r="BL93" i="45"/>
  <c r="BM93" i="45"/>
  <c r="BN93" i="45"/>
  <c r="BO93" i="45"/>
  <c r="BP93" i="45"/>
  <c r="BQ93" i="45"/>
  <c r="BR93" i="45"/>
  <c r="BS93" i="45"/>
  <c r="BT93" i="45"/>
  <c r="BU93" i="45"/>
  <c r="BV93" i="45"/>
  <c r="BW93" i="45"/>
  <c r="BX93" i="45"/>
  <c r="BY93" i="45"/>
  <c r="BZ93" i="45"/>
  <c r="CA93" i="45"/>
  <c r="CB93" i="45"/>
  <c r="CC93" i="45"/>
  <c r="CD93" i="45"/>
  <c r="CE93" i="45"/>
  <c r="CF93" i="45"/>
  <c r="CG93" i="45"/>
  <c r="CH93" i="45"/>
  <c r="CI93" i="45"/>
  <c r="CJ93" i="45"/>
  <c r="CK93" i="45"/>
  <c r="CL93" i="45"/>
  <c r="CM93" i="45"/>
  <c r="CN93" i="45"/>
  <c r="CO93" i="45"/>
  <c r="CP93" i="45"/>
  <c r="CQ93" i="45"/>
  <c r="CR93" i="45"/>
  <c r="CS93" i="45"/>
  <c r="CT93" i="45"/>
  <c r="CU93" i="45"/>
  <c r="CV93" i="45"/>
  <c r="CW93" i="45"/>
  <c r="CX93" i="45"/>
  <c r="CY93" i="45"/>
  <c r="CZ93" i="45"/>
  <c r="DA93" i="45"/>
  <c r="DB93" i="45"/>
  <c r="DC93" i="45"/>
  <c r="DD93" i="45"/>
  <c r="DE93" i="45"/>
  <c r="DF93" i="45"/>
  <c r="DG93" i="45"/>
  <c r="DH93" i="45"/>
  <c r="DI93" i="45"/>
  <c r="DJ93" i="45"/>
  <c r="DK93" i="45"/>
  <c r="DL93" i="45"/>
  <c r="DM93" i="45"/>
  <c r="DN93" i="45"/>
  <c r="DO93" i="45"/>
  <c r="DP93" i="45"/>
  <c r="DQ93" i="45"/>
  <c r="DR93" i="45"/>
  <c r="DS93" i="45"/>
  <c r="DT93" i="45"/>
  <c r="DU93" i="45"/>
  <c r="DV93" i="45"/>
  <c r="DW93" i="45"/>
  <c r="DX93" i="45"/>
  <c r="DY93" i="45"/>
  <c r="DZ93" i="45"/>
  <c r="EA93" i="45"/>
  <c r="EB93" i="45"/>
  <c r="EC93" i="45"/>
  <c r="ED93" i="45"/>
  <c r="EE93" i="45"/>
  <c r="EF93" i="45"/>
  <c r="EG93" i="45"/>
  <c r="EH93" i="45"/>
  <c r="EI93" i="45"/>
  <c r="EJ93" i="45"/>
  <c r="EK93" i="45"/>
  <c r="C94" i="45"/>
  <c r="D94" i="45"/>
  <c r="E94" i="45"/>
  <c r="F94" i="45"/>
  <c r="G94" i="45"/>
  <c r="H94" i="45"/>
  <c r="I94" i="45"/>
  <c r="J94" i="45"/>
  <c r="K94" i="45"/>
  <c r="L94" i="45"/>
  <c r="M94" i="45"/>
  <c r="N94" i="45"/>
  <c r="O94" i="45"/>
  <c r="P94" i="45"/>
  <c r="Q94" i="45"/>
  <c r="R94" i="45"/>
  <c r="S94" i="45"/>
  <c r="T94" i="45"/>
  <c r="U94" i="45"/>
  <c r="V94" i="45"/>
  <c r="W94" i="45"/>
  <c r="X94" i="45"/>
  <c r="Y94" i="45"/>
  <c r="Z94" i="45"/>
  <c r="AA94" i="45"/>
  <c r="AB94" i="45"/>
  <c r="AC94" i="45"/>
  <c r="AD94" i="45"/>
  <c r="AE94" i="45"/>
  <c r="AF94" i="45"/>
  <c r="AG94" i="45"/>
  <c r="AH94" i="45"/>
  <c r="AI94" i="45"/>
  <c r="AJ94" i="45"/>
  <c r="AK94" i="45"/>
  <c r="AL94" i="45"/>
  <c r="AM94" i="45"/>
  <c r="AN94" i="45"/>
  <c r="AO94" i="45"/>
  <c r="AP94" i="45"/>
  <c r="AQ94" i="45"/>
  <c r="AR94" i="45"/>
  <c r="AS94" i="45"/>
  <c r="AT94" i="45"/>
  <c r="AU94" i="45"/>
  <c r="AV94" i="45"/>
  <c r="AW94" i="45"/>
  <c r="AX94" i="45"/>
  <c r="AY94" i="45"/>
  <c r="AZ94" i="45"/>
  <c r="BA94" i="45"/>
  <c r="BB94" i="45"/>
  <c r="BC94" i="45"/>
  <c r="BD94" i="45"/>
  <c r="BE94" i="45"/>
  <c r="BF94" i="45"/>
  <c r="BG94" i="45"/>
  <c r="BH94" i="45"/>
  <c r="BI94" i="45"/>
  <c r="BJ94" i="45"/>
  <c r="BK94" i="45"/>
  <c r="BL94" i="45"/>
  <c r="BM94" i="45"/>
  <c r="BN94" i="45"/>
  <c r="BO94" i="45"/>
  <c r="BP94" i="45"/>
  <c r="BQ94" i="45"/>
  <c r="BR94" i="45"/>
  <c r="BS94" i="45"/>
  <c r="BT94" i="45"/>
  <c r="BU94" i="45"/>
  <c r="BV94" i="45"/>
  <c r="BW94" i="45"/>
  <c r="BX94" i="45"/>
  <c r="BY94" i="45"/>
  <c r="BZ94" i="45"/>
  <c r="CA94" i="45"/>
  <c r="CB94" i="45"/>
  <c r="CC94" i="45"/>
  <c r="CD94" i="45"/>
  <c r="CE94" i="45"/>
  <c r="CF94" i="45"/>
  <c r="CG94" i="45"/>
  <c r="CH94" i="45"/>
  <c r="CI94" i="45"/>
  <c r="CJ94" i="45"/>
  <c r="CK94" i="45"/>
  <c r="CL94" i="45"/>
  <c r="CM94" i="45"/>
  <c r="CN94" i="45"/>
  <c r="CO94" i="45"/>
  <c r="CP94" i="45"/>
  <c r="CQ94" i="45"/>
  <c r="CR94" i="45"/>
  <c r="CS94" i="45"/>
  <c r="CT94" i="45"/>
  <c r="CU94" i="45"/>
  <c r="CV94" i="45"/>
  <c r="CW94" i="45"/>
  <c r="CX94" i="45"/>
  <c r="CY94" i="45"/>
  <c r="CZ94" i="45"/>
  <c r="DA94" i="45"/>
  <c r="DB94" i="45"/>
  <c r="DC94" i="45"/>
  <c r="DD94" i="45"/>
  <c r="DE94" i="45"/>
  <c r="DF94" i="45"/>
  <c r="DG94" i="45"/>
  <c r="DH94" i="45"/>
  <c r="DI94" i="45"/>
  <c r="DJ94" i="45"/>
  <c r="DK94" i="45"/>
  <c r="DL94" i="45"/>
  <c r="DM94" i="45"/>
  <c r="DN94" i="45"/>
  <c r="DO94" i="45"/>
  <c r="DP94" i="45"/>
  <c r="DQ94" i="45"/>
  <c r="DR94" i="45"/>
  <c r="DS94" i="45"/>
  <c r="DT94" i="45"/>
  <c r="DU94" i="45"/>
  <c r="DV94" i="45"/>
  <c r="DW94" i="45"/>
  <c r="DX94" i="45"/>
  <c r="DY94" i="45"/>
  <c r="DZ94" i="45"/>
  <c r="EA94" i="45"/>
  <c r="EB94" i="45"/>
  <c r="EC94" i="45"/>
  <c r="ED94" i="45"/>
  <c r="EE94" i="45"/>
  <c r="EF94" i="45"/>
  <c r="EG94" i="45"/>
  <c r="EH94" i="45"/>
  <c r="EI94" i="45"/>
  <c r="EJ94" i="45"/>
  <c r="EK94" i="45"/>
  <c r="C95" i="45"/>
  <c r="D95" i="45"/>
  <c r="E95" i="45"/>
  <c r="F95" i="45"/>
  <c r="G95" i="45"/>
  <c r="H95" i="45"/>
  <c r="I95" i="45"/>
  <c r="J95" i="45"/>
  <c r="K95" i="45"/>
  <c r="L95" i="45"/>
  <c r="M95" i="45"/>
  <c r="N95" i="45"/>
  <c r="O95" i="45"/>
  <c r="P95" i="45"/>
  <c r="Q95" i="45"/>
  <c r="R95" i="45"/>
  <c r="S95" i="45"/>
  <c r="T95" i="45"/>
  <c r="U95" i="45"/>
  <c r="V95" i="45"/>
  <c r="W95" i="45"/>
  <c r="X95" i="45"/>
  <c r="Y95" i="45"/>
  <c r="Z95" i="45"/>
  <c r="AA95" i="45"/>
  <c r="AB95" i="45"/>
  <c r="AC95" i="45"/>
  <c r="AD95" i="45"/>
  <c r="AE95" i="45"/>
  <c r="AF95" i="45"/>
  <c r="AG95" i="45"/>
  <c r="AH95" i="45"/>
  <c r="AI95" i="45"/>
  <c r="AJ95" i="45"/>
  <c r="AK95" i="45"/>
  <c r="AL95" i="45"/>
  <c r="AM95" i="45"/>
  <c r="AN95" i="45"/>
  <c r="AO95" i="45"/>
  <c r="AP95" i="45"/>
  <c r="AQ95" i="45"/>
  <c r="AR95" i="45"/>
  <c r="AS95" i="45"/>
  <c r="AT95" i="45"/>
  <c r="AU95" i="45"/>
  <c r="AV95" i="45"/>
  <c r="AW95" i="45"/>
  <c r="AX95" i="45"/>
  <c r="AY95" i="45"/>
  <c r="AZ95" i="45"/>
  <c r="BA95" i="45"/>
  <c r="BB95" i="45"/>
  <c r="BC95" i="45"/>
  <c r="BD95" i="45"/>
  <c r="BE95" i="45"/>
  <c r="BF95" i="45"/>
  <c r="BG95" i="45"/>
  <c r="BH95" i="45"/>
  <c r="BI95" i="45"/>
  <c r="BJ95" i="45"/>
  <c r="BK95" i="45"/>
  <c r="BL95" i="45"/>
  <c r="BM95" i="45"/>
  <c r="BN95" i="45"/>
  <c r="BO95" i="45"/>
  <c r="BP95" i="45"/>
  <c r="BQ95" i="45"/>
  <c r="BR95" i="45"/>
  <c r="BS95" i="45"/>
  <c r="BT95" i="45"/>
  <c r="BU95" i="45"/>
  <c r="BV95" i="45"/>
  <c r="BW95" i="45"/>
  <c r="BX95" i="45"/>
  <c r="BY95" i="45"/>
  <c r="BZ95" i="45"/>
  <c r="CA95" i="45"/>
  <c r="CB95" i="45"/>
  <c r="CC95" i="45"/>
  <c r="CD95" i="45"/>
  <c r="CE95" i="45"/>
  <c r="CF95" i="45"/>
  <c r="CG95" i="45"/>
  <c r="CH95" i="45"/>
  <c r="CI95" i="45"/>
  <c r="CJ95" i="45"/>
  <c r="CK95" i="45"/>
  <c r="CL95" i="45"/>
  <c r="CM95" i="45"/>
  <c r="CN95" i="45"/>
  <c r="CO95" i="45"/>
  <c r="CP95" i="45"/>
  <c r="CQ95" i="45"/>
  <c r="CR95" i="45"/>
  <c r="CS95" i="45"/>
  <c r="CT95" i="45"/>
  <c r="CU95" i="45"/>
  <c r="CV95" i="45"/>
  <c r="CW95" i="45"/>
  <c r="CX95" i="45"/>
  <c r="CY95" i="45"/>
  <c r="CZ95" i="45"/>
  <c r="DA95" i="45"/>
  <c r="DB95" i="45"/>
  <c r="DC95" i="45"/>
  <c r="DD95" i="45"/>
  <c r="DE95" i="45"/>
  <c r="DF95" i="45"/>
  <c r="DG95" i="45"/>
  <c r="DH95" i="45"/>
  <c r="DI95" i="45"/>
  <c r="DJ95" i="45"/>
  <c r="DK95" i="45"/>
  <c r="DL95" i="45"/>
  <c r="DM95" i="45"/>
  <c r="DN95" i="45"/>
  <c r="DO95" i="45"/>
  <c r="DP95" i="45"/>
  <c r="DQ95" i="45"/>
  <c r="DR95" i="45"/>
  <c r="DS95" i="45"/>
  <c r="DT95" i="45"/>
  <c r="DU95" i="45"/>
  <c r="DV95" i="45"/>
  <c r="DW95" i="45"/>
  <c r="DX95" i="45"/>
  <c r="DY95" i="45"/>
  <c r="DZ95" i="45"/>
  <c r="EA95" i="45"/>
  <c r="EB95" i="45"/>
  <c r="EC95" i="45"/>
  <c r="ED95" i="45"/>
  <c r="EE95" i="45"/>
  <c r="EF95" i="45"/>
  <c r="EG95" i="45"/>
  <c r="EH95" i="45"/>
  <c r="EI95" i="45"/>
  <c r="EJ95" i="45"/>
  <c r="EK95" i="45"/>
  <c r="D14" i="45"/>
  <c r="E14" i="45"/>
  <c r="F14" i="45"/>
  <c r="G14" i="45"/>
  <c r="H14" i="45"/>
  <c r="I14" i="45"/>
  <c r="J14" i="45"/>
  <c r="K14" i="45"/>
  <c r="L14" i="45"/>
  <c r="M14" i="45"/>
  <c r="N14" i="45"/>
  <c r="O14" i="45"/>
  <c r="P14" i="45"/>
  <c r="Q14" i="45"/>
  <c r="R14" i="45"/>
  <c r="S14" i="45"/>
  <c r="T14" i="45"/>
  <c r="U14" i="45"/>
  <c r="V14" i="45"/>
  <c r="W14" i="45"/>
  <c r="X14" i="45"/>
  <c r="Y14" i="45"/>
  <c r="Z14" i="45"/>
  <c r="AA14" i="45"/>
  <c r="AB14" i="45"/>
  <c r="AC14" i="45"/>
  <c r="AD14" i="45"/>
  <c r="AE14" i="45"/>
  <c r="AF14" i="45"/>
  <c r="AG14" i="45"/>
  <c r="AH14" i="45"/>
  <c r="AI14" i="45"/>
  <c r="AJ14" i="45"/>
  <c r="AK14" i="45"/>
  <c r="AL14" i="45"/>
  <c r="AM14" i="45"/>
  <c r="AN14" i="45"/>
  <c r="AO14" i="45"/>
  <c r="AP14" i="45"/>
  <c r="AQ14" i="45"/>
  <c r="AR14" i="45"/>
  <c r="AS14" i="45"/>
  <c r="AT14" i="45"/>
  <c r="AU14" i="45"/>
  <c r="AV14" i="45"/>
  <c r="AW14" i="45"/>
  <c r="AX14" i="45"/>
  <c r="AY14" i="45"/>
  <c r="AZ14" i="45"/>
  <c r="BA14" i="45"/>
  <c r="BB14" i="45"/>
  <c r="BC14" i="45"/>
  <c r="BD14" i="45"/>
  <c r="BE14" i="45"/>
  <c r="BF14" i="45"/>
  <c r="BG14" i="45"/>
  <c r="BH14" i="45"/>
  <c r="BI14" i="45"/>
  <c r="BJ14" i="45"/>
  <c r="BK14" i="45"/>
  <c r="BL14" i="45"/>
  <c r="BM14" i="45"/>
  <c r="BN14" i="45"/>
  <c r="BO14" i="45"/>
  <c r="BP14" i="45"/>
  <c r="BQ14" i="45"/>
  <c r="BR14" i="45"/>
  <c r="BS14" i="45"/>
  <c r="BT14" i="45"/>
  <c r="BU14" i="45"/>
  <c r="BV14" i="45"/>
  <c r="BW14" i="45"/>
  <c r="BX14" i="45"/>
  <c r="BY14" i="45"/>
  <c r="BZ14" i="45"/>
  <c r="CA14" i="45"/>
  <c r="CB14" i="45"/>
  <c r="CC14" i="45"/>
  <c r="CD14" i="45"/>
  <c r="CE14" i="45"/>
  <c r="CF14" i="45"/>
  <c r="CG14" i="45"/>
  <c r="CH14" i="45"/>
  <c r="CI14" i="45"/>
  <c r="CJ14" i="45"/>
  <c r="CK14" i="45"/>
  <c r="CL14" i="45"/>
  <c r="CM14" i="45"/>
  <c r="CN14" i="45"/>
  <c r="CO14" i="45"/>
  <c r="CP14" i="45"/>
  <c r="CQ14" i="45"/>
  <c r="CR14" i="45"/>
  <c r="CS14" i="45"/>
  <c r="CT14" i="45"/>
  <c r="CU14" i="45"/>
  <c r="CV14" i="45"/>
  <c r="CW14" i="45"/>
  <c r="CX14" i="45"/>
  <c r="CY14" i="45"/>
  <c r="CZ14" i="45"/>
  <c r="DA14" i="45"/>
  <c r="DB14" i="45"/>
  <c r="DC14" i="45"/>
  <c r="DD14" i="45"/>
  <c r="DE14" i="45"/>
  <c r="DF14" i="45"/>
  <c r="DG14" i="45"/>
  <c r="DH14" i="45"/>
  <c r="DI14" i="45"/>
  <c r="DJ14" i="45"/>
  <c r="DK14" i="45"/>
  <c r="DL14" i="45"/>
  <c r="DM14" i="45"/>
  <c r="DN14" i="45"/>
  <c r="DO14" i="45"/>
  <c r="DP14" i="45"/>
  <c r="DQ14" i="45"/>
  <c r="DR14" i="45"/>
  <c r="DS14" i="45"/>
  <c r="DT14" i="45"/>
  <c r="DU14" i="45"/>
  <c r="DV14" i="45"/>
  <c r="DW14" i="45"/>
  <c r="DX14" i="45"/>
  <c r="DY14" i="45"/>
  <c r="DZ14" i="45"/>
  <c r="EA14" i="45"/>
  <c r="EB14" i="45"/>
  <c r="EC14" i="45"/>
  <c r="ED14" i="45"/>
  <c r="EE14" i="45"/>
  <c r="EF14" i="45"/>
  <c r="EG14" i="45"/>
  <c r="EH14" i="45"/>
  <c r="EI14" i="45"/>
  <c r="EJ14" i="45"/>
  <c r="EK14" i="45"/>
  <c r="C14" i="45"/>
  <c r="P11" i="45"/>
  <c r="Q11" i="45"/>
  <c r="R11" i="45"/>
  <c r="S11" i="45"/>
  <c r="T11" i="45"/>
  <c r="U11" i="45"/>
  <c r="V11" i="45"/>
  <c r="W11" i="45"/>
  <c r="X11" i="45"/>
  <c r="Y11" i="45"/>
  <c r="Z11" i="45"/>
  <c r="AA11" i="45"/>
  <c r="AB11" i="45"/>
  <c r="AC11" i="45"/>
  <c r="AD11" i="45"/>
  <c r="AE11" i="45"/>
  <c r="AF11" i="45"/>
  <c r="AG11" i="45"/>
  <c r="AH11" i="45"/>
  <c r="AI11" i="45"/>
  <c r="AJ11" i="45"/>
  <c r="AK11" i="45"/>
  <c r="AL11" i="45"/>
  <c r="AM11" i="45"/>
  <c r="AN11" i="45"/>
  <c r="AO11" i="45"/>
  <c r="AP11" i="45"/>
  <c r="AQ11" i="45"/>
  <c r="AR11" i="45"/>
  <c r="AS11" i="45"/>
  <c r="AT11" i="45"/>
  <c r="AU11" i="45"/>
  <c r="AV11" i="45"/>
  <c r="AW11" i="45"/>
  <c r="AX11" i="45"/>
  <c r="AY11" i="45"/>
  <c r="AZ11" i="45"/>
  <c r="BA11" i="45"/>
  <c r="BB11" i="45"/>
  <c r="BC11" i="45"/>
  <c r="BD11" i="45"/>
  <c r="BE11" i="45"/>
  <c r="BF11" i="45"/>
  <c r="BG11" i="45"/>
  <c r="BH11" i="45"/>
  <c r="BI11" i="45"/>
  <c r="BJ11" i="45"/>
  <c r="BK11" i="45"/>
  <c r="BL11" i="45"/>
  <c r="BM11" i="45"/>
  <c r="BN11" i="45"/>
  <c r="BO11" i="45"/>
  <c r="BP11" i="45"/>
  <c r="BQ11" i="45"/>
  <c r="BR11" i="45"/>
  <c r="BS11" i="45"/>
  <c r="BT11" i="45"/>
  <c r="BU11" i="45"/>
  <c r="BV11" i="45"/>
  <c r="BW11" i="45"/>
  <c r="BX11" i="45"/>
  <c r="BY11" i="45"/>
  <c r="BZ11" i="45"/>
  <c r="CA11" i="45"/>
  <c r="CB11" i="45"/>
  <c r="CC11" i="45"/>
  <c r="CD11" i="45"/>
  <c r="CE11" i="45"/>
  <c r="CF11" i="45"/>
  <c r="CG11" i="45"/>
  <c r="CH11" i="45"/>
  <c r="CI11" i="45"/>
  <c r="CJ11" i="45"/>
  <c r="CK11" i="45"/>
  <c r="CL11" i="45"/>
  <c r="CM11" i="45"/>
  <c r="CN11" i="45"/>
  <c r="CO11" i="45"/>
  <c r="CP11" i="45"/>
  <c r="CQ11" i="45"/>
  <c r="CR11" i="45"/>
  <c r="CS11" i="45"/>
  <c r="CT11" i="45"/>
  <c r="CU11" i="45"/>
  <c r="CV11" i="45"/>
  <c r="CW11" i="45"/>
  <c r="CX11" i="45"/>
  <c r="CY11" i="45"/>
  <c r="CZ11" i="45"/>
  <c r="DA11" i="45"/>
  <c r="DB11" i="45"/>
  <c r="DC11" i="45"/>
  <c r="DD11" i="45"/>
  <c r="DE11" i="45"/>
  <c r="DF11" i="45"/>
  <c r="DG11" i="45"/>
  <c r="DH11" i="45"/>
  <c r="DI11" i="45"/>
  <c r="DJ11" i="45"/>
  <c r="DK11" i="45"/>
  <c r="DL11" i="45"/>
  <c r="DM11" i="45"/>
  <c r="DN11" i="45"/>
  <c r="DO11" i="45"/>
  <c r="DP11" i="45"/>
  <c r="DQ11" i="45"/>
  <c r="DR11" i="45"/>
  <c r="DS11" i="45"/>
  <c r="DT11" i="45"/>
  <c r="DU11" i="45"/>
  <c r="DV11" i="45"/>
  <c r="DW11" i="45"/>
  <c r="DX11" i="45"/>
  <c r="DY11" i="45"/>
  <c r="DZ11" i="45"/>
  <c r="EA11" i="45"/>
  <c r="EB11" i="45"/>
  <c r="EC11" i="45"/>
  <c r="ED11" i="45"/>
  <c r="EE11" i="45"/>
  <c r="EF11" i="45"/>
  <c r="EG11" i="45"/>
  <c r="EH11" i="45"/>
  <c r="EI11" i="45"/>
  <c r="EJ11" i="45"/>
  <c r="EK11" i="45"/>
  <c r="O11" i="45"/>
  <c r="EE12" i="45"/>
  <c r="EF12" i="45"/>
  <c r="EG12" i="45"/>
  <c r="EH12" i="45"/>
  <c r="EI12" i="45"/>
  <c r="EJ12" i="45"/>
  <c r="EK12" i="45"/>
  <c r="D12" i="45"/>
  <c r="E12" i="45"/>
  <c r="F12" i="45"/>
  <c r="G12" i="45"/>
  <c r="H12" i="45"/>
  <c r="I12" i="45"/>
  <c r="J12" i="45"/>
  <c r="K12" i="45"/>
  <c r="L12" i="45"/>
  <c r="M12" i="45"/>
  <c r="N12" i="45"/>
  <c r="O12" i="45"/>
  <c r="P12" i="45"/>
  <c r="Q12" i="45"/>
  <c r="R12" i="45"/>
  <c r="S12" i="45"/>
  <c r="T12" i="45"/>
  <c r="U12" i="45"/>
  <c r="V12" i="45"/>
  <c r="W12" i="45"/>
  <c r="X12" i="45"/>
  <c r="Y12" i="45"/>
  <c r="Z12" i="45"/>
  <c r="AA12" i="45"/>
  <c r="AB12" i="45"/>
  <c r="AC12" i="45"/>
  <c r="AD12" i="45"/>
  <c r="AE12" i="45"/>
  <c r="AF12" i="45"/>
  <c r="AG12" i="45"/>
  <c r="AH12" i="45"/>
  <c r="AI12" i="45"/>
  <c r="AJ12" i="45"/>
  <c r="AK12" i="45"/>
  <c r="AL12" i="45"/>
  <c r="AM12" i="45"/>
  <c r="AN12" i="45"/>
  <c r="AO12" i="45"/>
  <c r="AP12" i="45"/>
  <c r="AQ12" i="45"/>
  <c r="AR12" i="45"/>
  <c r="AS12" i="45"/>
  <c r="AT12" i="45"/>
  <c r="AU12" i="45"/>
  <c r="AV12" i="45"/>
  <c r="AW12" i="45"/>
  <c r="AX12" i="45"/>
  <c r="AY12" i="45"/>
  <c r="AZ12" i="45"/>
  <c r="BA12" i="45"/>
  <c r="BB12" i="45"/>
  <c r="BC12" i="45"/>
  <c r="BD12" i="45"/>
  <c r="BE12" i="45"/>
  <c r="BF12" i="45"/>
  <c r="BG12" i="45"/>
  <c r="BH12" i="45"/>
  <c r="BI12" i="45"/>
  <c r="BJ12" i="45"/>
  <c r="BK12" i="45"/>
  <c r="BL12" i="45"/>
  <c r="BM12" i="45"/>
  <c r="BN12" i="45"/>
  <c r="BO12" i="45"/>
  <c r="BP12" i="45"/>
  <c r="BQ12" i="45"/>
  <c r="BR12" i="45"/>
  <c r="BS12" i="45"/>
  <c r="BT12" i="45"/>
  <c r="BU12" i="45"/>
  <c r="BV12" i="45"/>
  <c r="BW12" i="45"/>
  <c r="BX12" i="45"/>
  <c r="BY12" i="45"/>
  <c r="BZ12" i="45"/>
  <c r="CA12" i="45"/>
  <c r="CB12" i="45"/>
  <c r="CC12" i="45"/>
  <c r="CD12" i="45"/>
  <c r="CE12" i="45"/>
  <c r="CF12" i="45"/>
  <c r="CG12" i="45"/>
  <c r="CH12" i="45"/>
  <c r="CI12" i="45"/>
  <c r="CJ12" i="45"/>
  <c r="CK12" i="45"/>
  <c r="CL12" i="45"/>
  <c r="CM12" i="45"/>
  <c r="CN12" i="45"/>
  <c r="CO12" i="45"/>
  <c r="CP12" i="45"/>
  <c r="CQ12" i="45"/>
  <c r="CR12" i="45"/>
  <c r="CS12" i="45"/>
  <c r="CT12" i="45"/>
  <c r="CU12" i="45"/>
  <c r="CV12" i="45"/>
  <c r="CW12" i="45"/>
  <c r="CX12" i="45"/>
  <c r="CY12" i="45"/>
  <c r="CZ12" i="45"/>
  <c r="DA12" i="45"/>
  <c r="DB12" i="45"/>
  <c r="DC12" i="45"/>
  <c r="DD12" i="45"/>
  <c r="DE12" i="45"/>
  <c r="DF12" i="45"/>
  <c r="DG12" i="45"/>
  <c r="DH12" i="45"/>
  <c r="DI12" i="45"/>
  <c r="DJ12" i="45"/>
  <c r="DK12" i="45"/>
  <c r="DL12" i="45"/>
  <c r="DM12" i="45"/>
  <c r="DN12" i="45"/>
  <c r="DO12" i="45"/>
  <c r="DP12" i="45"/>
  <c r="DQ12" i="45"/>
  <c r="DR12" i="45"/>
  <c r="DS12" i="45"/>
  <c r="DT12" i="45"/>
  <c r="DU12" i="45"/>
  <c r="DV12" i="45"/>
  <c r="DW12" i="45"/>
  <c r="DX12" i="45"/>
  <c r="DY12" i="45"/>
  <c r="DZ12" i="45"/>
  <c r="EA12" i="45"/>
  <c r="EB12" i="45"/>
  <c r="EC12" i="45"/>
  <c r="ED12" i="45"/>
  <c r="C12" i="45"/>
  <c r="M42" i="58"/>
  <c r="E42" i="58"/>
  <c r="G42" i="58"/>
  <c r="F169" i="30"/>
  <c r="G169" i="30"/>
  <c r="H169" i="30"/>
  <c r="I169" i="30"/>
  <c r="J169" i="30"/>
  <c r="K169" i="30"/>
  <c r="L169" i="30"/>
  <c r="M169" i="30"/>
  <c r="E169" i="30"/>
  <c r="E170" i="30" s="1"/>
  <c r="E148" i="30"/>
  <c r="E49" i="30"/>
  <c r="P88" i="35"/>
  <c r="O88" i="35"/>
  <c r="N88" i="35"/>
  <c r="L88" i="35"/>
  <c r="K88" i="35"/>
  <c r="J88" i="35"/>
  <c r="H88" i="35"/>
  <c r="G88" i="35"/>
  <c r="F88" i="35"/>
  <c r="D88" i="35"/>
  <c r="C88" i="35"/>
  <c r="Q52" i="35"/>
  <c r="Q88" i="35" s="1"/>
  <c r="P52" i="35"/>
  <c r="O52" i="35"/>
  <c r="N52" i="35"/>
  <c r="M52" i="35"/>
  <c r="M88" i="35" s="1"/>
  <c r="L52" i="35"/>
  <c r="K52" i="35"/>
  <c r="J52" i="35"/>
  <c r="I52" i="35"/>
  <c r="I88" i="35" s="1"/>
  <c r="H52" i="35"/>
  <c r="G52" i="35"/>
  <c r="F52" i="35"/>
  <c r="E52" i="35"/>
  <c r="E88" i="35" s="1"/>
  <c r="D52" i="35"/>
  <c r="C52" i="35"/>
  <c r="Q46" i="35"/>
  <c r="P46" i="35"/>
  <c r="P90" i="35" s="1"/>
  <c r="N46" i="35"/>
  <c r="N89" i="35" s="1"/>
  <c r="M46" i="35"/>
  <c r="L46" i="35"/>
  <c r="L90" i="35" s="1"/>
  <c r="J46" i="35"/>
  <c r="J89" i="35" s="1"/>
  <c r="I46" i="35"/>
  <c r="H46" i="35"/>
  <c r="H90" i="35" s="1"/>
  <c r="F46" i="35"/>
  <c r="F89" i="35" s="1"/>
  <c r="E46" i="35"/>
  <c r="E89" i="35" s="1"/>
  <c r="D46" i="35"/>
  <c r="D90" i="35" s="1"/>
  <c r="Q10" i="35"/>
  <c r="P10" i="35"/>
  <c r="O10" i="35"/>
  <c r="O46" i="35" s="1"/>
  <c r="N10" i="35"/>
  <c r="M10" i="35"/>
  <c r="L10" i="35"/>
  <c r="K10" i="35"/>
  <c r="K46" i="35" s="1"/>
  <c r="J10" i="35"/>
  <c r="I10" i="35"/>
  <c r="H10" i="35"/>
  <c r="G10" i="35"/>
  <c r="G46" i="35" s="1"/>
  <c r="F10" i="35"/>
  <c r="E10" i="35"/>
  <c r="D10" i="35"/>
  <c r="C10" i="35"/>
  <c r="C46" i="35" s="1"/>
  <c r="C89" i="35" l="1"/>
  <c r="C90" i="35"/>
  <c r="O89" i="35"/>
  <c r="O90" i="35"/>
  <c r="Q89" i="35"/>
  <c r="G89" i="35"/>
  <c r="G90" i="35"/>
  <c r="M89" i="35"/>
  <c r="K89" i="35"/>
  <c r="K90" i="35"/>
  <c r="I89" i="35"/>
  <c r="D89" i="35"/>
  <c r="H89" i="35"/>
  <c r="L89" i="35"/>
  <c r="P89" i="35"/>
  <c r="E90" i="35"/>
  <c r="I90" i="35"/>
  <c r="M90" i="35"/>
  <c r="Q90" i="35"/>
  <c r="F90" i="35"/>
  <c r="J90" i="35"/>
  <c r="N90" i="35"/>
  <c r="A4" i="48" l="1"/>
  <c r="H54" i="61" l="1"/>
  <c r="H55" i="61"/>
  <c r="H56" i="61"/>
  <c r="H57" i="61"/>
  <c r="H58" i="61"/>
  <c r="H59" i="61"/>
  <c r="H60" i="61"/>
  <c r="H61" i="61"/>
  <c r="H62" i="61"/>
  <c r="H63" i="61"/>
  <c r="H53" i="61"/>
  <c r="H67" i="61"/>
  <c r="H68" i="61"/>
  <c r="H69" i="61"/>
  <c r="H70" i="61"/>
  <c r="H71" i="61"/>
  <c r="H72" i="61"/>
  <c r="H73" i="61"/>
  <c r="H74" i="61"/>
  <c r="H66" i="61"/>
  <c r="G67" i="61"/>
  <c r="G68" i="61"/>
  <c r="G69" i="61"/>
  <c r="G70" i="61"/>
  <c r="G71" i="61"/>
  <c r="G72" i="61"/>
  <c r="G73" i="61"/>
  <c r="G74" i="61"/>
  <c r="G66" i="61"/>
  <c r="G54" i="61"/>
  <c r="G55" i="61"/>
  <c r="G56" i="61"/>
  <c r="G57" i="61"/>
  <c r="G58" i="61"/>
  <c r="G59" i="61"/>
  <c r="G60" i="61"/>
  <c r="G61" i="61"/>
  <c r="G62" i="61"/>
  <c r="G63" i="61"/>
  <c r="G53" i="61"/>
  <c r="P47" i="61"/>
  <c r="M24" i="61"/>
  <c r="O24" i="61"/>
  <c r="P24" i="61"/>
  <c r="M25" i="61"/>
  <c r="O25" i="61"/>
  <c r="P25" i="61"/>
  <c r="M26" i="61"/>
  <c r="O26" i="61"/>
  <c r="P26" i="61"/>
  <c r="M27" i="61"/>
  <c r="O27" i="61"/>
  <c r="P27" i="61"/>
  <c r="M28" i="61"/>
  <c r="O28" i="61"/>
  <c r="P28" i="61"/>
  <c r="M29" i="61"/>
  <c r="O29" i="61"/>
  <c r="P29" i="61"/>
  <c r="M30" i="61"/>
  <c r="O30" i="61"/>
  <c r="P30" i="61"/>
  <c r="M31" i="61"/>
  <c r="O31" i="61"/>
  <c r="P31" i="61"/>
  <c r="M32" i="61"/>
  <c r="O32" i="61"/>
  <c r="P32" i="61"/>
  <c r="M33" i="61"/>
  <c r="O33" i="61"/>
  <c r="P33" i="61"/>
  <c r="M34" i="61"/>
  <c r="O34" i="61"/>
  <c r="P34" i="61"/>
  <c r="M35" i="61"/>
  <c r="O35" i="61"/>
  <c r="P35" i="61"/>
  <c r="M36" i="61"/>
  <c r="O36" i="61"/>
  <c r="P36" i="61"/>
  <c r="M37" i="61"/>
  <c r="O37" i="61"/>
  <c r="P37" i="61"/>
  <c r="M38" i="61"/>
  <c r="O38" i="61"/>
  <c r="P38" i="61"/>
  <c r="M39" i="61"/>
  <c r="O39" i="61"/>
  <c r="P39" i="61"/>
  <c r="M40" i="61"/>
  <c r="O40" i="61"/>
  <c r="P40" i="61"/>
  <c r="M41" i="61"/>
  <c r="O41" i="61"/>
  <c r="P41" i="61"/>
  <c r="M42" i="61"/>
  <c r="O42" i="61"/>
  <c r="P42" i="61"/>
  <c r="M43" i="61"/>
  <c r="O43" i="61"/>
  <c r="P43" i="61"/>
  <c r="M44" i="61"/>
  <c r="O44" i="61"/>
  <c r="P44" i="61"/>
  <c r="M45" i="61"/>
  <c r="O45" i="61"/>
  <c r="P45" i="61"/>
  <c r="M46" i="61"/>
  <c r="O46" i="61"/>
  <c r="P46" i="61"/>
  <c r="O23" i="61"/>
  <c r="P23" i="61"/>
  <c r="M23" i="61"/>
  <c r="I24" i="61"/>
  <c r="I25" i="61"/>
  <c r="I26" i="61"/>
  <c r="I27" i="61"/>
  <c r="I28" i="61"/>
  <c r="I29" i="61"/>
  <c r="I30" i="61"/>
  <c r="I31" i="61"/>
  <c r="I32" i="61"/>
  <c r="I33" i="61"/>
  <c r="I34" i="61"/>
  <c r="I35" i="61"/>
  <c r="I36" i="61"/>
  <c r="I37" i="61"/>
  <c r="I38" i="61"/>
  <c r="I39" i="61"/>
  <c r="I40" i="61"/>
  <c r="I41" i="61"/>
  <c r="I42" i="61"/>
  <c r="I43" i="61"/>
  <c r="I44" i="61"/>
  <c r="I45" i="61"/>
  <c r="I46" i="61"/>
  <c r="I23" i="61"/>
  <c r="G24" i="61"/>
  <c r="H24" i="61"/>
  <c r="G25" i="61"/>
  <c r="H25" i="61"/>
  <c r="G26" i="61"/>
  <c r="H26" i="61"/>
  <c r="G27" i="61"/>
  <c r="H27" i="61"/>
  <c r="G28" i="61"/>
  <c r="H28" i="61"/>
  <c r="G29" i="61"/>
  <c r="H29" i="61"/>
  <c r="G30" i="61"/>
  <c r="H30" i="61"/>
  <c r="G31" i="61"/>
  <c r="H31" i="61"/>
  <c r="G32" i="61"/>
  <c r="H32" i="61"/>
  <c r="G33" i="61"/>
  <c r="H33" i="61"/>
  <c r="G34" i="61"/>
  <c r="H34" i="61"/>
  <c r="G35" i="61"/>
  <c r="H35" i="61"/>
  <c r="G36" i="61"/>
  <c r="H36" i="61"/>
  <c r="G37" i="61"/>
  <c r="H37" i="61"/>
  <c r="G38" i="61"/>
  <c r="H38" i="61"/>
  <c r="G39" i="61"/>
  <c r="H39" i="61"/>
  <c r="G40" i="61"/>
  <c r="H40" i="61"/>
  <c r="G41" i="61"/>
  <c r="H41" i="61"/>
  <c r="G42" i="61"/>
  <c r="H42" i="61"/>
  <c r="G43" i="61"/>
  <c r="H43" i="61"/>
  <c r="G44" i="61"/>
  <c r="H44" i="61"/>
  <c r="G45" i="61"/>
  <c r="H45" i="61"/>
  <c r="G46" i="61"/>
  <c r="H46" i="61"/>
  <c r="G23" i="61"/>
  <c r="H23" i="61"/>
  <c r="E24" i="61"/>
  <c r="E25" i="61"/>
  <c r="E26" i="61"/>
  <c r="E27" i="61"/>
  <c r="E28" i="61"/>
  <c r="E29" i="61"/>
  <c r="E30" i="61"/>
  <c r="E31" i="61"/>
  <c r="E32" i="61"/>
  <c r="E33" i="61"/>
  <c r="E34" i="61"/>
  <c r="E35" i="61"/>
  <c r="E36" i="61"/>
  <c r="E37" i="61"/>
  <c r="E38" i="61"/>
  <c r="E39" i="61"/>
  <c r="E40" i="61"/>
  <c r="E41" i="61"/>
  <c r="E42" i="61"/>
  <c r="E43" i="61"/>
  <c r="E44" i="61"/>
  <c r="E45" i="61"/>
  <c r="E46" i="61"/>
  <c r="E23" i="61"/>
  <c r="A24" i="61"/>
  <c r="A25" i="61"/>
  <c r="A26" i="61"/>
  <c r="A27" i="61"/>
  <c r="A28" i="61"/>
  <c r="A29" i="61"/>
  <c r="A30" i="61"/>
  <c r="A31" i="61"/>
  <c r="A32" i="61"/>
  <c r="A33" i="61"/>
  <c r="A34" i="61"/>
  <c r="A35" i="61"/>
  <c r="A36" i="61"/>
  <c r="A37" i="61"/>
  <c r="A38" i="61"/>
  <c r="A39" i="61"/>
  <c r="A40" i="61"/>
  <c r="A41" i="61"/>
  <c r="A42" i="61"/>
  <c r="A43" i="61"/>
  <c r="A44" i="61"/>
  <c r="A45" i="61"/>
  <c r="A46" i="61"/>
  <c r="A23" i="61"/>
  <c r="N13" i="61"/>
  <c r="N12" i="61"/>
  <c r="L15" i="61"/>
  <c r="L13" i="61"/>
  <c r="L14" i="61"/>
  <c r="L12" i="61"/>
  <c r="I13" i="61"/>
  <c r="I12" i="61"/>
  <c r="G13" i="61"/>
  <c r="G12" i="61"/>
  <c r="N11" i="61"/>
  <c r="L11" i="61"/>
  <c r="I11" i="61"/>
  <c r="G11" i="61"/>
  <c r="G47" i="61" l="1"/>
  <c r="J18" i="48" l="1"/>
  <c r="AE186" i="43" l="1"/>
  <c r="AF186" i="43"/>
  <c r="AG186" i="43"/>
  <c r="AH186" i="43"/>
  <c r="AI186" i="43"/>
  <c r="AJ186" i="43"/>
  <c r="AK186" i="43"/>
  <c r="AL186" i="43"/>
  <c r="AM186" i="43"/>
  <c r="AN186" i="43"/>
  <c r="D178" i="43"/>
  <c r="E178" i="43"/>
  <c r="F178" i="43"/>
  <c r="G178" i="43"/>
  <c r="H178" i="43"/>
  <c r="I178" i="43"/>
  <c r="J178" i="43"/>
  <c r="K178" i="43"/>
  <c r="L178" i="43"/>
  <c r="M178" i="43"/>
  <c r="N178" i="43"/>
  <c r="O178" i="43"/>
  <c r="P178" i="43"/>
  <c r="Q178" i="43"/>
  <c r="R178" i="43"/>
  <c r="S178" i="43"/>
  <c r="T178" i="43"/>
  <c r="U178" i="43"/>
  <c r="V178" i="43"/>
  <c r="W178" i="43"/>
  <c r="X178" i="43"/>
  <c r="Y178" i="43"/>
  <c r="Z178" i="43"/>
  <c r="AA178" i="43"/>
  <c r="AB178" i="43"/>
  <c r="E177" i="43"/>
  <c r="F177" i="43"/>
  <c r="G177" i="43"/>
  <c r="H177" i="43"/>
  <c r="I177" i="43"/>
  <c r="J177" i="43"/>
  <c r="K177" i="43"/>
  <c r="L177" i="43"/>
  <c r="M177" i="43"/>
  <c r="N177" i="43"/>
  <c r="O177" i="43"/>
  <c r="P177" i="43"/>
  <c r="Q177" i="43"/>
  <c r="R177" i="43"/>
  <c r="S177" i="43"/>
  <c r="T177" i="43"/>
  <c r="U177" i="43"/>
  <c r="V177" i="43"/>
  <c r="W177" i="43"/>
  <c r="X177" i="43"/>
  <c r="Y177" i="43"/>
  <c r="Z177" i="43"/>
  <c r="AA177" i="43"/>
  <c r="AB177" i="43"/>
  <c r="D177" i="43"/>
  <c r="D176" i="43"/>
  <c r="AE174" i="43"/>
  <c r="AF174" i="43"/>
  <c r="AG174" i="43"/>
  <c r="AH174" i="43"/>
  <c r="AI174" i="43"/>
  <c r="AJ174" i="43"/>
  <c r="AK174" i="43"/>
  <c r="AL174" i="43"/>
  <c r="AM174" i="43"/>
  <c r="AN174" i="43"/>
  <c r="E171" i="43"/>
  <c r="F171" i="43"/>
  <c r="G171" i="43"/>
  <c r="H171" i="43"/>
  <c r="I171" i="43"/>
  <c r="J171" i="43"/>
  <c r="K171" i="43"/>
  <c r="L171" i="43"/>
  <c r="M171" i="43"/>
  <c r="N171" i="43"/>
  <c r="O171" i="43"/>
  <c r="P171" i="43"/>
  <c r="Q171" i="43"/>
  <c r="R171" i="43"/>
  <c r="S171" i="43"/>
  <c r="T171" i="43"/>
  <c r="U171" i="43"/>
  <c r="V171" i="43"/>
  <c r="W171" i="43"/>
  <c r="X171" i="43"/>
  <c r="Y171" i="43"/>
  <c r="Z171" i="43"/>
  <c r="AA171" i="43"/>
  <c r="AB171" i="43"/>
  <c r="E172" i="43"/>
  <c r="F172" i="43"/>
  <c r="G172" i="43"/>
  <c r="H172" i="43"/>
  <c r="I172" i="43"/>
  <c r="J172" i="43"/>
  <c r="K172" i="43"/>
  <c r="L172" i="43"/>
  <c r="M172" i="43"/>
  <c r="N172" i="43"/>
  <c r="O172" i="43"/>
  <c r="P172" i="43"/>
  <c r="Q172" i="43"/>
  <c r="R172" i="43"/>
  <c r="S172" i="43"/>
  <c r="T172" i="43"/>
  <c r="U172" i="43"/>
  <c r="V172" i="43"/>
  <c r="W172" i="43"/>
  <c r="X172" i="43"/>
  <c r="Y172" i="43"/>
  <c r="Z172" i="43"/>
  <c r="AA172" i="43"/>
  <c r="AB172" i="43"/>
  <c r="E173" i="43"/>
  <c r="F173" i="43"/>
  <c r="G173" i="43"/>
  <c r="H173" i="43"/>
  <c r="I173" i="43"/>
  <c r="J173" i="43"/>
  <c r="K173" i="43"/>
  <c r="L173" i="43"/>
  <c r="M173" i="43"/>
  <c r="N173" i="43"/>
  <c r="O173" i="43"/>
  <c r="P173" i="43"/>
  <c r="Q173" i="43"/>
  <c r="R173" i="43"/>
  <c r="S173" i="43"/>
  <c r="T173" i="43"/>
  <c r="U173" i="43"/>
  <c r="V173" i="43"/>
  <c r="W173" i="43"/>
  <c r="X173" i="43"/>
  <c r="Y173" i="43"/>
  <c r="Z173" i="43"/>
  <c r="AA173" i="43"/>
  <c r="AB173" i="43"/>
  <c r="D173" i="43"/>
  <c r="D172" i="43"/>
  <c r="D171" i="43"/>
  <c r="E167" i="43"/>
  <c r="F167" i="43"/>
  <c r="G167" i="43"/>
  <c r="H167" i="43"/>
  <c r="I167" i="43"/>
  <c r="J167" i="43"/>
  <c r="K167" i="43"/>
  <c r="L167" i="43"/>
  <c r="M167" i="43"/>
  <c r="N167" i="43"/>
  <c r="O167" i="43"/>
  <c r="P167" i="43"/>
  <c r="Q167" i="43"/>
  <c r="R167" i="43"/>
  <c r="S167" i="43"/>
  <c r="T167" i="43"/>
  <c r="U167" i="43"/>
  <c r="V167" i="43"/>
  <c r="W167" i="43"/>
  <c r="X167" i="43"/>
  <c r="Y167" i="43"/>
  <c r="Z167" i="43"/>
  <c r="AA167" i="43"/>
  <c r="AB167" i="43"/>
  <c r="E168" i="43"/>
  <c r="F168" i="43"/>
  <c r="G168" i="43"/>
  <c r="H168" i="43"/>
  <c r="I168" i="43"/>
  <c r="J168" i="43"/>
  <c r="K168" i="43"/>
  <c r="L168" i="43"/>
  <c r="M168" i="43"/>
  <c r="N168" i="43"/>
  <c r="O168" i="43"/>
  <c r="P168" i="43"/>
  <c r="Q168" i="43"/>
  <c r="R168" i="43"/>
  <c r="S168" i="43"/>
  <c r="T168" i="43"/>
  <c r="U168" i="43"/>
  <c r="V168" i="43"/>
  <c r="W168" i="43"/>
  <c r="X168" i="43"/>
  <c r="Y168" i="43"/>
  <c r="Z168" i="43"/>
  <c r="AA168" i="43"/>
  <c r="AB168" i="43"/>
  <c r="E169" i="43"/>
  <c r="F169" i="43"/>
  <c r="G169" i="43"/>
  <c r="H169" i="43"/>
  <c r="I169" i="43"/>
  <c r="J169" i="43"/>
  <c r="K169" i="43"/>
  <c r="L169" i="43"/>
  <c r="M169" i="43"/>
  <c r="N169" i="43"/>
  <c r="O169" i="43"/>
  <c r="P169" i="43"/>
  <c r="Q169" i="43"/>
  <c r="R169" i="43"/>
  <c r="S169" i="43"/>
  <c r="T169" i="43"/>
  <c r="U169" i="43"/>
  <c r="V169" i="43"/>
  <c r="W169" i="43"/>
  <c r="X169" i="43"/>
  <c r="Y169" i="43"/>
  <c r="Z169" i="43"/>
  <c r="AA169" i="43"/>
  <c r="AB169" i="43"/>
  <c r="D168" i="43"/>
  <c r="D169" i="43"/>
  <c r="D167" i="43"/>
  <c r="AE166" i="43"/>
  <c r="AF166" i="43"/>
  <c r="AG166" i="43"/>
  <c r="AH166" i="43"/>
  <c r="AI166" i="43"/>
  <c r="AJ166" i="43"/>
  <c r="AK166" i="43"/>
  <c r="AL166" i="43"/>
  <c r="AM166" i="43"/>
  <c r="AN166" i="43"/>
  <c r="E163" i="43"/>
  <c r="F163" i="43"/>
  <c r="G163" i="43"/>
  <c r="H163" i="43"/>
  <c r="I163" i="43"/>
  <c r="J163" i="43"/>
  <c r="K163" i="43"/>
  <c r="L163" i="43"/>
  <c r="M163" i="43"/>
  <c r="N163" i="43"/>
  <c r="O163" i="43"/>
  <c r="P163" i="43"/>
  <c r="Q163" i="43"/>
  <c r="R163" i="43"/>
  <c r="S163" i="43"/>
  <c r="T163" i="43"/>
  <c r="U163" i="43"/>
  <c r="V163" i="43"/>
  <c r="W163" i="43"/>
  <c r="X163" i="43"/>
  <c r="Y163" i="43"/>
  <c r="Z163" i="43"/>
  <c r="AA163" i="43"/>
  <c r="AB163" i="43"/>
  <c r="E164" i="43"/>
  <c r="F164" i="43"/>
  <c r="G164" i="43"/>
  <c r="H164" i="43"/>
  <c r="I164" i="43"/>
  <c r="J164" i="43"/>
  <c r="K164" i="43"/>
  <c r="L164" i="43"/>
  <c r="M164" i="43"/>
  <c r="N164" i="43"/>
  <c r="O164" i="43"/>
  <c r="P164" i="43"/>
  <c r="Q164" i="43"/>
  <c r="R164" i="43"/>
  <c r="S164" i="43"/>
  <c r="T164" i="43"/>
  <c r="U164" i="43"/>
  <c r="V164" i="43"/>
  <c r="W164" i="43"/>
  <c r="X164" i="43"/>
  <c r="Y164" i="43"/>
  <c r="Z164" i="43"/>
  <c r="AA164" i="43"/>
  <c r="AB164" i="43"/>
  <c r="E165" i="43"/>
  <c r="F165" i="43"/>
  <c r="G165" i="43"/>
  <c r="H165" i="43"/>
  <c r="I165" i="43"/>
  <c r="J165" i="43"/>
  <c r="K165" i="43"/>
  <c r="L165" i="43"/>
  <c r="M165" i="43"/>
  <c r="N165" i="43"/>
  <c r="O165" i="43"/>
  <c r="P165" i="43"/>
  <c r="Q165" i="43"/>
  <c r="R165" i="43"/>
  <c r="S165" i="43"/>
  <c r="T165" i="43"/>
  <c r="U165" i="43"/>
  <c r="V165" i="43"/>
  <c r="W165" i="43"/>
  <c r="X165" i="43"/>
  <c r="Y165" i="43"/>
  <c r="Z165" i="43"/>
  <c r="AA165" i="43"/>
  <c r="AB165" i="43"/>
  <c r="D164" i="43"/>
  <c r="D165" i="43"/>
  <c r="D163" i="43"/>
  <c r="D160" i="43"/>
  <c r="E160" i="43"/>
  <c r="F160" i="43"/>
  <c r="G160" i="43"/>
  <c r="H160" i="43"/>
  <c r="I160" i="43"/>
  <c r="J160" i="43"/>
  <c r="K160" i="43"/>
  <c r="L160" i="43"/>
  <c r="M160" i="43"/>
  <c r="N160" i="43"/>
  <c r="O160" i="43"/>
  <c r="P160" i="43"/>
  <c r="Q160" i="43"/>
  <c r="R160" i="43"/>
  <c r="S160" i="43"/>
  <c r="T160" i="43"/>
  <c r="U160" i="43"/>
  <c r="V160" i="43"/>
  <c r="W160" i="43"/>
  <c r="X160" i="43"/>
  <c r="Y160" i="43"/>
  <c r="Z160" i="43"/>
  <c r="AA160" i="43"/>
  <c r="AB160" i="43"/>
  <c r="D161" i="43"/>
  <c r="E161" i="43"/>
  <c r="F161" i="43"/>
  <c r="G161" i="43"/>
  <c r="H161" i="43"/>
  <c r="I161" i="43"/>
  <c r="J161" i="43"/>
  <c r="K161" i="43"/>
  <c r="L161" i="43"/>
  <c r="M161" i="43"/>
  <c r="N161" i="43"/>
  <c r="O161" i="43"/>
  <c r="P161" i="43"/>
  <c r="Q161" i="43"/>
  <c r="R161" i="43"/>
  <c r="S161" i="43"/>
  <c r="T161" i="43"/>
  <c r="U161" i="43"/>
  <c r="V161" i="43"/>
  <c r="W161" i="43"/>
  <c r="X161" i="43"/>
  <c r="Y161" i="43"/>
  <c r="Z161" i="43"/>
  <c r="AA161" i="43"/>
  <c r="AB161" i="43"/>
  <c r="E159" i="43"/>
  <c r="F159" i="43"/>
  <c r="G159" i="43"/>
  <c r="H159" i="43"/>
  <c r="I159" i="43"/>
  <c r="J159" i="43"/>
  <c r="K159" i="43"/>
  <c r="L159" i="43"/>
  <c r="M159" i="43"/>
  <c r="N159" i="43"/>
  <c r="O159" i="43"/>
  <c r="P159" i="43"/>
  <c r="Q159" i="43"/>
  <c r="R159" i="43"/>
  <c r="S159" i="43"/>
  <c r="T159" i="43"/>
  <c r="U159" i="43"/>
  <c r="V159" i="43"/>
  <c r="W159" i="43"/>
  <c r="X159" i="43"/>
  <c r="Y159" i="43"/>
  <c r="Z159" i="43"/>
  <c r="AA159" i="43"/>
  <c r="AB159" i="43"/>
  <c r="E158" i="43"/>
  <c r="F158" i="43"/>
  <c r="G158" i="43"/>
  <c r="H158" i="43"/>
  <c r="I158" i="43"/>
  <c r="J158" i="43"/>
  <c r="K158" i="43"/>
  <c r="L158" i="43"/>
  <c r="M158" i="43"/>
  <c r="N158" i="43"/>
  <c r="O158" i="43"/>
  <c r="P158" i="43"/>
  <c r="Q158" i="43"/>
  <c r="R158" i="43"/>
  <c r="S158" i="43"/>
  <c r="T158" i="43"/>
  <c r="U158" i="43"/>
  <c r="V158" i="43"/>
  <c r="W158" i="43"/>
  <c r="X158" i="43"/>
  <c r="Y158" i="43"/>
  <c r="Z158" i="43"/>
  <c r="AA158" i="43"/>
  <c r="AB158" i="43"/>
  <c r="D158" i="43"/>
  <c r="D159" i="43"/>
  <c r="C160" i="43"/>
  <c r="C161" i="43"/>
  <c r="C163" i="43"/>
  <c r="C164" i="43"/>
  <c r="C165" i="43"/>
  <c r="C167" i="43"/>
  <c r="C168" i="43"/>
  <c r="C169" i="43"/>
  <c r="C171" i="43"/>
  <c r="C172" i="43"/>
  <c r="C173" i="43"/>
  <c r="C176" i="43"/>
  <c r="C177" i="43"/>
  <c r="C178" i="43"/>
  <c r="C179" i="43"/>
  <c r="C180" i="43"/>
  <c r="C182" i="43"/>
  <c r="C183" i="43"/>
  <c r="C159" i="43"/>
  <c r="A160" i="43"/>
  <c r="A161" i="43"/>
  <c r="A162" i="43"/>
  <c r="A163" i="43"/>
  <c r="A164" i="43"/>
  <c r="A165" i="43"/>
  <c r="A166" i="43"/>
  <c r="A167" i="43"/>
  <c r="A168" i="43"/>
  <c r="A169" i="43"/>
  <c r="A170" i="43"/>
  <c r="A171" i="43"/>
  <c r="A172" i="43"/>
  <c r="A173" i="43"/>
  <c r="A174" i="43"/>
  <c r="A175" i="43"/>
  <c r="A176" i="43"/>
  <c r="A177" i="43"/>
  <c r="A178" i="43"/>
  <c r="A179" i="43"/>
  <c r="A180" i="43"/>
  <c r="A181" i="43"/>
  <c r="A182" i="43"/>
  <c r="A183" i="43"/>
  <c r="A184" i="43"/>
  <c r="A185" i="43"/>
  <c r="A186" i="43"/>
  <c r="A159" i="43"/>
  <c r="R141" i="43"/>
  <c r="T141" i="43"/>
  <c r="V141" i="43"/>
  <c r="R142" i="43"/>
  <c r="T142" i="43"/>
  <c r="V142" i="43"/>
  <c r="R143" i="43"/>
  <c r="T143" i="43"/>
  <c r="V143" i="43"/>
  <c r="R144" i="43"/>
  <c r="T144" i="43"/>
  <c r="V144" i="43"/>
  <c r="R145" i="43"/>
  <c r="T145" i="43"/>
  <c r="V145" i="43"/>
  <c r="R146" i="43"/>
  <c r="T146" i="43"/>
  <c r="V146" i="43"/>
  <c r="R147" i="43"/>
  <c r="T147" i="43"/>
  <c r="V147" i="43"/>
  <c r="R148" i="43"/>
  <c r="T148" i="43"/>
  <c r="V148" i="43"/>
  <c r="R149" i="43"/>
  <c r="T149" i="43"/>
  <c r="V149" i="43"/>
  <c r="R150" i="43"/>
  <c r="T150" i="43"/>
  <c r="V150" i="43"/>
  <c r="R151" i="43"/>
  <c r="T151" i="43"/>
  <c r="V151" i="43"/>
  <c r="R152" i="43"/>
  <c r="T152" i="43"/>
  <c r="V152" i="43"/>
  <c r="R153" i="43"/>
  <c r="T153" i="43"/>
  <c r="V153" i="43"/>
  <c r="V140" i="43"/>
  <c r="T140" i="43"/>
  <c r="R140" i="43"/>
  <c r="O141" i="43"/>
  <c r="O142" i="43"/>
  <c r="O143" i="43"/>
  <c r="O144" i="43"/>
  <c r="O145" i="43"/>
  <c r="O146" i="43"/>
  <c r="O147" i="43"/>
  <c r="O148" i="43"/>
  <c r="O149" i="43"/>
  <c r="O150" i="43"/>
  <c r="O151" i="43"/>
  <c r="O152" i="43"/>
  <c r="O153" i="43"/>
  <c r="O140" i="43"/>
  <c r="I141" i="43"/>
  <c r="I142" i="43"/>
  <c r="I143" i="43"/>
  <c r="I144" i="43"/>
  <c r="I145" i="43"/>
  <c r="I146" i="43"/>
  <c r="I147" i="43"/>
  <c r="I148" i="43"/>
  <c r="I149" i="43"/>
  <c r="I150" i="43"/>
  <c r="I151" i="43"/>
  <c r="I152" i="43"/>
  <c r="I153" i="43"/>
  <c r="I140" i="43"/>
  <c r="A141" i="43"/>
  <c r="A142" i="43"/>
  <c r="A143" i="43"/>
  <c r="A144" i="43"/>
  <c r="A145" i="43"/>
  <c r="A146" i="43"/>
  <c r="A147" i="43"/>
  <c r="A148" i="43"/>
  <c r="A149" i="43"/>
  <c r="A150" i="43"/>
  <c r="A151" i="43"/>
  <c r="A152" i="43"/>
  <c r="A153" i="43"/>
  <c r="A140" i="43"/>
  <c r="U131" i="43"/>
  <c r="U132" i="43"/>
  <c r="U133" i="43"/>
  <c r="U130" i="43"/>
  <c r="J131" i="43"/>
  <c r="J132" i="43"/>
  <c r="J133" i="43"/>
  <c r="H131" i="43"/>
  <c r="H132" i="43"/>
  <c r="H133" i="43"/>
  <c r="G131" i="43"/>
  <c r="G132" i="43"/>
  <c r="G133" i="43"/>
  <c r="A131" i="43"/>
  <c r="A132" i="43"/>
  <c r="A133" i="43"/>
  <c r="M131" i="43"/>
  <c r="O131" i="43"/>
  <c r="Q131" i="43"/>
  <c r="S131" i="43"/>
  <c r="M132" i="43"/>
  <c r="O132" i="43"/>
  <c r="Q132" i="43"/>
  <c r="S132" i="43"/>
  <c r="M133" i="43"/>
  <c r="O133" i="43"/>
  <c r="Q133" i="43"/>
  <c r="S133" i="43"/>
  <c r="O130" i="43"/>
  <c r="Q130" i="43"/>
  <c r="Q134" i="43" s="1"/>
  <c r="S130" i="43"/>
  <c r="M130" i="43"/>
  <c r="J130" i="43"/>
  <c r="H130" i="43"/>
  <c r="G130" i="43"/>
  <c r="A130" i="43"/>
  <c r="W112" i="43"/>
  <c r="W113" i="43"/>
  <c r="W114" i="43"/>
  <c r="W115" i="43"/>
  <c r="W116" i="43"/>
  <c r="W117" i="43"/>
  <c r="W118" i="43"/>
  <c r="W119" i="43"/>
  <c r="W120" i="43"/>
  <c r="W121" i="43"/>
  <c r="W122" i="43"/>
  <c r="W123" i="43"/>
  <c r="W124" i="43"/>
  <c r="W125" i="43"/>
  <c r="W94" i="43"/>
  <c r="W95" i="43"/>
  <c r="W96" i="43"/>
  <c r="W97" i="43"/>
  <c r="W98" i="43"/>
  <c r="W99" i="43"/>
  <c r="W100" i="43"/>
  <c r="W101" i="43"/>
  <c r="W102" i="43"/>
  <c r="W103" i="43"/>
  <c r="W104" i="43"/>
  <c r="W105" i="43"/>
  <c r="W106" i="43"/>
  <c r="W107" i="43"/>
  <c r="W111" i="43"/>
  <c r="W93" i="43"/>
  <c r="M112" i="43"/>
  <c r="O112" i="43"/>
  <c r="Q112" i="43"/>
  <c r="S112" i="43"/>
  <c r="U112" i="43"/>
  <c r="M113" i="43"/>
  <c r="O113" i="43"/>
  <c r="Q113" i="43"/>
  <c r="S113" i="43"/>
  <c r="U113" i="43"/>
  <c r="M114" i="43"/>
  <c r="O114" i="43"/>
  <c r="Q114" i="43"/>
  <c r="S114" i="43"/>
  <c r="U114" i="43"/>
  <c r="M115" i="43"/>
  <c r="O115" i="43"/>
  <c r="Q115" i="43"/>
  <c r="S115" i="43"/>
  <c r="U115" i="43"/>
  <c r="M116" i="43"/>
  <c r="O116" i="43"/>
  <c r="Q116" i="43"/>
  <c r="S116" i="43"/>
  <c r="U116" i="43"/>
  <c r="M117" i="43"/>
  <c r="O117" i="43"/>
  <c r="Q117" i="43"/>
  <c r="S117" i="43"/>
  <c r="U117" i="43"/>
  <c r="M118" i="43"/>
  <c r="O118" i="43"/>
  <c r="Q118" i="43"/>
  <c r="S118" i="43"/>
  <c r="U118" i="43"/>
  <c r="M119" i="43"/>
  <c r="O119" i="43"/>
  <c r="Q119" i="43"/>
  <c r="S119" i="43"/>
  <c r="U119" i="43"/>
  <c r="M120" i="43"/>
  <c r="O120" i="43"/>
  <c r="Q120" i="43"/>
  <c r="S120" i="43"/>
  <c r="U120" i="43"/>
  <c r="M121" i="43"/>
  <c r="O121" i="43"/>
  <c r="Q121" i="43"/>
  <c r="S121" i="43"/>
  <c r="U121" i="43"/>
  <c r="M122" i="43"/>
  <c r="O122" i="43"/>
  <c r="Q122" i="43"/>
  <c r="S122" i="43"/>
  <c r="U122" i="43"/>
  <c r="M123" i="43"/>
  <c r="O123" i="43"/>
  <c r="Q123" i="43"/>
  <c r="S123" i="43"/>
  <c r="U123" i="43"/>
  <c r="M124" i="43"/>
  <c r="O124" i="43"/>
  <c r="Q124" i="43"/>
  <c r="S124" i="43"/>
  <c r="U124" i="43"/>
  <c r="M125" i="43"/>
  <c r="O125" i="43"/>
  <c r="Q125" i="43"/>
  <c r="S125" i="43"/>
  <c r="U125" i="43"/>
  <c r="O111" i="43"/>
  <c r="Q111" i="43"/>
  <c r="S111" i="43"/>
  <c r="U111" i="43"/>
  <c r="M94" i="43"/>
  <c r="O94" i="43"/>
  <c r="Q94" i="43"/>
  <c r="S94" i="43"/>
  <c r="U94" i="43"/>
  <c r="M95" i="43"/>
  <c r="O95" i="43"/>
  <c r="Q95" i="43"/>
  <c r="S95" i="43"/>
  <c r="U95" i="43"/>
  <c r="M96" i="43"/>
  <c r="O96" i="43"/>
  <c r="Q96" i="43"/>
  <c r="S96" i="43"/>
  <c r="U96" i="43"/>
  <c r="M97" i="43"/>
  <c r="O97" i="43"/>
  <c r="Q97" i="43"/>
  <c r="S97" i="43"/>
  <c r="U97" i="43"/>
  <c r="M98" i="43"/>
  <c r="O98" i="43"/>
  <c r="Q98" i="43"/>
  <c r="S98" i="43"/>
  <c r="U98" i="43"/>
  <c r="M99" i="43"/>
  <c r="O99" i="43"/>
  <c r="Q99" i="43"/>
  <c r="S99" i="43"/>
  <c r="U99" i="43"/>
  <c r="M100" i="43"/>
  <c r="O100" i="43"/>
  <c r="Q100" i="43"/>
  <c r="S100" i="43"/>
  <c r="U100" i="43"/>
  <c r="M101" i="43"/>
  <c r="O101" i="43"/>
  <c r="Q101" i="43"/>
  <c r="S101" i="43"/>
  <c r="U101" i="43"/>
  <c r="M102" i="43"/>
  <c r="O102" i="43"/>
  <c r="Q102" i="43"/>
  <c r="S102" i="43"/>
  <c r="U102" i="43"/>
  <c r="M103" i="43"/>
  <c r="O103" i="43"/>
  <c r="Q103" i="43"/>
  <c r="S103" i="43"/>
  <c r="U103" i="43"/>
  <c r="M104" i="43"/>
  <c r="O104" i="43"/>
  <c r="Q104" i="43"/>
  <c r="S104" i="43"/>
  <c r="U104" i="43"/>
  <c r="M105" i="43"/>
  <c r="O105" i="43"/>
  <c r="Q105" i="43"/>
  <c r="S105" i="43"/>
  <c r="U105" i="43"/>
  <c r="M106" i="43"/>
  <c r="O106" i="43"/>
  <c r="Q106" i="43"/>
  <c r="S106" i="43"/>
  <c r="U106" i="43"/>
  <c r="M107" i="43"/>
  <c r="O107" i="43"/>
  <c r="Q107" i="43"/>
  <c r="S107" i="43"/>
  <c r="U107" i="43"/>
  <c r="O93" i="43"/>
  <c r="Q93" i="43"/>
  <c r="S93" i="43"/>
  <c r="U93" i="43"/>
  <c r="M111" i="43"/>
  <c r="M93" i="43"/>
  <c r="J112" i="43"/>
  <c r="J113" i="43"/>
  <c r="J114" i="43"/>
  <c r="J115" i="43"/>
  <c r="J116" i="43"/>
  <c r="J117" i="43"/>
  <c r="J118" i="43"/>
  <c r="J119" i="43"/>
  <c r="J120" i="43"/>
  <c r="J121" i="43"/>
  <c r="J122" i="43"/>
  <c r="J123" i="43"/>
  <c r="J124" i="43"/>
  <c r="J125" i="43"/>
  <c r="J94" i="43"/>
  <c r="J95" i="43"/>
  <c r="J96" i="43"/>
  <c r="J97" i="43"/>
  <c r="J98" i="43"/>
  <c r="J99" i="43"/>
  <c r="J100" i="43"/>
  <c r="J101" i="43"/>
  <c r="J102" i="43"/>
  <c r="J103" i="43"/>
  <c r="J104" i="43"/>
  <c r="J105" i="43"/>
  <c r="J106" i="43"/>
  <c r="J107" i="43"/>
  <c r="J111" i="43"/>
  <c r="J93" i="43"/>
  <c r="H112" i="43"/>
  <c r="H113" i="43"/>
  <c r="H114" i="43"/>
  <c r="H115" i="43"/>
  <c r="H116" i="43"/>
  <c r="H117" i="43"/>
  <c r="H118" i="43"/>
  <c r="H119" i="43"/>
  <c r="H120" i="43"/>
  <c r="H121" i="43"/>
  <c r="H122" i="43"/>
  <c r="H123" i="43"/>
  <c r="H124" i="43"/>
  <c r="H125" i="43"/>
  <c r="H94" i="43"/>
  <c r="H95" i="43"/>
  <c r="H96" i="43"/>
  <c r="H97" i="43"/>
  <c r="H98" i="43"/>
  <c r="H99" i="43"/>
  <c r="H100" i="43"/>
  <c r="H101" i="43"/>
  <c r="H102" i="43"/>
  <c r="H103" i="43"/>
  <c r="H104" i="43"/>
  <c r="H105" i="43"/>
  <c r="H106" i="43"/>
  <c r="H107" i="43"/>
  <c r="H111" i="43"/>
  <c r="H93" i="43"/>
  <c r="G112" i="43"/>
  <c r="G113" i="43"/>
  <c r="G114" i="43"/>
  <c r="G115" i="43"/>
  <c r="G116" i="43"/>
  <c r="G117" i="43"/>
  <c r="G118" i="43"/>
  <c r="G119" i="43"/>
  <c r="G120" i="43"/>
  <c r="G121" i="43"/>
  <c r="G122" i="43"/>
  <c r="G123" i="43"/>
  <c r="G124" i="43"/>
  <c r="G125" i="43"/>
  <c r="G111" i="43"/>
  <c r="G94" i="43"/>
  <c r="G95" i="43"/>
  <c r="G96" i="43"/>
  <c r="G97" i="43"/>
  <c r="G98" i="43"/>
  <c r="G99" i="43"/>
  <c r="G100" i="43"/>
  <c r="G101" i="43"/>
  <c r="G102" i="43"/>
  <c r="G103" i="43"/>
  <c r="G104" i="43"/>
  <c r="G105" i="43"/>
  <c r="G106" i="43"/>
  <c r="G107" i="43"/>
  <c r="G93" i="43"/>
  <c r="A112" i="43"/>
  <c r="A113" i="43"/>
  <c r="A114" i="43"/>
  <c r="A115" i="43"/>
  <c r="A116" i="43"/>
  <c r="A117" i="43"/>
  <c r="A118" i="43"/>
  <c r="A119" i="43"/>
  <c r="A120" i="43"/>
  <c r="A121" i="43"/>
  <c r="A122" i="43"/>
  <c r="A123" i="43"/>
  <c r="A124" i="43"/>
  <c r="A125" i="43"/>
  <c r="A111" i="43"/>
  <c r="A94" i="43"/>
  <c r="A95" i="43"/>
  <c r="A96" i="43"/>
  <c r="A97" i="43"/>
  <c r="A98" i="43"/>
  <c r="A99" i="43"/>
  <c r="A100" i="43"/>
  <c r="A101" i="43"/>
  <c r="A102" i="43"/>
  <c r="A103" i="43"/>
  <c r="A104" i="43"/>
  <c r="A105" i="43"/>
  <c r="A106" i="43"/>
  <c r="A107" i="43"/>
  <c r="A93" i="43"/>
  <c r="Q62" i="43"/>
  <c r="Q61" i="43"/>
  <c r="Q63" i="43" s="1"/>
  <c r="R62" i="43" s="1"/>
  <c r="M62" i="43"/>
  <c r="M63" i="43"/>
  <c r="M64" i="43"/>
  <c r="M65" i="43"/>
  <c r="M61" i="43"/>
  <c r="I62" i="43"/>
  <c r="I63" i="43"/>
  <c r="I64" i="43"/>
  <c r="I65" i="43"/>
  <c r="I66" i="43"/>
  <c r="I67" i="43"/>
  <c r="I68" i="43"/>
  <c r="I69" i="43"/>
  <c r="I61" i="43"/>
  <c r="J61" i="43" s="1"/>
  <c r="J70" i="43" s="1"/>
  <c r="G62" i="43"/>
  <c r="G63" i="43"/>
  <c r="G64" i="43"/>
  <c r="G65" i="43"/>
  <c r="G66" i="43"/>
  <c r="G67" i="43"/>
  <c r="G68" i="43"/>
  <c r="G69" i="43"/>
  <c r="G61" i="43"/>
  <c r="D62" i="43"/>
  <c r="D63" i="43"/>
  <c r="D64" i="43"/>
  <c r="D65" i="43"/>
  <c r="D66" i="43"/>
  <c r="D67" i="43"/>
  <c r="D68" i="43"/>
  <c r="D69" i="43"/>
  <c r="D70" i="43"/>
  <c r="D71" i="43"/>
  <c r="D72" i="43"/>
  <c r="D73" i="43"/>
  <c r="D74" i="43"/>
  <c r="D75" i="43"/>
  <c r="D76" i="43"/>
  <c r="D77" i="43"/>
  <c r="D78" i="43"/>
  <c r="D79" i="43"/>
  <c r="D80" i="43"/>
  <c r="D81" i="43"/>
  <c r="D82" i="43"/>
  <c r="D83" i="43"/>
  <c r="D84" i="43"/>
  <c r="D85" i="43"/>
  <c r="D86" i="43"/>
  <c r="E65" i="43" s="1"/>
  <c r="D61" i="43"/>
  <c r="A62" i="43"/>
  <c r="A63" i="43"/>
  <c r="A64" i="43"/>
  <c r="A65" i="43"/>
  <c r="A66" i="43"/>
  <c r="A67" i="43"/>
  <c r="A68" i="43"/>
  <c r="A69" i="43"/>
  <c r="A70" i="43"/>
  <c r="A71" i="43"/>
  <c r="A72" i="43"/>
  <c r="A73" i="43"/>
  <c r="A74" i="43"/>
  <c r="A75" i="43"/>
  <c r="A76" i="43"/>
  <c r="A77" i="43"/>
  <c r="A78" i="43"/>
  <c r="A79" i="43"/>
  <c r="A80" i="43"/>
  <c r="A81" i="43"/>
  <c r="A82" i="43"/>
  <c r="A83" i="43"/>
  <c r="A84" i="43"/>
  <c r="A85" i="43"/>
  <c r="A86" i="43"/>
  <c r="A61" i="43"/>
  <c r="Q22" i="43"/>
  <c r="R22" i="43"/>
  <c r="S22" i="43"/>
  <c r="T22" i="43"/>
  <c r="U22" i="43"/>
  <c r="V22" i="43"/>
  <c r="W22" i="43"/>
  <c r="X22" i="43"/>
  <c r="Y22" i="43"/>
  <c r="Q23" i="43"/>
  <c r="R23" i="43"/>
  <c r="S23" i="43"/>
  <c r="T23" i="43"/>
  <c r="U23" i="43"/>
  <c r="V23" i="43"/>
  <c r="W23" i="43"/>
  <c r="X23" i="43"/>
  <c r="Y23" i="43"/>
  <c r="Q24" i="43"/>
  <c r="R24" i="43"/>
  <c r="S24" i="43"/>
  <c r="T24" i="43"/>
  <c r="U24" i="43"/>
  <c r="V24" i="43"/>
  <c r="W24" i="43"/>
  <c r="X24" i="43"/>
  <c r="Y24" i="43"/>
  <c r="Q25" i="43"/>
  <c r="R25" i="43"/>
  <c r="S25" i="43"/>
  <c r="T25" i="43"/>
  <c r="U25" i="43"/>
  <c r="V25" i="43"/>
  <c r="W25" i="43"/>
  <c r="X25" i="43"/>
  <c r="Y25" i="43"/>
  <c r="Q26" i="43"/>
  <c r="R26" i="43"/>
  <c r="S26" i="43"/>
  <c r="T26" i="43"/>
  <c r="U26" i="43"/>
  <c r="V26" i="43"/>
  <c r="W26" i="43"/>
  <c r="X26" i="43"/>
  <c r="Y26" i="43"/>
  <c r="Q27" i="43"/>
  <c r="R27" i="43"/>
  <c r="S27" i="43"/>
  <c r="T27" i="43"/>
  <c r="U27" i="43"/>
  <c r="V27" i="43"/>
  <c r="W27" i="43"/>
  <c r="X27" i="43"/>
  <c r="Y27" i="43"/>
  <c r="Q28" i="43"/>
  <c r="R28" i="43"/>
  <c r="S28" i="43"/>
  <c r="T28" i="43"/>
  <c r="U28" i="43"/>
  <c r="V28" i="43"/>
  <c r="W28" i="43"/>
  <c r="X28" i="43"/>
  <c r="Y28" i="43"/>
  <c r="Q29" i="43"/>
  <c r="R29" i="43"/>
  <c r="S29" i="43"/>
  <c r="T29" i="43"/>
  <c r="U29" i="43"/>
  <c r="V29" i="43"/>
  <c r="W29" i="43"/>
  <c r="X29" i="43"/>
  <c r="Y29" i="43"/>
  <c r="Q30" i="43"/>
  <c r="R30" i="43"/>
  <c r="S30" i="43"/>
  <c r="T30" i="43"/>
  <c r="U30" i="43"/>
  <c r="V30" i="43"/>
  <c r="W30" i="43"/>
  <c r="X30" i="43"/>
  <c r="Y30" i="43"/>
  <c r="Q31" i="43"/>
  <c r="R31" i="43"/>
  <c r="S31" i="43"/>
  <c r="T31" i="43"/>
  <c r="U31" i="43"/>
  <c r="V31" i="43"/>
  <c r="W31" i="43"/>
  <c r="X31" i="43"/>
  <c r="Y31" i="43"/>
  <c r="Q32" i="43"/>
  <c r="R32" i="43"/>
  <c r="S32" i="43"/>
  <c r="T32" i="43"/>
  <c r="U32" i="43"/>
  <c r="V32" i="43"/>
  <c r="W32" i="43"/>
  <c r="X32" i="43"/>
  <c r="Y32" i="43"/>
  <c r="Q33" i="43"/>
  <c r="R33" i="43"/>
  <c r="S33" i="43"/>
  <c r="T33" i="43"/>
  <c r="U33" i="43"/>
  <c r="V33" i="43"/>
  <c r="W33" i="43"/>
  <c r="X33" i="43"/>
  <c r="Y33" i="43"/>
  <c r="Q34" i="43"/>
  <c r="R34" i="43"/>
  <c r="S34" i="43"/>
  <c r="T34" i="43"/>
  <c r="U34" i="43"/>
  <c r="V34" i="43"/>
  <c r="W34" i="43"/>
  <c r="X34" i="43"/>
  <c r="Y34" i="43"/>
  <c r="Q35" i="43"/>
  <c r="R35" i="43"/>
  <c r="S35" i="43"/>
  <c r="T35" i="43"/>
  <c r="U35" i="43"/>
  <c r="V35" i="43"/>
  <c r="W35" i="43"/>
  <c r="X35" i="43"/>
  <c r="Y35" i="43"/>
  <c r="Q36" i="43"/>
  <c r="R36" i="43"/>
  <c r="S36" i="43"/>
  <c r="T36" i="43"/>
  <c r="U36" i="43"/>
  <c r="V36" i="43"/>
  <c r="W36" i="43"/>
  <c r="X36" i="43"/>
  <c r="Y36" i="43"/>
  <c r="Q37" i="43"/>
  <c r="R37" i="43"/>
  <c r="S37" i="43"/>
  <c r="T37" i="43"/>
  <c r="U37" i="43"/>
  <c r="V37" i="43"/>
  <c r="W37" i="43"/>
  <c r="X37" i="43"/>
  <c r="Y37" i="43"/>
  <c r="Q38" i="43"/>
  <c r="R38" i="43"/>
  <c r="S38" i="43"/>
  <c r="T38" i="43"/>
  <c r="U38" i="43"/>
  <c r="V38" i="43"/>
  <c r="W38" i="43"/>
  <c r="X38" i="43"/>
  <c r="Y38" i="43"/>
  <c r="Q39" i="43"/>
  <c r="R39" i="43"/>
  <c r="S39" i="43"/>
  <c r="T39" i="43"/>
  <c r="U39" i="43"/>
  <c r="V39" i="43"/>
  <c r="W39" i="43"/>
  <c r="X39" i="43"/>
  <c r="Y39" i="43"/>
  <c r="Q40" i="43"/>
  <c r="R40" i="43"/>
  <c r="S40" i="43"/>
  <c r="T40" i="43"/>
  <c r="U40" i="43"/>
  <c r="V40" i="43"/>
  <c r="W40" i="43"/>
  <c r="X40" i="43"/>
  <c r="Y40" i="43"/>
  <c r="Q41" i="43"/>
  <c r="R41" i="43"/>
  <c r="S41" i="43"/>
  <c r="T41" i="43"/>
  <c r="U41" i="43"/>
  <c r="V41" i="43"/>
  <c r="W41" i="43"/>
  <c r="X41" i="43"/>
  <c r="Y41" i="43"/>
  <c r="Q42" i="43"/>
  <c r="R42" i="43"/>
  <c r="S42" i="43"/>
  <c r="T42" i="43"/>
  <c r="U42" i="43"/>
  <c r="V42" i="43"/>
  <c r="W42" i="43"/>
  <c r="X42" i="43"/>
  <c r="Y42" i="43"/>
  <c r="Q43" i="43"/>
  <c r="R43" i="43"/>
  <c r="S43" i="43"/>
  <c r="T43" i="43"/>
  <c r="U43" i="43"/>
  <c r="V43" i="43"/>
  <c r="W43" i="43"/>
  <c r="X43" i="43"/>
  <c r="Y43" i="43"/>
  <c r="Q44" i="43"/>
  <c r="R44" i="43"/>
  <c r="S44" i="43"/>
  <c r="T44" i="43"/>
  <c r="U44" i="43"/>
  <c r="V44" i="43"/>
  <c r="W44" i="43"/>
  <c r="X44" i="43"/>
  <c r="Y44" i="43"/>
  <c r="Q45" i="43"/>
  <c r="R45" i="43"/>
  <c r="S45" i="43"/>
  <c r="T45" i="43"/>
  <c r="U45" i="43"/>
  <c r="V45" i="43"/>
  <c r="W45" i="43"/>
  <c r="X45" i="43"/>
  <c r="Y45" i="43"/>
  <c r="Q46" i="43"/>
  <c r="R46" i="43"/>
  <c r="S46" i="43"/>
  <c r="T46" i="43"/>
  <c r="U46" i="43"/>
  <c r="V46" i="43"/>
  <c r="W46" i="43"/>
  <c r="X46" i="43"/>
  <c r="Y46" i="43"/>
  <c r="Q47" i="43"/>
  <c r="R47" i="43"/>
  <c r="S47" i="43"/>
  <c r="T47" i="43"/>
  <c r="U47" i="43"/>
  <c r="V47" i="43"/>
  <c r="W47" i="43"/>
  <c r="X47" i="43"/>
  <c r="Y47" i="43"/>
  <c r="Q48" i="43"/>
  <c r="R48" i="43"/>
  <c r="S48" i="43"/>
  <c r="T48" i="43"/>
  <c r="U48" i="43"/>
  <c r="V48" i="43"/>
  <c r="W48" i="43"/>
  <c r="X48" i="43"/>
  <c r="Y48" i="43"/>
  <c r="Q49" i="43"/>
  <c r="R49" i="43"/>
  <c r="S49" i="43"/>
  <c r="T49" i="43"/>
  <c r="U49" i="43"/>
  <c r="V49" i="43"/>
  <c r="W49" i="43"/>
  <c r="X49" i="43"/>
  <c r="Y49" i="43"/>
  <c r="Q50" i="43"/>
  <c r="R50" i="43"/>
  <c r="S50" i="43"/>
  <c r="T50" i="43"/>
  <c r="U50" i="43"/>
  <c r="V50" i="43"/>
  <c r="W50" i="43"/>
  <c r="X50" i="43"/>
  <c r="Y50" i="43"/>
  <c r="Q51" i="43"/>
  <c r="R51" i="43"/>
  <c r="S51" i="43"/>
  <c r="T51" i="43"/>
  <c r="U51" i="43"/>
  <c r="V51" i="43"/>
  <c r="W51" i="43"/>
  <c r="X51" i="43"/>
  <c r="Y51" i="43"/>
  <c r="Q52" i="43"/>
  <c r="R52" i="43"/>
  <c r="S52" i="43"/>
  <c r="T52" i="43"/>
  <c r="U52" i="43"/>
  <c r="V52" i="43"/>
  <c r="W52" i="43"/>
  <c r="X52" i="43"/>
  <c r="Y52" i="43"/>
  <c r="Q53" i="43"/>
  <c r="R53" i="43"/>
  <c r="S53" i="43"/>
  <c r="T53" i="43"/>
  <c r="U53" i="43"/>
  <c r="V53" i="43"/>
  <c r="W53" i="43"/>
  <c r="X53" i="43"/>
  <c r="Y53" i="43"/>
  <c r="Q54" i="43"/>
  <c r="R54" i="43"/>
  <c r="S54" i="43"/>
  <c r="T54" i="43"/>
  <c r="U54" i="43"/>
  <c r="V54" i="43"/>
  <c r="W54" i="43"/>
  <c r="X54" i="43"/>
  <c r="Y54" i="43"/>
  <c r="Q55" i="43"/>
  <c r="R55" i="43"/>
  <c r="S55" i="43"/>
  <c r="T55" i="43"/>
  <c r="U55" i="43"/>
  <c r="V55" i="43"/>
  <c r="W55" i="43"/>
  <c r="X55" i="43"/>
  <c r="Y55" i="43"/>
  <c r="Q56" i="43"/>
  <c r="R56" i="43"/>
  <c r="S56" i="43"/>
  <c r="T56" i="43"/>
  <c r="U56" i="43"/>
  <c r="V56" i="43"/>
  <c r="W56" i="43"/>
  <c r="X56" i="43"/>
  <c r="Y56" i="43"/>
  <c r="R21" i="43"/>
  <c r="S21" i="43"/>
  <c r="T21" i="43"/>
  <c r="U21" i="43"/>
  <c r="V21" i="43"/>
  <c r="W21" i="43"/>
  <c r="X21" i="43"/>
  <c r="Y21" i="43"/>
  <c r="Q21" i="43"/>
  <c r="O22" i="43"/>
  <c r="O23" i="43"/>
  <c r="O24" i="43"/>
  <c r="O25" i="43"/>
  <c r="O26" i="43"/>
  <c r="O27" i="43"/>
  <c r="O28" i="43"/>
  <c r="O29" i="43"/>
  <c r="O30" i="43"/>
  <c r="O31" i="43"/>
  <c r="O32" i="43"/>
  <c r="O33" i="43"/>
  <c r="O34" i="43"/>
  <c r="O35" i="43"/>
  <c r="O36" i="43"/>
  <c r="O37" i="43"/>
  <c r="O38" i="43"/>
  <c r="O39" i="43"/>
  <c r="O40" i="43"/>
  <c r="O41" i="43"/>
  <c r="O42" i="43"/>
  <c r="O43" i="43"/>
  <c r="O44" i="43"/>
  <c r="O45" i="43"/>
  <c r="O46" i="43"/>
  <c r="O47" i="43"/>
  <c r="O48" i="43"/>
  <c r="O49" i="43"/>
  <c r="O50" i="43"/>
  <c r="O51" i="43"/>
  <c r="O52" i="43"/>
  <c r="O53" i="43"/>
  <c r="O54" i="43"/>
  <c r="O55" i="43"/>
  <c r="O56" i="43"/>
  <c r="O21" i="43"/>
  <c r="L22" i="43"/>
  <c r="M22" i="43"/>
  <c r="N22" i="43"/>
  <c r="L23" i="43"/>
  <c r="M23" i="43"/>
  <c r="N23" i="43"/>
  <c r="L24" i="43"/>
  <c r="M24" i="43"/>
  <c r="N24" i="43"/>
  <c r="L25" i="43"/>
  <c r="M25" i="43"/>
  <c r="N25" i="43"/>
  <c r="L26" i="43"/>
  <c r="M26" i="43"/>
  <c r="N26" i="43"/>
  <c r="L27" i="43"/>
  <c r="M27" i="43"/>
  <c r="N27" i="43"/>
  <c r="L28" i="43"/>
  <c r="M28" i="43"/>
  <c r="N28" i="43"/>
  <c r="L29" i="43"/>
  <c r="M29" i="43"/>
  <c r="N29" i="43"/>
  <c r="L30" i="43"/>
  <c r="M30" i="43"/>
  <c r="N30" i="43"/>
  <c r="L31" i="43"/>
  <c r="M31" i="43"/>
  <c r="N31" i="43"/>
  <c r="L32" i="43"/>
  <c r="M32" i="43"/>
  <c r="N32" i="43"/>
  <c r="L33" i="43"/>
  <c r="M33" i="43"/>
  <c r="N33" i="43"/>
  <c r="L34" i="43"/>
  <c r="M34" i="43"/>
  <c r="N34" i="43"/>
  <c r="L35" i="43"/>
  <c r="M35" i="43"/>
  <c r="N35" i="43"/>
  <c r="L36" i="43"/>
  <c r="M36" i="43"/>
  <c r="N36" i="43"/>
  <c r="L37" i="43"/>
  <c r="M37" i="43"/>
  <c r="N37" i="43"/>
  <c r="L38" i="43"/>
  <c r="M38" i="43"/>
  <c r="N38" i="43"/>
  <c r="L39" i="43"/>
  <c r="M39" i="43"/>
  <c r="N39" i="43"/>
  <c r="L40" i="43"/>
  <c r="M40" i="43"/>
  <c r="N40" i="43"/>
  <c r="L41" i="43"/>
  <c r="M41" i="43"/>
  <c r="N41" i="43"/>
  <c r="L42" i="43"/>
  <c r="M42" i="43"/>
  <c r="N42" i="43"/>
  <c r="L43" i="43"/>
  <c r="M43" i="43"/>
  <c r="N43" i="43"/>
  <c r="L44" i="43"/>
  <c r="M44" i="43"/>
  <c r="N44" i="43"/>
  <c r="L45" i="43"/>
  <c r="M45" i="43"/>
  <c r="N45" i="43"/>
  <c r="L46" i="43"/>
  <c r="M46" i="43"/>
  <c r="N46" i="43"/>
  <c r="L47" i="43"/>
  <c r="M47" i="43"/>
  <c r="N47" i="43"/>
  <c r="L48" i="43"/>
  <c r="M48" i="43"/>
  <c r="N48" i="43"/>
  <c r="L49" i="43"/>
  <c r="M49" i="43"/>
  <c r="N49" i="43"/>
  <c r="L50" i="43"/>
  <c r="M50" i="43"/>
  <c r="N50" i="43"/>
  <c r="L51" i="43"/>
  <c r="M51" i="43"/>
  <c r="N51" i="43"/>
  <c r="L52" i="43"/>
  <c r="M52" i="43"/>
  <c r="N52" i="43"/>
  <c r="L53" i="43"/>
  <c r="M53" i="43"/>
  <c r="N53" i="43"/>
  <c r="L54" i="43"/>
  <c r="M54" i="43"/>
  <c r="N54" i="43"/>
  <c r="L55" i="43"/>
  <c r="M55" i="43"/>
  <c r="N55" i="43"/>
  <c r="L56" i="43"/>
  <c r="M56" i="43"/>
  <c r="N56" i="43"/>
  <c r="M21" i="43"/>
  <c r="N21" i="43"/>
  <c r="L21" i="43"/>
  <c r="I22" i="43"/>
  <c r="I23" i="43"/>
  <c r="I24" i="43"/>
  <c r="I25" i="43"/>
  <c r="I26" i="43"/>
  <c r="I27" i="43"/>
  <c r="I28" i="43"/>
  <c r="I29" i="43"/>
  <c r="I30" i="43"/>
  <c r="I31" i="43"/>
  <c r="I32" i="43"/>
  <c r="I33" i="43"/>
  <c r="I34" i="43"/>
  <c r="I35" i="43"/>
  <c r="I36" i="43"/>
  <c r="I37" i="43"/>
  <c r="I38" i="43"/>
  <c r="I39" i="43"/>
  <c r="I40" i="43"/>
  <c r="I41" i="43"/>
  <c r="I42" i="43"/>
  <c r="I43" i="43"/>
  <c r="I44" i="43"/>
  <c r="I45" i="43"/>
  <c r="I46" i="43"/>
  <c r="I47" i="43"/>
  <c r="I48" i="43"/>
  <c r="I49" i="43"/>
  <c r="I50" i="43"/>
  <c r="I51" i="43"/>
  <c r="I52" i="43"/>
  <c r="I53" i="43"/>
  <c r="I54" i="43"/>
  <c r="I55" i="43"/>
  <c r="I56" i="43"/>
  <c r="I21" i="43"/>
  <c r="G22" i="43"/>
  <c r="H22" i="43"/>
  <c r="G23" i="43"/>
  <c r="H23" i="43"/>
  <c r="G24" i="43"/>
  <c r="H24" i="43"/>
  <c r="G25" i="43"/>
  <c r="H25" i="43"/>
  <c r="G26" i="43"/>
  <c r="H26" i="43"/>
  <c r="G27" i="43"/>
  <c r="H27" i="43"/>
  <c r="G28" i="43"/>
  <c r="H28" i="43"/>
  <c r="G29" i="43"/>
  <c r="H29" i="43"/>
  <c r="G30" i="43"/>
  <c r="H30" i="43"/>
  <c r="G31" i="43"/>
  <c r="H31" i="43"/>
  <c r="G32" i="43"/>
  <c r="H32" i="43"/>
  <c r="G33" i="43"/>
  <c r="H33" i="43"/>
  <c r="G34" i="43"/>
  <c r="H34" i="43"/>
  <c r="G35" i="43"/>
  <c r="H35" i="43"/>
  <c r="G36" i="43"/>
  <c r="H36" i="43"/>
  <c r="G37" i="43"/>
  <c r="H37" i="43"/>
  <c r="G38" i="43"/>
  <c r="H38" i="43"/>
  <c r="G39" i="43"/>
  <c r="H39" i="43"/>
  <c r="G40" i="43"/>
  <c r="H40" i="43"/>
  <c r="G41" i="43"/>
  <c r="H41" i="43"/>
  <c r="G42" i="43"/>
  <c r="H42" i="43"/>
  <c r="G43" i="43"/>
  <c r="H43" i="43"/>
  <c r="G44" i="43"/>
  <c r="H44" i="43"/>
  <c r="G45" i="43"/>
  <c r="H45" i="43"/>
  <c r="G46" i="43"/>
  <c r="H46" i="43"/>
  <c r="G47" i="43"/>
  <c r="H47" i="43"/>
  <c r="G48" i="43"/>
  <c r="H48" i="43"/>
  <c r="G49" i="43"/>
  <c r="H49" i="43"/>
  <c r="G50" i="43"/>
  <c r="H50" i="43"/>
  <c r="G51" i="43"/>
  <c r="H51" i="43"/>
  <c r="G52" i="43"/>
  <c r="H52" i="43"/>
  <c r="G53" i="43"/>
  <c r="H53" i="43"/>
  <c r="G54" i="43"/>
  <c r="H54" i="43"/>
  <c r="G55" i="43"/>
  <c r="H55" i="43"/>
  <c r="G56" i="43"/>
  <c r="H56" i="43"/>
  <c r="H21" i="43"/>
  <c r="G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21" i="43"/>
  <c r="D22" i="43"/>
  <c r="D23" i="43"/>
  <c r="D24" i="43"/>
  <c r="D25" i="43"/>
  <c r="D26" i="43"/>
  <c r="D27" i="43"/>
  <c r="D28" i="43"/>
  <c r="D29" i="43"/>
  <c r="D30" i="43"/>
  <c r="D31" i="43"/>
  <c r="D32" i="43"/>
  <c r="D33" i="43"/>
  <c r="D34" i="43"/>
  <c r="D35" i="43"/>
  <c r="D36" i="43"/>
  <c r="D37" i="43"/>
  <c r="D38" i="43"/>
  <c r="D39" i="43"/>
  <c r="D40" i="43"/>
  <c r="D41" i="43"/>
  <c r="D42" i="43"/>
  <c r="D43" i="43"/>
  <c r="D44" i="43"/>
  <c r="D45" i="43"/>
  <c r="D46" i="43"/>
  <c r="D47" i="43"/>
  <c r="D48" i="43"/>
  <c r="D49" i="43"/>
  <c r="D50" i="43"/>
  <c r="D51" i="43"/>
  <c r="D52" i="43"/>
  <c r="D53" i="43"/>
  <c r="D54" i="43"/>
  <c r="D55" i="43"/>
  <c r="D56" i="43"/>
  <c r="D21" i="43"/>
  <c r="C22" i="43"/>
  <c r="C23" i="43"/>
  <c r="C24" i="43"/>
  <c r="C25" i="43"/>
  <c r="C26" i="43"/>
  <c r="C27" i="43"/>
  <c r="C28" i="43"/>
  <c r="C29" i="43"/>
  <c r="C30" i="43"/>
  <c r="C31" i="43"/>
  <c r="C32" i="43"/>
  <c r="C33" i="43"/>
  <c r="C34" i="43"/>
  <c r="C35" i="43"/>
  <c r="C36" i="43"/>
  <c r="C37" i="43"/>
  <c r="C38" i="43"/>
  <c r="C39" i="43"/>
  <c r="C40" i="43"/>
  <c r="C41" i="43"/>
  <c r="C42" i="43"/>
  <c r="C43" i="43"/>
  <c r="C44" i="43"/>
  <c r="C45" i="43"/>
  <c r="C46" i="43"/>
  <c r="C47" i="43"/>
  <c r="C48" i="43"/>
  <c r="C49" i="43"/>
  <c r="C50" i="43"/>
  <c r="C51" i="43"/>
  <c r="C52" i="43"/>
  <c r="C53" i="43"/>
  <c r="C54" i="43"/>
  <c r="C55" i="43"/>
  <c r="C56" i="43"/>
  <c r="C21" i="43"/>
  <c r="A22" i="43"/>
  <c r="J22" i="43" s="1"/>
  <c r="A23" i="43"/>
  <c r="J23" i="43" s="1"/>
  <c r="A24" i="43"/>
  <c r="A25" i="43"/>
  <c r="A26" i="43"/>
  <c r="J26" i="43" s="1"/>
  <c r="A27" i="43"/>
  <c r="J27" i="43" s="1"/>
  <c r="A28" i="43"/>
  <c r="A29" i="43"/>
  <c r="A30" i="43"/>
  <c r="J30" i="43" s="1"/>
  <c r="A31" i="43"/>
  <c r="J31" i="43" s="1"/>
  <c r="A32" i="43"/>
  <c r="A33" i="43"/>
  <c r="A34" i="43"/>
  <c r="J34" i="43" s="1"/>
  <c r="A35" i="43"/>
  <c r="J35" i="43" s="1"/>
  <c r="A36" i="43"/>
  <c r="A37" i="43"/>
  <c r="A38" i="43"/>
  <c r="J38" i="43" s="1"/>
  <c r="A39" i="43"/>
  <c r="J39" i="43" s="1"/>
  <c r="A40" i="43"/>
  <c r="A41" i="43"/>
  <c r="A42" i="43"/>
  <c r="J42" i="43" s="1"/>
  <c r="A43" i="43"/>
  <c r="J43" i="43" s="1"/>
  <c r="A44" i="43"/>
  <c r="A45" i="43"/>
  <c r="A46" i="43"/>
  <c r="J46" i="43" s="1"/>
  <c r="A47" i="43"/>
  <c r="J47" i="43" s="1"/>
  <c r="A48" i="43"/>
  <c r="A49" i="43"/>
  <c r="A50" i="43"/>
  <c r="J50" i="43" s="1"/>
  <c r="A51" i="43"/>
  <c r="J51" i="43" s="1"/>
  <c r="A52" i="43"/>
  <c r="A53" i="43"/>
  <c r="A54" i="43"/>
  <c r="J54" i="43" s="1"/>
  <c r="A55" i="43"/>
  <c r="J55" i="43" s="1"/>
  <c r="A56" i="43"/>
  <c r="A21" i="43"/>
  <c r="J21" i="43" s="1"/>
  <c r="A191" i="43"/>
  <c r="AD184" i="43"/>
  <c r="AC184" i="43"/>
  <c r="AD181" i="43"/>
  <c r="AD185" i="43" s="1"/>
  <c r="AC181" i="43"/>
  <c r="AD170" i="43"/>
  <c r="AC170" i="43"/>
  <c r="AD162" i="43"/>
  <c r="AC162" i="43"/>
  <c r="E81" i="43"/>
  <c r="E74" i="43"/>
  <c r="J67" i="43"/>
  <c r="E66" i="43"/>
  <c r="J65" i="43"/>
  <c r="E63" i="43"/>
  <c r="E61" i="43"/>
  <c r="E87" i="43" s="1"/>
  <c r="J56" i="43"/>
  <c r="J53" i="43"/>
  <c r="J52" i="43"/>
  <c r="J49" i="43"/>
  <c r="J48" i="43"/>
  <c r="J45" i="43"/>
  <c r="J44" i="43"/>
  <c r="J41" i="43"/>
  <c r="J40" i="43"/>
  <c r="J37" i="43"/>
  <c r="J36" i="43"/>
  <c r="J33" i="43"/>
  <c r="J32" i="43"/>
  <c r="J29" i="43"/>
  <c r="J28" i="43"/>
  <c r="J25" i="43"/>
  <c r="J24" i="43"/>
  <c r="B12" i="43"/>
  <c r="C12" i="43"/>
  <c r="B13" i="43"/>
  <c r="C13" i="43"/>
  <c r="C11" i="43"/>
  <c r="B11" i="43"/>
  <c r="C10" i="43"/>
  <c r="E82" i="43" l="1"/>
  <c r="E78" i="43"/>
  <c r="E62" i="43"/>
  <c r="R61" i="43"/>
  <c r="R63" i="43" s="1"/>
  <c r="E77" i="43"/>
  <c r="E64" i="43"/>
  <c r="E69" i="43"/>
  <c r="E83" i="43"/>
  <c r="E84" i="43"/>
  <c r="E80" i="43"/>
  <c r="E76" i="43"/>
  <c r="E72" i="43"/>
  <c r="E68" i="43"/>
  <c r="J66" i="43"/>
  <c r="J62" i="43"/>
  <c r="E73" i="43"/>
  <c r="E79" i="43"/>
  <c r="E85" i="43"/>
  <c r="E75" i="43"/>
  <c r="E71" i="43"/>
  <c r="E67" i="43"/>
  <c r="S126" i="43"/>
  <c r="S134" i="43"/>
  <c r="N63" i="43"/>
  <c r="N62" i="43"/>
  <c r="N61" i="43"/>
  <c r="N66" i="43" s="1"/>
  <c r="N65" i="43"/>
  <c r="N64" i="43"/>
  <c r="U108" i="43"/>
  <c r="V154" i="43"/>
  <c r="M66" i="43"/>
  <c r="U126" i="43"/>
  <c r="D87" i="43"/>
  <c r="J69" i="43"/>
  <c r="J64" i="43"/>
  <c r="J63" i="43"/>
  <c r="I70" i="43"/>
  <c r="AC185" i="43"/>
  <c r="E70" i="43"/>
  <c r="J68" i="43"/>
  <c r="S108" i="43"/>
  <c r="E86" i="43"/>
  <c r="A188" i="48"/>
  <c r="E167" i="48"/>
  <c r="E170" i="43" s="1"/>
  <c r="AA182" i="48"/>
  <c r="AA185" i="43" s="1"/>
  <c r="W182" i="48"/>
  <c r="W185" i="43" s="1"/>
  <c r="S182" i="48"/>
  <c r="S185" i="43" s="1"/>
  <c r="O182" i="48"/>
  <c r="O185" i="43" s="1"/>
  <c r="K182" i="48"/>
  <c r="K185" i="43" s="1"/>
  <c r="G182" i="48"/>
  <c r="G185" i="43" s="1"/>
  <c r="AD181" i="48"/>
  <c r="AC181" i="48"/>
  <c r="AB181" i="48"/>
  <c r="AB184" i="43" s="1"/>
  <c r="AA181" i="48"/>
  <c r="AA184" i="43" s="1"/>
  <c r="Z181" i="48"/>
  <c r="Z184" i="43" s="1"/>
  <c r="Y181" i="48"/>
  <c r="Y184" i="43" s="1"/>
  <c r="X181" i="48"/>
  <c r="X184" i="43" s="1"/>
  <c r="W181" i="48"/>
  <c r="W184" i="43" s="1"/>
  <c r="V181" i="48"/>
  <c r="V184" i="43" s="1"/>
  <c r="U181" i="48"/>
  <c r="U184" i="43" s="1"/>
  <c r="T181" i="48"/>
  <c r="T184" i="43" s="1"/>
  <c r="S181" i="48"/>
  <c r="S184" i="43" s="1"/>
  <c r="R181" i="48"/>
  <c r="R184" i="43" s="1"/>
  <c r="Q181" i="48"/>
  <c r="Q184" i="43" s="1"/>
  <c r="P181" i="48"/>
  <c r="P184" i="43" s="1"/>
  <c r="O181" i="48"/>
  <c r="O184" i="43" s="1"/>
  <c r="N181" i="48"/>
  <c r="N184" i="43" s="1"/>
  <c r="M181" i="48"/>
  <c r="M184" i="43" s="1"/>
  <c r="L181" i="48"/>
  <c r="L184" i="43" s="1"/>
  <c r="K181" i="48"/>
  <c r="K184" i="43" s="1"/>
  <c r="J181" i="48"/>
  <c r="J184" i="43" s="1"/>
  <c r="I181" i="48"/>
  <c r="I184" i="43" s="1"/>
  <c r="H181" i="48"/>
  <c r="H184" i="43" s="1"/>
  <c r="G181" i="48"/>
  <c r="G184" i="43" s="1"/>
  <c r="F181" i="48"/>
  <c r="F184" i="43" s="1"/>
  <c r="E181" i="48"/>
  <c r="E184" i="43" s="1"/>
  <c r="D181" i="48"/>
  <c r="AD178" i="48"/>
  <c r="AD182" i="48" s="1"/>
  <c r="AC178" i="48"/>
  <c r="AC182" i="48" s="1"/>
  <c r="AC183" i="48" s="1"/>
  <c r="AC186" i="43" s="1"/>
  <c r="AB178" i="48"/>
  <c r="AB181" i="43" s="1"/>
  <c r="AA178" i="48"/>
  <c r="AA181" i="43" s="1"/>
  <c r="Z178" i="48"/>
  <c r="Z181" i="43" s="1"/>
  <c r="Y178" i="48"/>
  <c r="Y181" i="43" s="1"/>
  <c r="X178" i="48"/>
  <c r="X181" i="43" s="1"/>
  <c r="W178" i="48"/>
  <c r="W181" i="43" s="1"/>
  <c r="V178" i="48"/>
  <c r="V181" i="43" s="1"/>
  <c r="U178" i="48"/>
  <c r="U181" i="43" s="1"/>
  <c r="T178" i="48"/>
  <c r="T181" i="43" s="1"/>
  <c r="S178" i="48"/>
  <c r="S181" i="43" s="1"/>
  <c r="R178" i="48"/>
  <c r="R181" i="43" s="1"/>
  <c r="Q178" i="48"/>
  <c r="Q181" i="43" s="1"/>
  <c r="P178" i="48"/>
  <c r="P181" i="43" s="1"/>
  <c r="O178" i="48"/>
  <c r="O181" i="43" s="1"/>
  <c r="N178" i="48"/>
  <c r="N181" i="43" s="1"/>
  <c r="M178" i="48"/>
  <c r="M181" i="43" s="1"/>
  <c r="L178" i="48"/>
  <c r="L181" i="43" s="1"/>
  <c r="K178" i="48"/>
  <c r="K181" i="43" s="1"/>
  <c r="J178" i="48"/>
  <c r="J181" i="43" s="1"/>
  <c r="I178" i="48"/>
  <c r="I181" i="43" s="1"/>
  <c r="H178" i="48"/>
  <c r="H181" i="43" s="1"/>
  <c r="G178" i="48"/>
  <c r="G181" i="43" s="1"/>
  <c r="F178" i="48"/>
  <c r="F181" i="43" s="1"/>
  <c r="E178" i="48"/>
  <c r="E181" i="43" s="1"/>
  <c r="D178" i="48"/>
  <c r="AA172" i="48"/>
  <c r="AA175" i="43" s="1"/>
  <c r="W172" i="48"/>
  <c r="W175" i="43" s="1"/>
  <c r="S172" i="48"/>
  <c r="S175" i="43" s="1"/>
  <c r="O172" i="48"/>
  <c r="O175" i="43" s="1"/>
  <c r="K172" i="48"/>
  <c r="K175" i="43" s="1"/>
  <c r="G172" i="48"/>
  <c r="G175" i="43" s="1"/>
  <c r="AD171" i="48"/>
  <c r="AD174" i="43" s="1"/>
  <c r="AC171" i="48"/>
  <c r="AC174" i="43" s="1"/>
  <c r="AB171" i="48"/>
  <c r="AB174" i="43" s="1"/>
  <c r="AA171" i="48"/>
  <c r="AA174" i="43" s="1"/>
  <c r="Z171" i="48"/>
  <c r="Z174" i="43" s="1"/>
  <c r="Y171" i="48"/>
  <c r="Y174" i="43" s="1"/>
  <c r="X171" i="48"/>
  <c r="X174" i="43" s="1"/>
  <c r="W171" i="48"/>
  <c r="W174" i="43" s="1"/>
  <c r="V171" i="48"/>
  <c r="V174" i="43" s="1"/>
  <c r="U171" i="48"/>
  <c r="U174" i="43" s="1"/>
  <c r="T171" i="48"/>
  <c r="T174" i="43" s="1"/>
  <c r="S171" i="48"/>
  <c r="S174" i="43" s="1"/>
  <c r="R171" i="48"/>
  <c r="R174" i="43" s="1"/>
  <c r="Q171" i="48"/>
  <c r="Q174" i="43" s="1"/>
  <c r="P171" i="48"/>
  <c r="P174" i="43" s="1"/>
  <c r="O171" i="48"/>
  <c r="O174" i="43" s="1"/>
  <c r="N171" i="48"/>
  <c r="N174" i="43" s="1"/>
  <c r="M171" i="48"/>
  <c r="M174" i="43" s="1"/>
  <c r="L171" i="48"/>
  <c r="L174" i="43" s="1"/>
  <c r="K171" i="48"/>
  <c r="K174" i="43" s="1"/>
  <c r="J171" i="48"/>
  <c r="J174" i="43" s="1"/>
  <c r="I171" i="48"/>
  <c r="I174" i="43" s="1"/>
  <c r="H171" i="48"/>
  <c r="H174" i="43" s="1"/>
  <c r="G171" i="48"/>
  <c r="G174" i="43" s="1"/>
  <c r="F171" i="48"/>
  <c r="F174" i="43" s="1"/>
  <c r="E171" i="48"/>
  <c r="E174" i="43" s="1"/>
  <c r="D171" i="48"/>
  <c r="AD167" i="48"/>
  <c r="AC167" i="48"/>
  <c r="AB167" i="48"/>
  <c r="AB170" i="43" s="1"/>
  <c r="AA167" i="48"/>
  <c r="AA170" i="43" s="1"/>
  <c r="Z167" i="48"/>
  <c r="Z170" i="43" s="1"/>
  <c r="Y167" i="48"/>
  <c r="Y170" i="43" s="1"/>
  <c r="X167" i="48"/>
  <c r="X170" i="43" s="1"/>
  <c r="W167" i="48"/>
  <c r="W170" i="43" s="1"/>
  <c r="V167" i="48"/>
  <c r="V170" i="43" s="1"/>
  <c r="U167" i="48"/>
  <c r="U170" i="43" s="1"/>
  <c r="T167" i="48"/>
  <c r="T170" i="43" s="1"/>
  <c r="S167" i="48"/>
  <c r="S170" i="43" s="1"/>
  <c r="R167" i="48"/>
  <c r="R170" i="43" s="1"/>
  <c r="Q167" i="48"/>
  <c r="Q170" i="43" s="1"/>
  <c r="P167" i="48"/>
  <c r="P170" i="43" s="1"/>
  <c r="O167" i="48"/>
  <c r="O170" i="43" s="1"/>
  <c r="N167" i="48"/>
  <c r="N170" i="43" s="1"/>
  <c r="M167" i="48"/>
  <c r="M170" i="43" s="1"/>
  <c r="L167" i="48"/>
  <c r="L170" i="43" s="1"/>
  <c r="K167" i="48"/>
  <c r="K170" i="43" s="1"/>
  <c r="J167" i="48"/>
  <c r="J170" i="43" s="1"/>
  <c r="I167" i="48"/>
  <c r="I170" i="43" s="1"/>
  <c r="H167" i="48"/>
  <c r="H170" i="43" s="1"/>
  <c r="G167" i="48"/>
  <c r="G170" i="43" s="1"/>
  <c r="F167" i="48"/>
  <c r="F170" i="43" s="1"/>
  <c r="D167" i="48"/>
  <c r="AD163" i="48"/>
  <c r="AD166" i="43" s="1"/>
  <c r="AC163" i="48"/>
  <c r="AC166" i="43" s="1"/>
  <c r="AB163" i="48"/>
  <c r="AB166" i="43" s="1"/>
  <c r="AA163" i="48"/>
  <c r="AA166" i="43" s="1"/>
  <c r="Z163" i="48"/>
  <c r="Z166" i="43" s="1"/>
  <c r="Y163" i="48"/>
  <c r="Y166" i="43" s="1"/>
  <c r="X163" i="48"/>
  <c r="X166" i="43" s="1"/>
  <c r="W163" i="48"/>
  <c r="W166" i="43" s="1"/>
  <c r="V163" i="48"/>
  <c r="V166" i="43" s="1"/>
  <c r="U163" i="48"/>
  <c r="U166" i="43" s="1"/>
  <c r="T163" i="48"/>
  <c r="T166" i="43" s="1"/>
  <c r="S163" i="48"/>
  <c r="S166" i="43" s="1"/>
  <c r="R163" i="48"/>
  <c r="R166" i="43" s="1"/>
  <c r="Q163" i="48"/>
  <c r="Q166" i="43" s="1"/>
  <c r="P163" i="48"/>
  <c r="P166" i="43" s="1"/>
  <c r="O163" i="48"/>
  <c r="O166" i="43" s="1"/>
  <c r="N163" i="48"/>
  <c r="N166" i="43" s="1"/>
  <c r="M163" i="48"/>
  <c r="M166" i="43" s="1"/>
  <c r="L163" i="48"/>
  <c r="L166" i="43" s="1"/>
  <c r="K163" i="48"/>
  <c r="K166" i="43" s="1"/>
  <c r="J163" i="48"/>
  <c r="J166" i="43" s="1"/>
  <c r="I163" i="48"/>
  <c r="I166" i="43" s="1"/>
  <c r="H163" i="48"/>
  <c r="H166" i="43" s="1"/>
  <c r="G163" i="48"/>
  <c r="G166" i="43" s="1"/>
  <c r="F163" i="48"/>
  <c r="F166" i="43" s="1"/>
  <c r="E163" i="48"/>
  <c r="E166" i="43" s="1"/>
  <c r="D163" i="48"/>
  <c r="AD159" i="48"/>
  <c r="AD172" i="48" s="1"/>
  <c r="AC159" i="48"/>
  <c r="AC172" i="48" s="1"/>
  <c r="AB159" i="48"/>
  <c r="AB162" i="43" s="1"/>
  <c r="AA159" i="48"/>
  <c r="AA162" i="43" s="1"/>
  <c r="Z159" i="48"/>
  <c r="Z162" i="43" s="1"/>
  <c r="Y159" i="48"/>
  <c r="Y162" i="43" s="1"/>
  <c r="X159" i="48"/>
  <c r="X162" i="43" s="1"/>
  <c r="W159" i="48"/>
  <c r="W162" i="43" s="1"/>
  <c r="V159" i="48"/>
  <c r="V162" i="43" s="1"/>
  <c r="U159" i="48"/>
  <c r="U162" i="43" s="1"/>
  <c r="T159" i="48"/>
  <c r="T162" i="43" s="1"/>
  <c r="S159" i="48"/>
  <c r="S162" i="43" s="1"/>
  <c r="R159" i="48"/>
  <c r="R162" i="43" s="1"/>
  <c r="Q159" i="48"/>
  <c r="Q162" i="43" s="1"/>
  <c r="P159" i="48"/>
  <c r="P162" i="43" s="1"/>
  <c r="O159" i="48"/>
  <c r="O162" i="43" s="1"/>
  <c r="N159" i="48"/>
  <c r="N162" i="43" s="1"/>
  <c r="M159" i="48"/>
  <c r="M162" i="43" s="1"/>
  <c r="L159" i="48"/>
  <c r="L162" i="43" s="1"/>
  <c r="K159" i="48"/>
  <c r="K162" i="43" s="1"/>
  <c r="J159" i="48"/>
  <c r="J162" i="43" s="1"/>
  <c r="I159" i="48"/>
  <c r="I162" i="43" s="1"/>
  <c r="H159" i="48"/>
  <c r="H162" i="43" s="1"/>
  <c r="G159" i="48"/>
  <c r="G162" i="43" s="1"/>
  <c r="F159" i="48"/>
  <c r="F162" i="43" s="1"/>
  <c r="E159" i="48"/>
  <c r="E162" i="43" s="1"/>
  <c r="D159" i="48"/>
  <c r="D172" i="48" s="1"/>
  <c r="V151" i="48"/>
  <c r="S131" i="48"/>
  <c r="Q131" i="48"/>
  <c r="U123" i="48"/>
  <c r="S123" i="48"/>
  <c r="U105" i="48"/>
  <c r="S105" i="48"/>
  <c r="D84" i="48"/>
  <c r="E82" i="48" s="1"/>
  <c r="E83" i="48"/>
  <c r="E80" i="48"/>
  <c r="E79" i="48"/>
  <c r="E77" i="48"/>
  <c r="E76" i="48"/>
  <c r="E75" i="48"/>
  <c r="E73" i="48"/>
  <c r="E72" i="48"/>
  <c r="E71" i="48"/>
  <c r="E69" i="48"/>
  <c r="E68" i="48"/>
  <c r="I67" i="48"/>
  <c r="E67" i="48"/>
  <c r="J66" i="48"/>
  <c r="E66" i="48"/>
  <c r="J65" i="48"/>
  <c r="E65" i="48"/>
  <c r="J64" i="48"/>
  <c r="E64" i="48"/>
  <c r="M63" i="48"/>
  <c r="N62" i="48" s="1"/>
  <c r="J63" i="48"/>
  <c r="E63" i="48"/>
  <c r="J62" i="48"/>
  <c r="E62" i="48"/>
  <c r="N61" i="48"/>
  <c r="J61" i="48"/>
  <c r="Q60" i="48"/>
  <c r="N60" i="48"/>
  <c r="J60" i="48"/>
  <c r="E60" i="48"/>
  <c r="R59" i="48"/>
  <c r="N59" i="48"/>
  <c r="J59" i="48"/>
  <c r="E59" i="48"/>
  <c r="R58" i="48"/>
  <c r="R60" i="48" s="1"/>
  <c r="N58" i="48"/>
  <c r="N63" i="48" s="1"/>
  <c r="J58" i="48"/>
  <c r="J67" i="48" s="1"/>
  <c r="E58" i="48"/>
  <c r="E84" i="48" s="1"/>
  <c r="J53" i="48"/>
  <c r="J52" i="48"/>
  <c r="J51" i="48"/>
  <c r="J50" i="48"/>
  <c r="J49" i="48"/>
  <c r="J48" i="48"/>
  <c r="J47" i="48"/>
  <c r="J46" i="48"/>
  <c r="J45" i="48"/>
  <c r="J44" i="48"/>
  <c r="J43" i="48"/>
  <c r="J42" i="48"/>
  <c r="J41" i="48"/>
  <c r="J40" i="48"/>
  <c r="J39" i="48"/>
  <c r="J38" i="48"/>
  <c r="J37" i="48"/>
  <c r="J36" i="48"/>
  <c r="J35" i="48"/>
  <c r="J34" i="48"/>
  <c r="J33" i="48"/>
  <c r="J32" i="48"/>
  <c r="J31" i="48"/>
  <c r="J30" i="48"/>
  <c r="J29" i="48"/>
  <c r="J28" i="48"/>
  <c r="J27" i="48"/>
  <c r="J26" i="48"/>
  <c r="J25" i="48"/>
  <c r="J24" i="48"/>
  <c r="J23" i="48"/>
  <c r="J22" i="48"/>
  <c r="J21" i="48"/>
  <c r="J20" i="48"/>
  <c r="J19" i="48"/>
  <c r="F52" i="33"/>
  <c r="AD175" i="43" l="1"/>
  <c r="AC175" i="43"/>
  <c r="AD183" i="48"/>
  <c r="AD186" i="43" s="1"/>
  <c r="C175" i="43"/>
  <c r="D175" i="43"/>
  <c r="C181" i="43"/>
  <c r="D181" i="43"/>
  <c r="D170" i="43"/>
  <c r="C170" i="43"/>
  <c r="H172" i="48"/>
  <c r="H175" i="43" s="1"/>
  <c r="P172" i="48"/>
  <c r="P175" i="43" s="1"/>
  <c r="T172" i="48"/>
  <c r="T175" i="43" s="1"/>
  <c r="AB172" i="48"/>
  <c r="AB175" i="43" s="1"/>
  <c r="L182" i="48"/>
  <c r="T182" i="48"/>
  <c r="AB182" i="48"/>
  <c r="D166" i="43"/>
  <c r="C166" i="43"/>
  <c r="I172" i="48"/>
  <c r="I175" i="43" s="1"/>
  <c r="M172" i="48"/>
  <c r="M175" i="43" s="1"/>
  <c r="Q172" i="48"/>
  <c r="Q175" i="43" s="1"/>
  <c r="U172" i="48"/>
  <c r="U175" i="43" s="1"/>
  <c r="Y172" i="48"/>
  <c r="Y175" i="43" s="1"/>
  <c r="D182" i="48"/>
  <c r="I182" i="48"/>
  <c r="M182" i="48"/>
  <c r="Q182" i="48"/>
  <c r="U182" i="48"/>
  <c r="Y182" i="48"/>
  <c r="E182" i="48"/>
  <c r="L172" i="48"/>
  <c r="L175" i="43" s="1"/>
  <c r="X172" i="48"/>
  <c r="X175" i="43" s="1"/>
  <c r="H182" i="48"/>
  <c r="P182" i="48"/>
  <c r="X182" i="48"/>
  <c r="E172" i="48"/>
  <c r="E175" i="43" s="1"/>
  <c r="D162" i="43"/>
  <c r="C162" i="43"/>
  <c r="D174" i="43"/>
  <c r="C174" i="43"/>
  <c r="F172" i="48"/>
  <c r="F175" i="43" s="1"/>
  <c r="J172" i="48"/>
  <c r="J175" i="43" s="1"/>
  <c r="N172" i="48"/>
  <c r="N175" i="43" s="1"/>
  <c r="R172" i="48"/>
  <c r="R175" i="43" s="1"/>
  <c r="V172" i="48"/>
  <c r="V175" i="43" s="1"/>
  <c r="Z172" i="48"/>
  <c r="Z175" i="43" s="1"/>
  <c r="C184" i="43"/>
  <c r="D184" i="43"/>
  <c r="F182" i="48"/>
  <c r="J182" i="48"/>
  <c r="N182" i="48"/>
  <c r="R182" i="48"/>
  <c r="V182" i="48"/>
  <c r="Z182" i="48"/>
  <c r="AA183" i="48"/>
  <c r="AA186" i="43" s="1"/>
  <c r="W183" i="48"/>
  <c r="W186" i="43" s="1"/>
  <c r="S183" i="48"/>
  <c r="S186" i="43" s="1"/>
  <c r="O183" i="48"/>
  <c r="O186" i="43" s="1"/>
  <c r="K183" i="48"/>
  <c r="K186" i="43" s="1"/>
  <c r="G183" i="48"/>
  <c r="G186" i="43" s="1"/>
  <c r="E81" i="48"/>
  <c r="E61" i="48"/>
  <c r="E70" i="48"/>
  <c r="E74" i="48"/>
  <c r="E78" i="48"/>
  <c r="Z185" i="43" l="1"/>
  <c r="Z183" i="48"/>
  <c r="Z186" i="43" s="1"/>
  <c r="P185" i="43"/>
  <c r="P183" i="48"/>
  <c r="P186" i="43" s="1"/>
  <c r="F185" i="43"/>
  <c r="F183" i="48"/>
  <c r="F186" i="43" s="1"/>
  <c r="H185" i="43"/>
  <c r="H183" i="48"/>
  <c r="H186" i="43" s="1"/>
  <c r="I185" i="43"/>
  <c r="I183" i="48"/>
  <c r="I186" i="43" s="1"/>
  <c r="R185" i="43"/>
  <c r="R183" i="48"/>
  <c r="R186" i="43" s="1"/>
  <c r="U185" i="43"/>
  <c r="U183" i="48"/>
  <c r="U186" i="43" s="1"/>
  <c r="D185" i="43"/>
  <c r="C185" i="43"/>
  <c r="D183" i="48"/>
  <c r="AB185" i="43"/>
  <c r="AB183" i="48"/>
  <c r="AB186" i="43" s="1"/>
  <c r="J185" i="43"/>
  <c r="J183" i="48"/>
  <c r="J186" i="43" s="1"/>
  <c r="E185" i="43"/>
  <c r="E183" i="48"/>
  <c r="E186" i="43" s="1"/>
  <c r="M185" i="43"/>
  <c r="M183" i="48"/>
  <c r="M186" i="43" s="1"/>
  <c r="L185" i="43"/>
  <c r="L183" i="48"/>
  <c r="L186" i="43" s="1"/>
  <c r="V185" i="43"/>
  <c r="V183" i="48"/>
  <c r="V186" i="43" s="1"/>
  <c r="Y185" i="43"/>
  <c r="Y183" i="48"/>
  <c r="Y186" i="43" s="1"/>
  <c r="N185" i="43"/>
  <c r="N183" i="48"/>
  <c r="N186" i="43" s="1"/>
  <c r="X185" i="43"/>
  <c r="X183" i="48"/>
  <c r="X186" i="43" s="1"/>
  <c r="Q185" i="43"/>
  <c r="Q183" i="48"/>
  <c r="Q186" i="43" s="1"/>
  <c r="T185" i="43"/>
  <c r="T183" i="48"/>
  <c r="T186" i="43" s="1"/>
  <c r="G29" i="3"/>
  <c r="G25" i="3"/>
  <c r="F15" i="3"/>
  <c r="A16" i="3"/>
  <c r="E18" i="3"/>
  <c r="D186" i="43" l="1"/>
  <c r="C186" i="43"/>
  <c r="B352" i="21" l="1"/>
  <c r="B212" i="21"/>
  <c r="I50" i="21" l="1"/>
  <c r="I38" i="21"/>
  <c r="H30" i="33" l="1"/>
  <c r="J30" i="33"/>
  <c r="F53" i="33"/>
  <c r="F55" i="33" s="1"/>
  <c r="F56" i="62" s="1"/>
  <c r="J352" i="21"/>
  <c r="L23" i="22" s="1"/>
  <c r="H25" i="33"/>
  <c r="F25" i="33"/>
  <c r="F13" i="33"/>
  <c r="F13" i="62" s="1"/>
  <c r="F8" i="33"/>
  <c r="F8" i="62" s="1"/>
  <c r="E118" i="30"/>
  <c r="E121" i="30" s="1"/>
  <c r="E123" i="30" s="1"/>
  <c r="E126" i="30" s="1"/>
  <c r="E112" i="30"/>
  <c r="E114" i="30" s="1"/>
  <c r="E127" i="30" s="1"/>
  <c r="E86" i="30"/>
  <c r="E100" i="30" s="1"/>
  <c r="E59" i="30"/>
  <c r="E56" i="30"/>
  <c r="E53" i="30"/>
  <c r="I60" i="55"/>
  <c r="H60" i="55"/>
  <c r="G60" i="55"/>
  <c r="F60" i="55"/>
  <c r="E60" i="55"/>
  <c r="D60" i="55"/>
  <c r="H11" i="65"/>
  <c r="K5" i="65"/>
  <c r="K4" i="65"/>
  <c r="L28" i="22"/>
  <c r="L27" i="22"/>
  <c r="L26" i="22"/>
  <c r="L24" i="22"/>
  <c r="A23" i="22"/>
  <c r="L103" i="22"/>
  <c r="L102" i="22"/>
  <c r="L101" i="22"/>
  <c r="L100" i="22"/>
  <c r="W99" i="22"/>
  <c r="L99" i="22"/>
  <c r="V39" i="22"/>
  <c r="L39" i="22"/>
  <c r="B349" i="21"/>
  <c r="A20" i="22" s="1"/>
  <c r="I17" i="21"/>
  <c r="J375" i="21"/>
  <c r="J374" i="21"/>
  <c r="J373" i="21"/>
  <c r="J372" i="21"/>
  <c r="J371" i="21"/>
  <c r="J363" i="21"/>
  <c r="N352" i="21"/>
  <c r="B348" i="21"/>
  <c r="O288" i="21"/>
  <c r="O289" i="21"/>
  <c r="O290" i="21"/>
  <c r="O291" i="21"/>
  <c r="O292" i="21"/>
  <c r="O293" i="21"/>
  <c r="O294" i="21"/>
  <c r="O295" i="21"/>
  <c r="O296" i="21"/>
  <c r="O297" i="21"/>
  <c r="O298" i="21"/>
  <c r="O299" i="21"/>
  <c r="O300" i="21"/>
  <c r="O301" i="21"/>
  <c r="O302" i="21"/>
  <c r="O303" i="21"/>
  <c r="O304" i="21"/>
  <c r="O305" i="21"/>
  <c r="O306" i="21"/>
  <c r="O307" i="21"/>
  <c r="O308" i="21"/>
  <c r="O309" i="21"/>
  <c r="O310" i="21"/>
  <c r="O311" i="21"/>
  <c r="O312" i="21"/>
  <c r="O313" i="21"/>
  <c r="O314" i="21"/>
  <c r="O315" i="21"/>
  <c r="O316" i="21"/>
  <c r="O317" i="21"/>
  <c r="O318" i="21"/>
  <c r="O319" i="21"/>
  <c r="O320" i="21"/>
  <c r="O321" i="21"/>
  <c r="O322" i="21"/>
  <c r="O323" i="21"/>
  <c r="O324" i="21"/>
  <c r="O325" i="21"/>
  <c r="O326" i="21"/>
  <c r="O327" i="21"/>
  <c r="O328" i="21"/>
  <c r="O329" i="21"/>
  <c r="K288" i="21"/>
  <c r="L288" i="21"/>
  <c r="M288" i="21"/>
  <c r="N288" i="21"/>
  <c r="K289" i="21"/>
  <c r="L289" i="21"/>
  <c r="M289" i="21"/>
  <c r="N289" i="21"/>
  <c r="K290" i="21"/>
  <c r="L290" i="21"/>
  <c r="M290" i="21"/>
  <c r="N290" i="21"/>
  <c r="K291" i="21"/>
  <c r="L291" i="21"/>
  <c r="M291" i="21"/>
  <c r="N291" i="21"/>
  <c r="K292" i="21"/>
  <c r="L292" i="21"/>
  <c r="M292" i="21"/>
  <c r="N292" i="21"/>
  <c r="K293" i="21"/>
  <c r="L293" i="21"/>
  <c r="M293" i="21"/>
  <c r="N293" i="21"/>
  <c r="K294" i="21"/>
  <c r="L294" i="21"/>
  <c r="M294" i="21"/>
  <c r="N294" i="21"/>
  <c r="K295" i="21"/>
  <c r="L295" i="21"/>
  <c r="M295" i="21"/>
  <c r="N295" i="21"/>
  <c r="K296" i="21"/>
  <c r="L296" i="21"/>
  <c r="M296" i="21"/>
  <c r="N296" i="21"/>
  <c r="K297" i="21"/>
  <c r="L297" i="21"/>
  <c r="M297" i="21"/>
  <c r="N297" i="21"/>
  <c r="K298" i="21"/>
  <c r="L298" i="21"/>
  <c r="M298" i="21"/>
  <c r="N298" i="21"/>
  <c r="K299" i="21"/>
  <c r="L299" i="21"/>
  <c r="M299" i="21"/>
  <c r="N299" i="21"/>
  <c r="K300" i="21"/>
  <c r="L300" i="21"/>
  <c r="M300" i="21"/>
  <c r="N300" i="21"/>
  <c r="K301" i="21"/>
  <c r="L301" i="21"/>
  <c r="M301" i="21"/>
  <c r="N301" i="21"/>
  <c r="K302" i="21"/>
  <c r="L302" i="21"/>
  <c r="M302" i="21"/>
  <c r="N302" i="21"/>
  <c r="K303" i="21"/>
  <c r="L303" i="21"/>
  <c r="M303" i="21"/>
  <c r="N303" i="21"/>
  <c r="K304" i="21"/>
  <c r="L304" i="21"/>
  <c r="M304" i="21"/>
  <c r="N304" i="21"/>
  <c r="K305" i="21"/>
  <c r="L305" i="21"/>
  <c r="M305" i="21"/>
  <c r="N305" i="21"/>
  <c r="K306" i="21"/>
  <c r="L306" i="21"/>
  <c r="M306" i="21"/>
  <c r="N306" i="21"/>
  <c r="K307" i="21"/>
  <c r="L307" i="21"/>
  <c r="M307" i="21"/>
  <c r="N307" i="21"/>
  <c r="K308" i="21"/>
  <c r="L308" i="21"/>
  <c r="M308" i="21"/>
  <c r="N308" i="21"/>
  <c r="K309" i="21"/>
  <c r="L309" i="21"/>
  <c r="M309" i="21"/>
  <c r="N309" i="21"/>
  <c r="K310" i="21"/>
  <c r="L310" i="21"/>
  <c r="M310" i="21"/>
  <c r="N310" i="21"/>
  <c r="K311" i="21"/>
  <c r="L311" i="21"/>
  <c r="M311" i="21"/>
  <c r="N311" i="21"/>
  <c r="K312" i="21"/>
  <c r="L312" i="21"/>
  <c r="M312" i="21"/>
  <c r="N312" i="21"/>
  <c r="K313" i="21"/>
  <c r="L313" i="21"/>
  <c r="M313" i="21"/>
  <c r="N313" i="21"/>
  <c r="K314" i="21"/>
  <c r="L314" i="21"/>
  <c r="M314" i="21"/>
  <c r="N314" i="21"/>
  <c r="K315" i="21"/>
  <c r="L315" i="21"/>
  <c r="M315" i="21"/>
  <c r="N315" i="21"/>
  <c r="K316" i="21"/>
  <c r="L316" i="21"/>
  <c r="M316" i="21"/>
  <c r="N316" i="21"/>
  <c r="K317" i="21"/>
  <c r="L317" i="21"/>
  <c r="M317" i="21"/>
  <c r="N317" i="21"/>
  <c r="K318" i="21"/>
  <c r="L318" i="21"/>
  <c r="M318" i="21"/>
  <c r="N318" i="21"/>
  <c r="K319" i="21"/>
  <c r="L319" i="21"/>
  <c r="M319" i="21"/>
  <c r="N319" i="21"/>
  <c r="K320" i="21"/>
  <c r="L320" i="21"/>
  <c r="M320" i="21"/>
  <c r="N320" i="21"/>
  <c r="K321" i="21"/>
  <c r="L321" i="21"/>
  <c r="M321" i="21"/>
  <c r="N321" i="21"/>
  <c r="K322" i="21"/>
  <c r="L322" i="21"/>
  <c r="M322" i="21"/>
  <c r="N322" i="21"/>
  <c r="K323" i="21"/>
  <c r="L323" i="21"/>
  <c r="M323" i="21"/>
  <c r="N323" i="21"/>
  <c r="K324" i="21"/>
  <c r="L324" i="21"/>
  <c r="M324" i="21"/>
  <c r="N324" i="21"/>
  <c r="K325" i="21"/>
  <c r="L325" i="21"/>
  <c r="M325" i="21"/>
  <c r="N325" i="21"/>
  <c r="K326" i="21"/>
  <c r="L326" i="21"/>
  <c r="M326" i="21"/>
  <c r="N326" i="21"/>
  <c r="K327" i="21"/>
  <c r="L327" i="21"/>
  <c r="M327" i="21"/>
  <c r="N327" i="21"/>
  <c r="K328" i="21"/>
  <c r="L328" i="21"/>
  <c r="M328" i="21"/>
  <c r="N328" i="21"/>
  <c r="K329" i="21"/>
  <c r="L329" i="21"/>
  <c r="M329" i="21"/>
  <c r="N329" i="21"/>
  <c r="H288" i="21"/>
  <c r="H289" i="21"/>
  <c r="H290" i="21"/>
  <c r="H291" i="21"/>
  <c r="H292" i="21"/>
  <c r="H293" i="21"/>
  <c r="H294" i="21"/>
  <c r="H295" i="21"/>
  <c r="H296" i="21"/>
  <c r="H297" i="21"/>
  <c r="H298" i="21"/>
  <c r="H299" i="21"/>
  <c r="H300" i="21"/>
  <c r="H301" i="21"/>
  <c r="H302" i="21"/>
  <c r="H303" i="21"/>
  <c r="H304" i="21"/>
  <c r="H305" i="21"/>
  <c r="H306" i="21"/>
  <c r="H307" i="21"/>
  <c r="H308" i="21"/>
  <c r="H309" i="21"/>
  <c r="H310" i="21"/>
  <c r="H311" i="21"/>
  <c r="H312" i="21"/>
  <c r="H313" i="21"/>
  <c r="H314" i="21"/>
  <c r="H315" i="21"/>
  <c r="H316" i="21"/>
  <c r="H317" i="21"/>
  <c r="H318" i="21"/>
  <c r="H319" i="21"/>
  <c r="H320" i="21"/>
  <c r="H321" i="21"/>
  <c r="H322" i="21"/>
  <c r="H323" i="21"/>
  <c r="H324" i="21"/>
  <c r="H325" i="21"/>
  <c r="H326" i="21"/>
  <c r="H327" i="21"/>
  <c r="H328" i="21"/>
  <c r="H329" i="21"/>
  <c r="F56" i="55"/>
  <c r="K330" i="21" s="1"/>
  <c r="C288" i="21"/>
  <c r="C289" i="21"/>
  <c r="C290" i="21"/>
  <c r="C291" i="21"/>
  <c r="C292" i="21"/>
  <c r="C293" i="21"/>
  <c r="C294" i="21"/>
  <c r="C295" i="21"/>
  <c r="C296" i="21"/>
  <c r="C297" i="21"/>
  <c r="C298" i="21"/>
  <c r="C299" i="21"/>
  <c r="C300" i="21"/>
  <c r="C301" i="21"/>
  <c r="C302" i="21"/>
  <c r="C303" i="21"/>
  <c r="C304" i="21"/>
  <c r="C305" i="21"/>
  <c r="C306" i="21"/>
  <c r="C307" i="21"/>
  <c r="C308" i="21"/>
  <c r="C309" i="21"/>
  <c r="C310" i="21"/>
  <c r="C311" i="21"/>
  <c r="C312" i="21"/>
  <c r="C313" i="21"/>
  <c r="C314" i="21"/>
  <c r="C315" i="21"/>
  <c r="C316" i="21"/>
  <c r="C317" i="21"/>
  <c r="C318" i="21"/>
  <c r="C319" i="21"/>
  <c r="C320" i="21"/>
  <c r="C321" i="21"/>
  <c r="C322" i="21"/>
  <c r="C323" i="21"/>
  <c r="C324" i="21"/>
  <c r="C325" i="21"/>
  <c r="C326" i="21"/>
  <c r="C327" i="21"/>
  <c r="C328" i="21"/>
  <c r="C329" i="21"/>
  <c r="A288" i="21"/>
  <c r="A289" i="21"/>
  <c r="A290" i="21"/>
  <c r="A291" i="21"/>
  <c r="A292" i="21"/>
  <c r="A293" i="21"/>
  <c r="A294" i="21"/>
  <c r="A295" i="21"/>
  <c r="A296" i="21"/>
  <c r="A297" i="21"/>
  <c r="A298" i="21"/>
  <c r="A299" i="21"/>
  <c r="A300" i="21"/>
  <c r="A301" i="21"/>
  <c r="A302" i="21"/>
  <c r="A303" i="21"/>
  <c r="A304" i="21"/>
  <c r="A305" i="21"/>
  <c r="A306" i="21"/>
  <c r="A307" i="21"/>
  <c r="A308" i="21"/>
  <c r="A309" i="21"/>
  <c r="A310" i="21"/>
  <c r="A311" i="21"/>
  <c r="A312" i="21"/>
  <c r="A313" i="21"/>
  <c r="A314" i="21"/>
  <c r="A315" i="21"/>
  <c r="A316" i="21"/>
  <c r="A317" i="21"/>
  <c r="A318" i="21"/>
  <c r="A319" i="21"/>
  <c r="A320" i="21"/>
  <c r="A321" i="21"/>
  <c r="A322" i="21"/>
  <c r="A323" i="21"/>
  <c r="A324" i="21"/>
  <c r="A325" i="21"/>
  <c r="A326" i="21"/>
  <c r="A327" i="21"/>
  <c r="A328" i="21"/>
  <c r="A329" i="21"/>
  <c r="A330" i="21"/>
  <c r="I32" i="21"/>
  <c r="I157" i="21"/>
  <c r="I153" i="21"/>
  <c r="A5" i="30"/>
  <c r="N116" i="21"/>
  <c r="V73" i="22" s="1"/>
  <c r="N117" i="21"/>
  <c r="V74" i="22" s="1"/>
  <c r="N118" i="21"/>
  <c r="V75" i="22" s="1"/>
  <c r="N119" i="21"/>
  <c r="V76" i="22" s="1"/>
  <c r="N120" i="21"/>
  <c r="V77" i="22" s="1"/>
  <c r="N121" i="21"/>
  <c r="V78" i="22" s="1"/>
  <c r="N122" i="21"/>
  <c r="V79" i="22" s="1"/>
  <c r="N123" i="21"/>
  <c r="V80" i="22" s="1"/>
  <c r="N124" i="21"/>
  <c r="V81" i="22" s="1"/>
  <c r="N115" i="21"/>
  <c r="V72" i="22" s="1"/>
  <c r="I117" i="21"/>
  <c r="L74" i="22" s="1"/>
  <c r="I118" i="21"/>
  <c r="L75" i="22" s="1"/>
  <c r="I119" i="21"/>
  <c r="L76" i="22" s="1"/>
  <c r="I120" i="21"/>
  <c r="L77" i="22" s="1"/>
  <c r="I121" i="21"/>
  <c r="L78" i="22" s="1"/>
  <c r="I122" i="21"/>
  <c r="L79" i="22" s="1"/>
  <c r="I123" i="21"/>
  <c r="L80" i="22" s="1"/>
  <c r="I124" i="21"/>
  <c r="L81" i="22" s="1"/>
  <c r="I116" i="21"/>
  <c r="L73" i="22" s="1"/>
  <c r="I115" i="21"/>
  <c r="L72" i="22" s="1"/>
  <c r="N110" i="21"/>
  <c r="V68" i="22" s="1"/>
  <c r="N106" i="21"/>
  <c r="V64" i="22" s="1"/>
  <c r="N108" i="21"/>
  <c r="V66" i="22" s="1"/>
  <c r="N111" i="21"/>
  <c r="V69" i="22" s="1"/>
  <c r="N104" i="21"/>
  <c r="V62" i="22" s="1"/>
  <c r="N105" i="21"/>
  <c r="V63" i="22" s="1"/>
  <c r="N107" i="21"/>
  <c r="V65" i="22" s="1"/>
  <c r="N109" i="21"/>
  <c r="V67" i="22" s="1"/>
  <c r="N112" i="21"/>
  <c r="V70" i="22" s="1"/>
  <c r="I104" i="21"/>
  <c r="L62" i="22" s="1"/>
  <c r="I105" i="21"/>
  <c r="L63" i="22" s="1"/>
  <c r="I106" i="21"/>
  <c r="L64" i="22" s="1"/>
  <c r="I107" i="21"/>
  <c r="L65" i="22" s="1"/>
  <c r="I108" i="21"/>
  <c r="L66" i="22" s="1"/>
  <c r="I109" i="21"/>
  <c r="L67" i="22" s="1"/>
  <c r="I110" i="21"/>
  <c r="L68" i="22" s="1"/>
  <c r="I111" i="21"/>
  <c r="L69" i="22" s="1"/>
  <c r="I112" i="21"/>
  <c r="L70" i="22" s="1"/>
  <c r="N103" i="21"/>
  <c r="V61" i="22" s="1"/>
  <c r="I103" i="21"/>
  <c r="L61" i="22" s="1"/>
  <c r="N93" i="21"/>
  <c r="V52" i="22" s="1"/>
  <c r="N94" i="21"/>
  <c r="V53" i="22" s="1"/>
  <c r="N95" i="21"/>
  <c r="V54" i="22" s="1"/>
  <c r="N96" i="21"/>
  <c r="V55" i="22" s="1"/>
  <c r="N97" i="21"/>
  <c r="V56" i="22" s="1"/>
  <c r="N98" i="21"/>
  <c r="V57" i="22" s="1"/>
  <c r="N99" i="21"/>
  <c r="V58" i="22" s="1"/>
  <c r="N100" i="21"/>
  <c r="V59" i="22" s="1"/>
  <c r="I93" i="21"/>
  <c r="L52" i="22" s="1"/>
  <c r="I94" i="21"/>
  <c r="L53" i="22" s="1"/>
  <c r="I95" i="21"/>
  <c r="L54" i="22" s="1"/>
  <c r="I96" i="21"/>
  <c r="L55" i="22" s="1"/>
  <c r="I97" i="21"/>
  <c r="L56" i="22" s="1"/>
  <c r="I98" i="21"/>
  <c r="L57" i="22" s="1"/>
  <c r="I99" i="21"/>
  <c r="L58" i="22" s="1"/>
  <c r="I100" i="21"/>
  <c r="L59" i="22" s="1"/>
  <c r="N92" i="21"/>
  <c r="V51" i="22" s="1"/>
  <c r="I92" i="21"/>
  <c r="L51" i="22" s="1"/>
  <c r="N82" i="21"/>
  <c r="V43" i="22" s="1"/>
  <c r="N83" i="21"/>
  <c r="V44" i="22" s="1"/>
  <c r="N84" i="21"/>
  <c r="V41" i="22" s="1"/>
  <c r="N86" i="21"/>
  <c r="V46" i="22" s="1"/>
  <c r="N87" i="21"/>
  <c r="V47" i="22" s="1"/>
  <c r="N88" i="21"/>
  <c r="V48" i="22" s="1"/>
  <c r="N126" i="21"/>
  <c r="V83" i="22" s="1"/>
  <c r="L68" i="21"/>
  <c r="Q32" i="22" s="1"/>
  <c r="L72" i="21"/>
  <c r="I47" i="21"/>
  <c r="I36" i="21"/>
  <c r="J377" i="21" s="1"/>
  <c r="I25" i="21"/>
  <c r="J358" i="21" s="1"/>
  <c r="N128" i="21"/>
  <c r="V84" i="22" s="1"/>
  <c r="I128" i="21"/>
  <c r="L84" i="22" s="1"/>
  <c r="N127" i="21"/>
  <c r="V85" i="22" s="1"/>
  <c r="I127" i="21"/>
  <c r="L85" i="22" s="1"/>
  <c r="I126" i="21"/>
  <c r="L83" i="22" s="1"/>
  <c r="C41" i="64"/>
  <c r="F35" i="63"/>
  <c r="N85" i="21"/>
  <c r="V45" i="22" s="1"/>
  <c r="N89" i="21"/>
  <c r="V49" i="22" s="1"/>
  <c r="N81" i="21"/>
  <c r="V42" i="22" s="1"/>
  <c r="N80" i="21"/>
  <c r="V40" i="22" s="1"/>
  <c r="I83" i="21"/>
  <c r="L44" i="22" s="1"/>
  <c r="I84" i="21"/>
  <c r="L41" i="22" s="1"/>
  <c r="I85" i="21"/>
  <c r="L45" i="22" s="1"/>
  <c r="I86" i="21"/>
  <c r="L46" i="22" s="1"/>
  <c r="I87" i="21"/>
  <c r="L47" i="22" s="1"/>
  <c r="I88" i="21"/>
  <c r="L48" i="22" s="1"/>
  <c r="I89" i="21"/>
  <c r="L49" i="22" s="1"/>
  <c r="I81" i="21"/>
  <c r="L42" i="22" s="1"/>
  <c r="I82" i="21"/>
  <c r="L43" i="22" s="1"/>
  <c r="I80" i="21"/>
  <c r="L40" i="22" s="1"/>
  <c r="P141" i="21"/>
  <c r="AD105" i="22" s="1"/>
  <c r="I141" i="21"/>
  <c r="L105" i="22" s="1"/>
  <c r="H141" i="21"/>
  <c r="P140" i="21"/>
  <c r="AD104" i="22" s="1"/>
  <c r="I140" i="21"/>
  <c r="L104" i="22" s="1"/>
  <c r="H140" i="21"/>
  <c r="H138" i="21"/>
  <c r="I136" i="21"/>
  <c r="H136" i="21"/>
  <c r="I135" i="21"/>
  <c r="H135" i="21"/>
  <c r="O134" i="21"/>
  <c r="I134" i="21"/>
  <c r="I133" i="21"/>
  <c r="H133" i="21"/>
  <c r="I132" i="21"/>
  <c r="L98" i="22" s="1"/>
  <c r="I131" i="21"/>
  <c r="I48" i="21"/>
  <c r="I49" i="21"/>
  <c r="I51" i="21"/>
  <c r="I46" i="21"/>
  <c r="I45" i="21"/>
  <c r="I44" i="21"/>
  <c r="N43" i="21"/>
  <c r="I43" i="21"/>
  <c r="J348" i="21"/>
  <c r="L29" i="22" s="1"/>
  <c r="I31" i="21"/>
  <c r="I35" i="21"/>
  <c r="I37" i="21"/>
  <c r="J378" i="21" s="1"/>
  <c r="I39" i="21"/>
  <c r="I34" i="21"/>
  <c r="I33" i="21"/>
  <c r="I27" i="21"/>
  <c r="J361" i="21" s="1"/>
  <c r="I26" i="21"/>
  <c r="J362" i="21" s="1"/>
  <c r="I24" i="21"/>
  <c r="J357" i="21" s="1"/>
  <c r="L25" i="22" s="1"/>
  <c r="I23" i="21"/>
  <c r="J355" i="21" s="1"/>
  <c r="I21" i="21"/>
  <c r="J360" i="21" s="1"/>
  <c r="I20" i="21"/>
  <c r="J351" i="21" s="1"/>
  <c r="L22" i="22" s="1"/>
  <c r="N70" i="21"/>
  <c r="N71" i="21"/>
  <c r="N72" i="21"/>
  <c r="N73" i="21"/>
  <c r="N68" i="21"/>
  <c r="X32" i="22" s="1"/>
  <c r="N69" i="21"/>
  <c r="X33" i="22" s="1"/>
  <c r="N67" i="21"/>
  <c r="X31" i="22" s="1"/>
  <c r="L70" i="21"/>
  <c r="L71" i="21"/>
  <c r="L73" i="21"/>
  <c r="L69" i="21"/>
  <c r="Q33" i="22" s="1"/>
  <c r="L67" i="21"/>
  <c r="Q31" i="22" s="1"/>
  <c r="I68" i="21"/>
  <c r="L32" i="22" s="1"/>
  <c r="I69" i="21"/>
  <c r="L33" i="22" s="1"/>
  <c r="I70" i="21"/>
  <c r="I71" i="21"/>
  <c r="I72" i="21"/>
  <c r="I73" i="21"/>
  <c r="I67" i="21"/>
  <c r="L31" i="22" s="1"/>
  <c r="L22" i="21"/>
  <c r="L352" i="21" s="1"/>
  <c r="R23" i="22" s="1"/>
  <c r="I19" i="21"/>
  <c r="J350" i="21" s="1"/>
  <c r="L21" i="22" s="1"/>
  <c r="I18" i="21"/>
  <c r="J349" i="21" s="1"/>
  <c r="L20" i="22" s="1"/>
  <c r="B17" i="21"/>
  <c r="A17" i="64"/>
  <c r="C283" i="21"/>
  <c r="C284" i="21"/>
  <c r="C285" i="21"/>
  <c r="C286" i="21"/>
  <c r="C287" i="21"/>
  <c r="C282" i="21"/>
  <c r="Q178" i="21"/>
  <c r="N178" i="21"/>
  <c r="K178" i="21"/>
  <c r="H178" i="21"/>
  <c r="O283" i="21"/>
  <c r="O284" i="21"/>
  <c r="O285" i="21"/>
  <c r="O286" i="21"/>
  <c r="O287" i="21"/>
  <c r="O282" i="21"/>
  <c r="K283" i="21"/>
  <c r="L283" i="21"/>
  <c r="M283" i="21"/>
  <c r="N283" i="21"/>
  <c r="K284" i="21"/>
  <c r="L284" i="21"/>
  <c r="M284" i="21"/>
  <c r="N284" i="21"/>
  <c r="K285" i="21"/>
  <c r="L285" i="21"/>
  <c r="M285" i="21"/>
  <c r="N285" i="21"/>
  <c r="K286" i="21"/>
  <c r="L286" i="21"/>
  <c r="M286" i="21"/>
  <c r="N286" i="21"/>
  <c r="K287" i="21"/>
  <c r="L287" i="21"/>
  <c r="M287" i="21"/>
  <c r="N287" i="21"/>
  <c r="L282" i="21"/>
  <c r="M282" i="21"/>
  <c r="N282" i="21"/>
  <c r="K282" i="21"/>
  <c r="H283" i="21"/>
  <c r="H284" i="21"/>
  <c r="H285" i="21"/>
  <c r="H286" i="21"/>
  <c r="H287" i="21"/>
  <c r="H282" i="21"/>
  <c r="A283" i="21"/>
  <c r="A284" i="21"/>
  <c r="A285" i="21"/>
  <c r="A286" i="21"/>
  <c r="A287" i="21"/>
  <c r="A282" i="21"/>
  <c r="L115" i="22"/>
  <c r="L116" i="22"/>
  <c r="L114" i="22"/>
  <c r="H180" i="21"/>
  <c r="H167" i="21"/>
  <c r="L161" i="21"/>
  <c r="L162" i="21"/>
  <c r="L163" i="21"/>
  <c r="L165" i="21"/>
  <c r="L160" i="21"/>
  <c r="I159" i="21"/>
  <c r="I158" i="21"/>
  <c r="I156" i="21"/>
  <c r="I155" i="21"/>
  <c r="I154" i="21"/>
  <c r="I152" i="21"/>
  <c r="I148" i="21"/>
  <c r="I147" i="21"/>
  <c r="I146" i="21"/>
  <c r="I144" i="21"/>
  <c r="I143" i="21"/>
  <c r="P142" i="21"/>
  <c r="AD106" i="22" s="1"/>
  <c r="I142" i="21"/>
  <c r="L106" i="22" s="1"/>
  <c r="M47" i="61"/>
  <c r="B93" i="33"/>
  <c r="D93" i="33"/>
  <c r="D101" i="62" s="1"/>
  <c r="J93" i="33"/>
  <c r="J101" i="62" s="1"/>
  <c r="H93" i="33"/>
  <c r="I70" i="33" s="1"/>
  <c r="I78" i="62" s="1"/>
  <c r="J55" i="62"/>
  <c r="J41" i="62"/>
  <c r="J42" i="62"/>
  <c r="J43" i="62"/>
  <c r="J44" i="62"/>
  <c r="J45" i="62"/>
  <c r="J46" i="62"/>
  <c r="J47" i="62"/>
  <c r="J48" i="62"/>
  <c r="J49" i="62"/>
  <c r="J50" i="62"/>
  <c r="J51" i="62"/>
  <c r="J52" i="62"/>
  <c r="J40" i="62"/>
  <c r="J39" i="62"/>
  <c r="J59" i="62" s="1"/>
  <c r="H55" i="62"/>
  <c r="H41" i="62"/>
  <c r="H42" i="62"/>
  <c r="H43" i="62"/>
  <c r="H44" i="62"/>
  <c r="H45" i="62"/>
  <c r="H46" i="62"/>
  <c r="H47" i="62"/>
  <c r="H48" i="62"/>
  <c r="H49" i="62"/>
  <c r="H50" i="62"/>
  <c r="H51" i="62"/>
  <c r="H52" i="62"/>
  <c r="H40" i="62"/>
  <c r="H39" i="62"/>
  <c r="H59" i="62" s="1"/>
  <c r="F55" i="62"/>
  <c r="F41" i="62"/>
  <c r="F42" i="62"/>
  <c r="F43" i="62"/>
  <c r="F44" i="62"/>
  <c r="F45" i="62"/>
  <c r="F46" i="62"/>
  <c r="F47" i="62"/>
  <c r="F48" i="62"/>
  <c r="F49" i="62"/>
  <c r="F50" i="62"/>
  <c r="F51" i="62"/>
  <c r="F52" i="62"/>
  <c r="F40" i="62"/>
  <c r="F39" i="62"/>
  <c r="F59" i="62" s="1"/>
  <c r="J6" i="62"/>
  <c r="F6" i="62"/>
  <c r="H6" i="62"/>
  <c r="J76" i="62"/>
  <c r="K76" i="62"/>
  <c r="J77" i="62"/>
  <c r="K77" i="62"/>
  <c r="J78" i="62"/>
  <c r="K78" i="62"/>
  <c r="J79" i="62"/>
  <c r="K79" i="62"/>
  <c r="J80" i="62"/>
  <c r="K80" i="62"/>
  <c r="J81" i="62"/>
  <c r="K81" i="62"/>
  <c r="J82" i="62"/>
  <c r="K82" i="62"/>
  <c r="J83" i="62"/>
  <c r="K83" i="62"/>
  <c r="J84" i="62"/>
  <c r="K84" i="62"/>
  <c r="J85" i="62"/>
  <c r="K85" i="62"/>
  <c r="J86" i="62"/>
  <c r="K86" i="62"/>
  <c r="J87" i="62"/>
  <c r="K87" i="62"/>
  <c r="J88" i="62"/>
  <c r="K88" i="62"/>
  <c r="J89" i="62"/>
  <c r="K89" i="62"/>
  <c r="J90" i="62"/>
  <c r="K90" i="62"/>
  <c r="J91" i="62"/>
  <c r="K91" i="62"/>
  <c r="J92" i="62"/>
  <c r="K92" i="62"/>
  <c r="J93" i="62"/>
  <c r="K93" i="62"/>
  <c r="J94" i="62"/>
  <c r="K94" i="62"/>
  <c r="J95" i="62"/>
  <c r="K95" i="62"/>
  <c r="J96" i="62"/>
  <c r="K96" i="62"/>
  <c r="J97" i="62"/>
  <c r="K97" i="62"/>
  <c r="J98" i="62"/>
  <c r="K98" i="62"/>
  <c r="J99" i="62"/>
  <c r="K99" i="62"/>
  <c r="J100" i="62"/>
  <c r="K100" i="62"/>
  <c r="K101" i="62"/>
  <c r="H77" i="62"/>
  <c r="H78" i="62"/>
  <c r="H79" i="62"/>
  <c r="H80" i="62"/>
  <c r="H81" i="62"/>
  <c r="H82" i="62"/>
  <c r="H83" i="62"/>
  <c r="H84" i="62"/>
  <c r="H85" i="62"/>
  <c r="H86" i="62"/>
  <c r="H87" i="62"/>
  <c r="H88" i="62"/>
  <c r="H89" i="62"/>
  <c r="H90" i="62"/>
  <c r="H91" i="62"/>
  <c r="H92" i="62"/>
  <c r="H93" i="62"/>
  <c r="H94" i="62"/>
  <c r="H95" i="62"/>
  <c r="H96" i="62"/>
  <c r="H97" i="62"/>
  <c r="H98" i="62"/>
  <c r="H99" i="62"/>
  <c r="H100" i="62"/>
  <c r="H76" i="62"/>
  <c r="F101" i="62"/>
  <c r="F77" i="62"/>
  <c r="F78" i="62"/>
  <c r="F79" i="62"/>
  <c r="F80" i="62"/>
  <c r="F81" i="62"/>
  <c r="F82" i="62"/>
  <c r="F83" i="62"/>
  <c r="F84" i="62"/>
  <c r="F85" i="62"/>
  <c r="F86" i="62"/>
  <c r="F87" i="62"/>
  <c r="F88" i="62"/>
  <c r="F89" i="62"/>
  <c r="F90" i="62"/>
  <c r="F91" i="62"/>
  <c r="F92" i="62"/>
  <c r="F93" i="62"/>
  <c r="F94" i="62"/>
  <c r="F95" i="62"/>
  <c r="F96" i="62"/>
  <c r="F97" i="62"/>
  <c r="F98" i="62"/>
  <c r="F99" i="62"/>
  <c r="F100" i="62"/>
  <c r="F76" i="62"/>
  <c r="D76" i="62"/>
  <c r="E76" i="62"/>
  <c r="D77" i="62"/>
  <c r="E77" i="62"/>
  <c r="D78" i="62"/>
  <c r="E78" i="62"/>
  <c r="D79" i="62"/>
  <c r="E79" i="62"/>
  <c r="D80" i="62"/>
  <c r="E80" i="62"/>
  <c r="D81" i="62"/>
  <c r="E81" i="62"/>
  <c r="D82" i="62"/>
  <c r="E82" i="62"/>
  <c r="D83" i="62"/>
  <c r="E83" i="62"/>
  <c r="D84" i="62"/>
  <c r="E84" i="62"/>
  <c r="D85" i="62"/>
  <c r="E85" i="62"/>
  <c r="D86" i="62"/>
  <c r="E86" i="62"/>
  <c r="D87" i="62"/>
  <c r="E87" i="62"/>
  <c r="D88" i="62"/>
  <c r="E88" i="62"/>
  <c r="D89" i="62"/>
  <c r="E89" i="62"/>
  <c r="D90" i="62"/>
  <c r="E90" i="62"/>
  <c r="D91" i="62"/>
  <c r="E91" i="62"/>
  <c r="D92" i="62"/>
  <c r="E92" i="62"/>
  <c r="D93" i="62"/>
  <c r="E93" i="62"/>
  <c r="D94" i="62"/>
  <c r="E94" i="62"/>
  <c r="D95" i="62"/>
  <c r="E95" i="62"/>
  <c r="D96" i="62"/>
  <c r="E96" i="62"/>
  <c r="D97" i="62"/>
  <c r="E97" i="62"/>
  <c r="D98" i="62"/>
  <c r="E98" i="62"/>
  <c r="D99" i="62"/>
  <c r="E99" i="62"/>
  <c r="D100" i="62"/>
  <c r="E100" i="62"/>
  <c r="E101" i="62"/>
  <c r="B77" i="62"/>
  <c r="B78" i="62"/>
  <c r="B79" i="62"/>
  <c r="B80" i="62"/>
  <c r="B81" i="62"/>
  <c r="B82" i="62"/>
  <c r="B83" i="62"/>
  <c r="B84" i="62"/>
  <c r="B85" i="62"/>
  <c r="B86" i="62"/>
  <c r="B87" i="62"/>
  <c r="B88" i="62"/>
  <c r="B89" i="62"/>
  <c r="B90" i="62"/>
  <c r="B91" i="62"/>
  <c r="B92" i="62"/>
  <c r="B93" i="62"/>
  <c r="B94" i="62"/>
  <c r="B95" i="62"/>
  <c r="B96" i="62"/>
  <c r="B97" i="62"/>
  <c r="B98" i="62"/>
  <c r="B99" i="62"/>
  <c r="B100" i="62"/>
  <c r="B76" i="62"/>
  <c r="A101" i="62"/>
  <c r="A77" i="62"/>
  <c r="A78" i="62"/>
  <c r="A79" i="62"/>
  <c r="A80" i="62"/>
  <c r="A81" i="62"/>
  <c r="A82" i="62"/>
  <c r="A83" i="62"/>
  <c r="A84" i="62"/>
  <c r="A85" i="62"/>
  <c r="A86" i="62"/>
  <c r="A87" i="62"/>
  <c r="A88" i="62"/>
  <c r="A89" i="62"/>
  <c r="A90" i="62"/>
  <c r="A91" i="62"/>
  <c r="A92" i="62"/>
  <c r="A93" i="62"/>
  <c r="A94" i="62"/>
  <c r="A95" i="62"/>
  <c r="A96" i="62"/>
  <c r="A97" i="62"/>
  <c r="A98" i="62"/>
  <c r="A99" i="62"/>
  <c r="A100" i="62"/>
  <c r="A76" i="62"/>
  <c r="A59" i="45"/>
  <c r="A60" i="45"/>
  <c r="A61" i="45"/>
  <c r="A62" i="45"/>
  <c r="A63" i="45"/>
  <c r="A64" i="45"/>
  <c r="A65" i="45"/>
  <c r="A66" i="45"/>
  <c r="A67" i="45"/>
  <c r="A68" i="45"/>
  <c r="A69" i="45"/>
  <c r="A70" i="45"/>
  <c r="A71" i="45"/>
  <c r="A72" i="45"/>
  <c r="A73" i="45"/>
  <c r="A74" i="45"/>
  <c r="A75" i="45"/>
  <c r="A76" i="45"/>
  <c r="A77" i="45"/>
  <c r="A78" i="45"/>
  <c r="A79" i="45"/>
  <c r="A80" i="45"/>
  <c r="A81" i="45"/>
  <c r="A82" i="45"/>
  <c r="A83" i="45"/>
  <c r="A84" i="45"/>
  <c r="A85" i="45"/>
  <c r="A86" i="45"/>
  <c r="A87" i="45"/>
  <c r="A88" i="45"/>
  <c r="A89" i="45"/>
  <c r="A90" i="45"/>
  <c r="A58" i="45"/>
  <c r="B59" i="45"/>
  <c r="B60" i="45"/>
  <c r="B61" i="45"/>
  <c r="B62" i="45"/>
  <c r="B63" i="45"/>
  <c r="B64" i="45"/>
  <c r="B65" i="45"/>
  <c r="B66" i="45"/>
  <c r="B67" i="45"/>
  <c r="B68" i="45"/>
  <c r="B69" i="45"/>
  <c r="B70" i="45"/>
  <c r="B71" i="45"/>
  <c r="B72" i="45"/>
  <c r="B73" i="45"/>
  <c r="B74" i="45"/>
  <c r="B75" i="45"/>
  <c r="B76" i="45"/>
  <c r="B77" i="45"/>
  <c r="B78" i="45"/>
  <c r="B79" i="45"/>
  <c r="B80" i="45"/>
  <c r="B81" i="45"/>
  <c r="B82" i="45"/>
  <c r="B83" i="45"/>
  <c r="B84" i="45"/>
  <c r="B85" i="45"/>
  <c r="B86" i="45"/>
  <c r="B87" i="45"/>
  <c r="B88" i="45"/>
  <c r="B89" i="45"/>
  <c r="B90" i="45"/>
  <c r="B58" i="45"/>
  <c r="A17" i="45"/>
  <c r="A18" i="45"/>
  <c r="A19" i="45"/>
  <c r="A20" i="45"/>
  <c r="A21" i="45"/>
  <c r="A22" i="45"/>
  <c r="A23" i="45"/>
  <c r="A24" i="45"/>
  <c r="A25" i="45"/>
  <c r="A26" i="45"/>
  <c r="A27" i="45"/>
  <c r="A28" i="45"/>
  <c r="A29" i="45"/>
  <c r="A30" i="45"/>
  <c r="A31" i="45"/>
  <c r="A32" i="45"/>
  <c r="A33" i="45"/>
  <c r="A34" i="45"/>
  <c r="A35" i="45"/>
  <c r="A36" i="45"/>
  <c r="A37" i="45"/>
  <c r="A38" i="45"/>
  <c r="A39" i="45"/>
  <c r="A40" i="45"/>
  <c r="A41" i="45"/>
  <c r="A42" i="45"/>
  <c r="A43" i="45"/>
  <c r="A44" i="45"/>
  <c r="A45" i="45"/>
  <c r="A46" i="45"/>
  <c r="A47" i="45"/>
  <c r="A48" i="45"/>
  <c r="A16" i="45"/>
  <c r="B17" i="45"/>
  <c r="B18" i="45"/>
  <c r="B19" i="45"/>
  <c r="B20" i="45"/>
  <c r="B21" i="45"/>
  <c r="B22" i="45"/>
  <c r="B23" i="45"/>
  <c r="B24" i="45"/>
  <c r="B25" i="45"/>
  <c r="B26" i="45"/>
  <c r="B27" i="45"/>
  <c r="B28" i="45"/>
  <c r="B29" i="45"/>
  <c r="B30" i="45"/>
  <c r="B31" i="45"/>
  <c r="B32" i="45"/>
  <c r="B33" i="45"/>
  <c r="B34" i="45"/>
  <c r="B35" i="45"/>
  <c r="B36" i="45"/>
  <c r="B37" i="45"/>
  <c r="B38" i="45"/>
  <c r="B39" i="45"/>
  <c r="B40" i="45"/>
  <c r="B41" i="45"/>
  <c r="B42" i="45"/>
  <c r="B43" i="45"/>
  <c r="B44" i="45"/>
  <c r="B45" i="45"/>
  <c r="B46" i="45"/>
  <c r="B47" i="45"/>
  <c r="B48" i="45"/>
  <c r="B16" i="45"/>
  <c r="A92" i="55"/>
  <c r="K8" i="55"/>
  <c r="J61" i="55"/>
  <c r="J56" i="55"/>
  <c r="O330" i="21" s="1"/>
  <c r="I56" i="55"/>
  <c r="N330" i="21" s="1"/>
  <c r="H56" i="55"/>
  <c r="M330" i="21" s="1"/>
  <c r="G56" i="55"/>
  <c r="L330" i="21" s="1"/>
  <c r="E56" i="55"/>
  <c r="H330" i="21" s="1"/>
  <c r="Q330" i="21" s="1"/>
  <c r="K55" i="55"/>
  <c r="K54" i="55"/>
  <c r="K53" i="55"/>
  <c r="K52" i="55"/>
  <c r="K51" i="55"/>
  <c r="K50" i="55"/>
  <c r="K49" i="55"/>
  <c r="K48" i="55"/>
  <c r="K47" i="55"/>
  <c r="K46" i="55"/>
  <c r="K45" i="55"/>
  <c r="K44" i="55"/>
  <c r="K43" i="55"/>
  <c r="K42" i="55"/>
  <c r="K41" i="55"/>
  <c r="K40" i="55"/>
  <c r="K39" i="55"/>
  <c r="K38" i="55"/>
  <c r="K37" i="55"/>
  <c r="K36" i="55"/>
  <c r="K35" i="55"/>
  <c r="K34" i="55"/>
  <c r="K33" i="55"/>
  <c r="K32" i="55"/>
  <c r="K31" i="55"/>
  <c r="K30" i="55"/>
  <c r="K29" i="55"/>
  <c r="K28" i="55"/>
  <c r="K27" i="55"/>
  <c r="K26" i="55"/>
  <c r="K25" i="55"/>
  <c r="K24" i="55"/>
  <c r="K23" i="55"/>
  <c r="K22" i="55"/>
  <c r="K21" i="55"/>
  <c r="K20" i="55"/>
  <c r="K19" i="55"/>
  <c r="K18" i="55"/>
  <c r="K17" i="55"/>
  <c r="K16" i="55"/>
  <c r="K15" i="55"/>
  <c r="K14" i="55"/>
  <c r="K13" i="55"/>
  <c r="K12" i="55"/>
  <c r="K11" i="55"/>
  <c r="K10" i="55"/>
  <c r="K9" i="55"/>
  <c r="A99" i="33"/>
  <c r="B9" i="12"/>
  <c r="G17" i="12"/>
  <c r="A17" i="12"/>
  <c r="B43" i="3"/>
  <c r="H39" i="3"/>
  <c r="B39" i="3"/>
  <c r="G28" i="3"/>
  <c r="G26" i="3"/>
  <c r="I48" i="50"/>
  <c r="I224" i="21"/>
  <c r="H145" i="21"/>
  <c r="H52" i="33"/>
  <c r="H53" i="62" s="1"/>
  <c r="J52" i="33"/>
  <c r="J53" i="62" s="1"/>
  <c r="F53" i="62"/>
  <c r="H25" i="62"/>
  <c r="J25" i="33"/>
  <c r="J35" i="33" s="1"/>
  <c r="J35" i="62" s="1"/>
  <c r="H13" i="33"/>
  <c r="H13" i="62" s="1"/>
  <c r="J13" i="33"/>
  <c r="J13" i="62" s="1"/>
  <c r="H8" i="33"/>
  <c r="J8" i="33"/>
  <c r="J8" i="62" s="1"/>
  <c r="F30" i="33"/>
  <c r="F30" i="62" s="1"/>
  <c r="F25" i="62"/>
  <c r="J9" i="62"/>
  <c r="J10" i="62"/>
  <c r="J11" i="62"/>
  <c r="J12" i="62"/>
  <c r="J14" i="62"/>
  <c r="J15" i="62"/>
  <c r="J16" i="62"/>
  <c r="J17" i="62"/>
  <c r="J18" i="62"/>
  <c r="J19" i="62"/>
  <c r="J20" i="62"/>
  <c r="J21" i="62"/>
  <c r="J24" i="62"/>
  <c r="J26" i="62"/>
  <c r="J27" i="62"/>
  <c r="J28" i="62"/>
  <c r="J29" i="62"/>
  <c r="J30" i="62"/>
  <c r="J31" i="62"/>
  <c r="J32" i="62"/>
  <c r="J33" i="62"/>
  <c r="J34" i="62"/>
  <c r="H9" i="62"/>
  <c r="H10" i="62"/>
  <c r="H11" i="62"/>
  <c r="H12" i="62"/>
  <c r="H14" i="62"/>
  <c r="H15" i="62"/>
  <c r="H16" i="62"/>
  <c r="H17" i="62"/>
  <c r="H18" i="62"/>
  <c r="H19" i="62"/>
  <c r="H20" i="62"/>
  <c r="H21" i="62"/>
  <c r="H24" i="62"/>
  <c r="H26" i="62"/>
  <c r="H27" i="62"/>
  <c r="H28" i="62"/>
  <c r="H29" i="62"/>
  <c r="H30" i="62"/>
  <c r="H31" i="62"/>
  <c r="H32" i="62"/>
  <c r="H33" i="62"/>
  <c r="H34" i="62"/>
  <c r="F9" i="62"/>
  <c r="F10" i="62"/>
  <c r="F11" i="62"/>
  <c r="F12" i="62"/>
  <c r="F14" i="62"/>
  <c r="F15" i="62"/>
  <c r="F16" i="62"/>
  <c r="F17" i="62"/>
  <c r="F18" i="62"/>
  <c r="F19" i="62"/>
  <c r="F20" i="62"/>
  <c r="F21" i="62"/>
  <c r="F24" i="62"/>
  <c r="F26" i="62"/>
  <c r="F27" i="62"/>
  <c r="F28" i="62"/>
  <c r="F29" i="62"/>
  <c r="F31" i="62"/>
  <c r="F32" i="62"/>
  <c r="F33" i="62"/>
  <c r="F34" i="62"/>
  <c r="H53" i="33"/>
  <c r="H55" i="33" s="1"/>
  <c r="H56" i="62" s="1"/>
  <c r="J53" i="33"/>
  <c r="J54" i="62" s="1"/>
  <c r="O42" i="58"/>
  <c r="O47" i="61" s="1"/>
  <c r="L107" i="22"/>
  <c r="C11" i="45"/>
  <c r="D11" i="45"/>
  <c r="E11" i="45"/>
  <c r="F11" i="45"/>
  <c r="G11" i="45"/>
  <c r="H11" i="45"/>
  <c r="I11" i="45"/>
  <c r="J11" i="45"/>
  <c r="K11" i="45"/>
  <c r="L11" i="45"/>
  <c r="M11" i="45"/>
  <c r="N11" i="45"/>
  <c r="Q11" i="22"/>
  <c r="A22" i="22"/>
  <c r="A26" i="22"/>
  <c r="AB31" i="22"/>
  <c r="AB32" i="22"/>
  <c r="AB33" i="22"/>
  <c r="L34" i="22"/>
  <c r="L111" i="22"/>
  <c r="L112" i="22"/>
  <c r="L113" i="22"/>
  <c r="L117" i="22"/>
  <c r="L120" i="22"/>
  <c r="I10" i="26"/>
  <c r="D6" i="21"/>
  <c r="D7" i="21"/>
  <c r="C12" i="21"/>
  <c r="H142" i="21"/>
  <c r="H143" i="21"/>
  <c r="H144" i="21"/>
  <c r="H146" i="21"/>
  <c r="H148" i="21"/>
  <c r="H152" i="21"/>
  <c r="H153" i="21"/>
  <c r="H154" i="21"/>
  <c r="H155" i="21"/>
  <c r="H156" i="21"/>
  <c r="H157" i="21"/>
  <c r="H158" i="21"/>
  <c r="H159" i="21"/>
  <c r="I225" i="21"/>
  <c r="I226" i="21"/>
  <c r="I227" i="21"/>
  <c r="K232" i="21"/>
  <c r="H347" i="21"/>
  <c r="J385" i="21"/>
  <c r="F49" i="30"/>
  <c r="F53" i="30" s="1"/>
  <c r="G49" i="30"/>
  <c r="G53" i="30" s="1"/>
  <c r="H49" i="30"/>
  <c r="H53" i="30" s="1"/>
  <c r="I49" i="30"/>
  <c r="I53" i="30" s="1"/>
  <c r="J49" i="30"/>
  <c r="J53" i="30" s="1"/>
  <c r="K49" i="30"/>
  <c r="K53" i="30" s="1"/>
  <c r="L49" i="30"/>
  <c r="L53" i="30" s="1"/>
  <c r="M49" i="30"/>
  <c r="M53" i="30" s="1"/>
  <c r="F56" i="30"/>
  <c r="G56" i="30"/>
  <c r="H56" i="30"/>
  <c r="I56" i="30"/>
  <c r="J56" i="30"/>
  <c r="K56" i="30"/>
  <c r="L56" i="30"/>
  <c r="M56" i="30"/>
  <c r="F59" i="30"/>
  <c r="F65" i="30" s="1"/>
  <c r="G59" i="30"/>
  <c r="H59" i="30"/>
  <c r="H65" i="30" s="1"/>
  <c r="I59" i="30"/>
  <c r="J59" i="30"/>
  <c r="K59" i="30"/>
  <c r="L59" i="30"/>
  <c r="M59" i="30"/>
  <c r="F86" i="30"/>
  <c r="F100" i="30" s="1"/>
  <c r="G86" i="30"/>
  <c r="G100" i="30" s="1"/>
  <c r="H86" i="30"/>
  <c r="H100" i="30" s="1"/>
  <c r="I86" i="30"/>
  <c r="I100" i="30"/>
  <c r="J86" i="30"/>
  <c r="J100" i="30" s="1"/>
  <c r="K86" i="30"/>
  <c r="K100" i="30" s="1"/>
  <c r="L86" i="30"/>
  <c r="L100" i="30" s="1"/>
  <c r="M86" i="30"/>
  <c r="M100" i="30" s="1"/>
  <c r="F112" i="30"/>
  <c r="F114" i="30" s="1"/>
  <c r="F127" i="30" s="1"/>
  <c r="G112" i="30"/>
  <c r="G114" i="30" s="1"/>
  <c r="G127" i="30" s="1"/>
  <c r="H112" i="30"/>
  <c r="H114" i="30" s="1"/>
  <c r="H127" i="30" s="1"/>
  <c r="I112" i="30"/>
  <c r="I114" i="30" s="1"/>
  <c r="I127" i="30" s="1"/>
  <c r="J112" i="30"/>
  <c r="J114" i="30" s="1"/>
  <c r="J127" i="30" s="1"/>
  <c r="K112" i="30"/>
  <c r="K114" i="30" s="1"/>
  <c r="K127" i="30" s="1"/>
  <c r="L112" i="30"/>
  <c r="L114" i="30" s="1"/>
  <c r="L127" i="30" s="1"/>
  <c r="M112" i="30"/>
  <c r="M114" i="30" s="1"/>
  <c r="M127" i="30" s="1"/>
  <c r="F118" i="30"/>
  <c r="F121" i="30" s="1"/>
  <c r="F123" i="30" s="1"/>
  <c r="F126" i="30" s="1"/>
  <c r="G118" i="30"/>
  <c r="G121" i="30" s="1"/>
  <c r="G123" i="30" s="1"/>
  <c r="G126" i="30" s="1"/>
  <c r="H118" i="30"/>
  <c r="H121" i="30" s="1"/>
  <c r="H123" i="30" s="1"/>
  <c r="H126" i="30" s="1"/>
  <c r="I118" i="30"/>
  <c r="I121" i="30" s="1"/>
  <c r="I123" i="30" s="1"/>
  <c r="I126" i="30" s="1"/>
  <c r="J118" i="30"/>
  <c r="J121" i="30" s="1"/>
  <c r="J123" i="30" s="1"/>
  <c r="J126" i="30" s="1"/>
  <c r="K118" i="30"/>
  <c r="K121" i="30" s="1"/>
  <c r="K123" i="30" s="1"/>
  <c r="K126" i="30" s="1"/>
  <c r="L118" i="30"/>
  <c r="L121" i="30"/>
  <c r="L123" i="30" s="1"/>
  <c r="L126" i="30" s="1"/>
  <c r="M118" i="30"/>
  <c r="M121" i="30" s="1"/>
  <c r="M123" i="30" s="1"/>
  <c r="M126" i="30" s="1"/>
  <c r="F148" i="30"/>
  <c r="F170" i="30" s="1"/>
  <c r="G148" i="30"/>
  <c r="G170" i="30" s="1"/>
  <c r="H148" i="30"/>
  <c r="H170" i="30" s="1"/>
  <c r="I148" i="30"/>
  <c r="I170" i="30" s="1"/>
  <c r="J148" i="30"/>
  <c r="J170" i="30" s="1"/>
  <c r="K148" i="30"/>
  <c r="K170" i="30"/>
  <c r="L148" i="30"/>
  <c r="L170" i="30" s="1"/>
  <c r="M148" i="30"/>
  <c r="M170" i="30" s="1"/>
  <c r="H35" i="33"/>
  <c r="H35" i="62" s="1"/>
  <c r="N20" i="58"/>
  <c r="N25" i="61" s="1"/>
  <c r="F26" i="58"/>
  <c r="F31" i="61" s="1"/>
  <c r="F37" i="58"/>
  <c r="F42" i="61" s="1"/>
  <c r="F36" i="58"/>
  <c r="F41" i="61" s="1"/>
  <c r="F24" i="58"/>
  <c r="F29" i="61" s="1"/>
  <c r="F39" i="58"/>
  <c r="F44" i="61" s="1"/>
  <c r="F23" i="58"/>
  <c r="F28" i="61" s="1"/>
  <c r="I90" i="33"/>
  <c r="I98" i="62" s="1"/>
  <c r="I68" i="33"/>
  <c r="I76" i="62" s="1"/>
  <c r="H101" i="62"/>
  <c r="I79" i="33"/>
  <c r="I87" i="62" s="1"/>
  <c r="I87" i="33"/>
  <c r="I95" i="62" s="1"/>
  <c r="I76" i="33"/>
  <c r="I84" i="62" s="1"/>
  <c r="I74" i="33"/>
  <c r="I82" i="62" s="1"/>
  <c r="J25" i="62"/>
  <c r="J60" i="62" s="1"/>
  <c r="N27" i="58"/>
  <c r="N32" i="61" s="1"/>
  <c r="N18" i="58"/>
  <c r="N29" i="58"/>
  <c r="N34" i="61" s="1"/>
  <c r="N21" i="58"/>
  <c r="N26" i="61" s="1"/>
  <c r="N24" i="58"/>
  <c r="N29" i="61" s="1"/>
  <c r="N32" i="58"/>
  <c r="N37" i="61" s="1"/>
  <c r="N33" i="58"/>
  <c r="N38" i="61" s="1"/>
  <c r="N23" i="58"/>
  <c r="N28" i="61" s="1"/>
  <c r="N39" i="58"/>
  <c r="N44" i="61" s="1"/>
  <c r="N37" i="58"/>
  <c r="N42" i="61" s="1"/>
  <c r="J55" i="33"/>
  <c r="J56" i="62" s="1"/>
  <c r="N19" i="58"/>
  <c r="N24" i="61" s="1"/>
  <c r="L164" i="21"/>
  <c r="A12" i="3"/>
  <c r="G24" i="3" s="1"/>
  <c r="A11" i="21"/>
  <c r="Q9" i="22" s="1"/>
  <c r="C78" i="62"/>
  <c r="C89" i="62"/>
  <c r="C99" i="62"/>
  <c r="C95" i="62"/>
  <c r="C85" i="62"/>
  <c r="C98" i="62"/>
  <c r="Q319" i="21" l="1"/>
  <c r="Q315" i="21"/>
  <c r="I78" i="33"/>
  <c r="I86" i="62" s="1"/>
  <c r="I69" i="33"/>
  <c r="I77" i="62" s="1"/>
  <c r="I91" i="33"/>
  <c r="I99" i="62" s="1"/>
  <c r="I84" i="33"/>
  <c r="I92" i="62" s="1"/>
  <c r="I80" i="33"/>
  <c r="I88" i="62" s="1"/>
  <c r="I75" i="33"/>
  <c r="I83" i="62" s="1"/>
  <c r="I82" i="33"/>
  <c r="I90" i="62" s="1"/>
  <c r="I77" i="33"/>
  <c r="I85" i="62" s="1"/>
  <c r="I89" i="33"/>
  <c r="I97" i="62" s="1"/>
  <c r="I88" i="33"/>
  <c r="I96" i="62" s="1"/>
  <c r="I73" i="33"/>
  <c r="I81" i="62" s="1"/>
  <c r="I81" i="33"/>
  <c r="I89" i="62" s="1"/>
  <c r="I71" i="33"/>
  <c r="I79" i="62" s="1"/>
  <c r="I83" i="33"/>
  <c r="I91" i="62" s="1"/>
  <c r="I72" i="33"/>
  <c r="I80" i="62" s="1"/>
  <c r="I92" i="33"/>
  <c r="I100" i="62" s="1"/>
  <c r="I85" i="33"/>
  <c r="I93" i="62" s="1"/>
  <c r="I86" i="33"/>
  <c r="I94" i="62" s="1"/>
  <c r="C88" i="62"/>
  <c r="B101" i="62"/>
  <c r="F65" i="62"/>
  <c r="N23" i="61"/>
  <c r="N42" i="58"/>
  <c r="N41" i="58"/>
  <c r="N46" i="61" s="1"/>
  <c r="N35" i="58"/>
  <c r="N40" i="61" s="1"/>
  <c r="N34" i="58"/>
  <c r="N39" i="61" s="1"/>
  <c r="N38" i="58"/>
  <c r="N43" i="61" s="1"/>
  <c r="N28" i="58"/>
  <c r="N33" i="61" s="1"/>
  <c r="N30" i="58"/>
  <c r="N35" i="61" s="1"/>
  <c r="N26" i="58"/>
  <c r="N31" i="61" s="1"/>
  <c r="N31" i="58"/>
  <c r="N36" i="61" s="1"/>
  <c r="N25" i="58"/>
  <c r="N30" i="61" s="1"/>
  <c r="N36" i="58"/>
  <c r="N41" i="61" s="1"/>
  <c r="N40" i="58"/>
  <c r="N45" i="61" s="1"/>
  <c r="N22" i="58"/>
  <c r="N27" i="61" s="1"/>
  <c r="F34" i="58"/>
  <c r="F39" i="61" s="1"/>
  <c r="E47" i="61"/>
  <c r="Q305" i="21"/>
  <c r="Q301" i="21"/>
  <c r="C90" i="62"/>
  <c r="C92" i="62"/>
  <c r="C79" i="62"/>
  <c r="C93" i="62"/>
  <c r="C94" i="62"/>
  <c r="C80" i="62"/>
  <c r="J22" i="33"/>
  <c r="J22" i="62" s="1"/>
  <c r="E65" i="30"/>
  <c r="F60" i="62"/>
  <c r="C84" i="62"/>
  <c r="C83" i="62"/>
  <c r="C81" i="62"/>
  <c r="C100" i="62"/>
  <c r="M65" i="30"/>
  <c r="C91" i="62"/>
  <c r="C97" i="62"/>
  <c r="C96" i="62"/>
  <c r="C86" i="62"/>
  <c r="C77" i="62"/>
  <c r="C82" i="62"/>
  <c r="C87" i="62"/>
  <c r="G65" i="30"/>
  <c r="F27" i="58"/>
  <c r="F32" i="61" s="1"/>
  <c r="F40" i="58"/>
  <c r="F45" i="61" s="1"/>
  <c r="F29" i="58"/>
  <c r="F34" i="61" s="1"/>
  <c r="F41" i="58"/>
  <c r="F46" i="61" s="1"/>
  <c r="F18" i="58"/>
  <c r="J65" i="30"/>
  <c r="F19" i="58"/>
  <c r="F24" i="61" s="1"/>
  <c r="F31" i="58"/>
  <c r="F36" i="61" s="1"/>
  <c r="F28" i="58"/>
  <c r="F33" i="61" s="1"/>
  <c r="F21" i="58"/>
  <c r="F26" i="61" s="1"/>
  <c r="F33" i="58"/>
  <c r="F38" i="61" s="1"/>
  <c r="F22" i="58"/>
  <c r="F27" i="61" s="1"/>
  <c r="Q321" i="21"/>
  <c r="Q317" i="21"/>
  <c r="Q289" i="21"/>
  <c r="K65" i="30"/>
  <c r="F35" i="58"/>
  <c r="F40" i="61" s="1"/>
  <c r="F20" i="58"/>
  <c r="F25" i="61" s="1"/>
  <c r="F32" i="58"/>
  <c r="F37" i="61" s="1"/>
  <c r="F25" i="58"/>
  <c r="F30" i="61" s="1"/>
  <c r="F38" i="58"/>
  <c r="F43" i="61" s="1"/>
  <c r="F30" i="58"/>
  <c r="F35" i="61" s="1"/>
  <c r="Q295" i="21"/>
  <c r="Q291" i="21"/>
  <c r="K56" i="55"/>
  <c r="K61" i="55" s="1"/>
  <c r="Q327" i="21"/>
  <c r="Q323" i="21"/>
  <c r="Q311" i="21"/>
  <c r="Q307" i="21"/>
  <c r="Q303" i="21"/>
  <c r="Q299" i="21"/>
  <c r="Q283" i="21"/>
  <c r="Q328" i="21"/>
  <c r="Q324" i="21"/>
  <c r="Q320" i="21"/>
  <c r="Q316" i="21"/>
  <c r="Q312" i="21"/>
  <c r="Q308" i="21"/>
  <c r="Q304" i="21"/>
  <c r="Q300" i="21"/>
  <c r="Q296" i="21"/>
  <c r="Q292" i="21"/>
  <c r="Q326" i="21"/>
  <c r="Q322" i="21"/>
  <c r="Q318" i="21"/>
  <c r="Q314" i="21"/>
  <c r="Q310" i="21"/>
  <c r="Q306" i="21"/>
  <c r="Q302" i="21"/>
  <c r="Q298" i="21"/>
  <c r="Q329" i="21"/>
  <c r="Q325" i="21"/>
  <c r="Q313" i="21"/>
  <c r="Q309" i="21"/>
  <c r="Q297" i="21"/>
  <c r="Q293" i="21"/>
  <c r="T42" i="21"/>
  <c r="Q284" i="21"/>
  <c r="Q294" i="21"/>
  <c r="Q290" i="21"/>
  <c r="Q282" i="21"/>
  <c r="Q285" i="21"/>
  <c r="Q287" i="21"/>
  <c r="I42" i="21"/>
  <c r="L166" i="21"/>
  <c r="C76" i="62"/>
  <c r="C101" i="62"/>
  <c r="H8" i="62"/>
  <c r="H22" i="33"/>
  <c r="H22" i="62" s="1"/>
  <c r="H62" i="62" s="1"/>
  <c r="L65" i="30"/>
  <c r="I65" i="30"/>
  <c r="Q286" i="21"/>
  <c r="Q288" i="21"/>
  <c r="N47" i="61"/>
  <c r="I93" i="33"/>
  <c r="I101" i="62" s="1"/>
  <c r="F54" i="62"/>
  <c r="H54" i="62"/>
  <c r="F35" i="33"/>
  <c r="F35" i="62" s="1"/>
  <c r="J62" i="62"/>
  <c r="H60" i="62"/>
  <c r="H61" i="62"/>
  <c r="J61" i="62"/>
  <c r="F61" i="62"/>
  <c r="F22" i="33"/>
  <c r="F22" i="62" s="1"/>
  <c r="F62" i="62" s="1"/>
  <c r="F23" i="61" l="1"/>
  <c r="F42" i="58"/>
  <c r="F47" i="61" s="1"/>
</calcChain>
</file>

<file path=xl/sharedStrings.xml><?xml version="1.0" encoding="utf-8"?>
<sst xmlns="http://schemas.openxmlformats.org/spreadsheetml/2006/main" count="3742" uniqueCount="1833">
  <si>
    <t>ОАО «Белагропромбанк»</t>
  </si>
  <si>
    <t>М.П.</t>
  </si>
  <si>
    <t>ОАО "БЕЛАГРОПРОМБАНК"</t>
  </si>
  <si>
    <t>СОГЛАСИЕ</t>
  </si>
  <si>
    <t>на предоставление кредитного отчета</t>
  </si>
  <si>
    <t>(должность, фамилия, собственное имя, отчество (если таковое имеется)</t>
  </si>
  <si>
    <t xml:space="preserve">действующего на основании </t>
  </si>
  <si>
    <t>выражает согласие</t>
  </si>
  <si>
    <t>Полное наименование</t>
  </si>
  <si>
    <t>Х</t>
  </si>
  <si>
    <t>Учетный номер плательщика</t>
  </si>
  <si>
    <t>дата создания (регистрации)</t>
  </si>
  <si>
    <t>номер создания (регистрации)</t>
  </si>
  <si>
    <t>страна места нахождения (регистрации)</t>
  </si>
  <si>
    <t>Сведения о реорганизации (для юридического лица Республики Беларусь, возникшего в результате реорганизации одного или нескольких юридических лиц):</t>
  </si>
  <si>
    <t>форма реорганизации (слияние, разделение, преобразование, присоединение) (нужное подчеркнуть</t>
  </si>
  <si>
    <t>Сведения о Субъекте кредитной истории</t>
  </si>
  <si>
    <t xml:space="preserve">Действующие </t>
  </si>
  <si>
    <t xml:space="preserve">Прежние    </t>
  </si>
  <si>
    <t>Регистрационный номер в Едином государственном регистре юридических лиц и индивидуальных предпринимателей (для юридического лица Республики Беларусь)</t>
  </si>
  <si>
    <t xml:space="preserve">дата реорганизации </t>
  </si>
  <si>
    <t>полное наименование реорганизованного(ых) юридического(их) лица (лиц)</t>
  </si>
  <si>
    <t>учетный номер 
плательщика</t>
  </si>
  <si>
    <t>За Субъекта кредитной истории</t>
  </si>
  <si>
    <t>Место углового штампа подразделения ОАО «Белагропромбанк»</t>
  </si>
  <si>
    <t>(уникальный номер)</t>
  </si>
  <si>
    <t xml:space="preserve">идентификационный номер </t>
  </si>
  <si>
    <t xml:space="preserve">Дата </t>
  </si>
  <si>
    <t>ХОДАТАЙСТВО</t>
  </si>
  <si>
    <t>(дата)</t>
  </si>
  <si>
    <t xml:space="preserve">(должность) </t>
  </si>
  <si>
    <t>(подпись)</t>
  </si>
  <si>
    <t>(инициалы, фамилия)</t>
  </si>
  <si>
    <t>Вид активной операции</t>
  </si>
  <si>
    <t>Иные условия</t>
  </si>
  <si>
    <t>(полное наименование юридического лица, иностранной организации, не являющейся юридическим лицом)</t>
  </si>
  <si>
    <t>Открытому акционерному обществу «Белагропромбанк»</t>
  </si>
  <si>
    <t>____________</t>
  </si>
  <si>
    <t>единовременная выдача</t>
  </si>
  <si>
    <t>невозобновляемая кредитная линия</t>
  </si>
  <si>
    <t>возобновляемая кредитная линия</t>
  </si>
  <si>
    <t>BYN</t>
  </si>
  <si>
    <t>USD</t>
  </si>
  <si>
    <t>EUR</t>
  </si>
  <si>
    <t>RUB</t>
  </si>
  <si>
    <t>(указывается полное наименование юридического лица/Ф.И.О. индивидуального предпринимателя)</t>
  </si>
  <si>
    <t>просит ОАО «Белагропромбанк» рассмотреть вопрос об осуществлении активной операции на следующих условиях:</t>
  </si>
  <si>
    <t>Источник погашения задолженности</t>
  </si>
  <si>
    <t>Краткое обоснование потребности в финансировании, описание финансируемой сделки (при необходимости)</t>
  </si>
  <si>
    <t>Выберите способ предоставления</t>
  </si>
  <si>
    <t>Выберите вид активной операции</t>
  </si>
  <si>
    <t>Факторинг</t>
  </si>
  <si>
    <t>АНКЕТА ЮРИДИЧЕСКОГО ЛИЦА</t>
  </si>
  <si>
    <t>(примерная форма)</t>
  </si>
  <si>
    <t>Заполнению подлежат все строки Анкеты. Если информация отсутствует, в графе указывается “Нет”.</t>
  </si>
  <si>
    <t>1. ОБЩИЕ СВЕДЕНИЯ О ЮРИДИЧЕСКОМ ЛИЦЕ:</t>
  </si>
  <si>
    <t>Полное наименование юридического лица</t>
  </si>
  <si>
    <t>резидент</t>
  </si>
  <si>
    <t>нерезидент</t>
  </si>
  <si>
    <t>УНП</t>
  </si>
  <si>
    <t>Форма собственности:</t>
  </si>
  <si>
    <t>Контактные данные:</t>
  </si>
  <si>
    <t>телефон</t>
  </si>
  <si>
    <t>Факс:</t>
  </si>
  <si>
    <t>e-mail</t>
  </si>
  <si>
    <t>Адрес сайта в Интернете:</t>
  </si>
  <si>
    <t>Регистрационный номер</t>
  </si>
  <si>
    <t>Дата регистрации</t>
  </si>
  <si>
    <t>Место регистрации</t>
  </si>
  <si>
    <t>Орган регистрации:</t>
  </si>
  <si>
    <t>Организационно-правовая форма:</t>
  </si>
  <si>
    <t>Ведомственная подчиненность:</t>
  </si>
  <si>
    <t>Взаимосвязанные с юридическим лицом
корпоративные клиенты:
(наименование, УНП)</t>
  </si>
  <si>
    <t>Остаток задолженности</t>
  </si>
  <si>
    <t>Наименование юридического лица</t>
  </si>
  <si>
    <t>Наименование банка, обслуживающего текущий (расчетный) банковский счет, код</t>
  </si>
  <si>
    <t>Общая собственность</t>
  </si>
  <si>
    <t>Предмет собственности</t>
  </si>
  <si>
    <t>Стоимость</t>
  </si>
  <si>
    <t>Доля каждого из собственников</t>
  </si>
  <si>
    <t>Уполномоченное лицо</t>
  </si>
  <si>
    <t>Дата</t>
  </si>
  <si>
    <t>Примерная форма</t>
  </si>
  <si>
    <t>Наименование должника (ов)</t>
  </si>
  <si>
    <t>Наименование товаров (работ, услуг), в отношении которых возникли(возникнут) денежные требования</t>
  </si>
  <si>
    <t>Согласие кредитора на регресс требования и принятия на себя поручительства за должника</t>
  </si>
  <si>
    <t>Приложение к ходатайству</t>
  </si>
  <si>
    <t>документов для рассмотрения вопроса о возможности осуществления активной операции</t>
  </si>
  <si>
    <t xml:space="preserve">ПЕРЕЧЕНЬ </t>
  </si>
  <si>
    <t>Отметка о наличии</t>
  </si>
  <si>
    <t>Параметры активной операции</t>
  </si>
  <si>
    <t>Запрашиваемые условия</t>
  </si>
  <si>
    <t>Вид активной операции:</t>
  </si>
  <si>
    <t>Размер процентов годовых:</t>
  </si>
  <si>
    <t>График погашения / период оборачиваемости:</t>
  </si>
  <si>
    <t>Целевое назначение:</t>
  </si>
  <si>
    <t>Порядок и способ предоставления:</t>
  </si>
  <si>
    <t>Характеристика обеспечения:</t>
  </si>
  <si>
    <t>Дополнительные условия:</t>
  </si>
  <si>
    <t>документов для рассмотрения вопроса о возможности изменения условий осуществления активной операции</t>
  </si>
  <si>
    <t>ОАО "Белагропромбанк"</t>
  </si>
  <si>
    <t>Инсайдер банка</t>
  </si>
  <si>
    <t>Клиет банка</t>
  </si>
  <si>
    <t>Дочернее или зависимое юридическое лицо</t>
  </si>
  <si>
    <t xml:space="preserve">Связь с ОАО "Белагропромбанк":
</t>
  </si>
  <si>
    <t xml:space="preserve"> (если бывшее бывшее, с
какого времени перестало им быть)</t>
  </si>
  <si>
    <t>Укажите взаимосвязь</t>
  </si>
  <si>
    <t>Целевое назначение</t>
  </si>
  <si>
    <t>Выберите:</t>
  </si>
  <si>
    <t>да</t>
  </si>
  <si>
    <r>
      <t>Я</t>
    </r>
    <r>
      <rPr>
        <sz val="15"/>
        <color indexed="8"/>
        <rFont val="Times New Roman"/>
        <family val="1"/>
        <charset val="204"/>
      </rPr>
      <t xml:space="preserve">, </t>
    </r>
  </si>
  <si>
    <t xml:space="preserve">Подразделение ОАО «Белагропромбанк» </t>
  </si>
  <si>
    <t>1. Запрашиваемые условия осуществления активной операции:</t>
  </si>
  <si>
    <t>Сумма кредита /Предельный размер единовременной задолженности:</t>
  </si>
  <si>
    <t>Валюта</t>
  </si>
  <si>
    <t>Статус кредитной операции</t>
  </si>
  <si>
    <t>(указывается при осуществлении кредитной операции по решению Президента и Правительства Республики Беларусь)</t>
  </si>
  <si>
    <t>Инструктирующая сторона</t>
  </si>
  <si>
    <t>Принципал (резидент/нерезидент)</t>
  </si>
  <si>
    <t>Бенефициар (резидент/нерезидент)</t>
  </si>
  <si>
    <t>Обязательства, обеспечиваемые банковской гарантией (дата, номер, сумма договора, контракта, иного документа, содержащего обязательство, исполнение которого должно обеспечиваться банковской гарантией), Описание сделки.</t>
  </si>
  <si>
    <t>Дополнительные данные и инструкции: (форма составления гарантии, порядок направления гарантии бенефициару, кому передается оригинал банковской гарантии и др.)</t>
  </si>
  <si>
    <t>Наименование должника(ов)</t>
  </si>
  <si>
    <t>Совокупная сумма обязательств клиента перед ОАО «Белагропромбанк» (с учетом обязательств банка и запрашиваемой сделки)</t>
  </si>
  <si>
    <t>Достаточность поступлений в иностранной валюте для исполнения обязательств в иностранной валюте (в случае осуществление активной операции в иностранной валюте)</t>
  </si>
  <si>
    <t>Примечание к Разделу 1.</t>
  </si>
  <si>
    <t>Ведомственная подчиненность</t>
  </si>
  <si>
    <t>Форма собственности</t>
  </si>
  <si>
    <t>Собственники  имущества:</t>
  </si>
  <si>
    <t>-учредитель/участник, % участия</t>
  </si>
  <si>
    <t>Наличие структурных подразделений, филиалов, дочерних предприятия (с указанием наименований и типам взаимосвязи)</t>
  </si>
  <si>
    <t>Размер уставного фонда  (капитала) (тыс. рублей); % его формирования</t>
  </si>
  <si>
    <t>Внутренний рынок</t>
  </si>
  <si>
    <t>Экспорт</t>
  </si>
  <si>
    <t xml:space="preserve">BYN </t>
  </si>
  <si>
    <t>Всего</t>
  </si>
  <si>
    <t>Тип связи с ОАО «Белагропромбанк» (нужное отметить)</t>
  </si>
  <si>
    <t>Длительность сотрудничества, в том числе в части кредитования</t>
  </si>
  <si>
    <t xml:space="preserve">Максимальный лимит задолженности на группу продуктов </t>
  </si>
  <si>
    <t>указывается при кредитовании МСБ</t>
  </si>
  <si>
    <t>Перечень услуг банка, используемых клиентом (заявителем)</t>
  </si>
  <si>
    <t>Кредитование</t>
  </si>
  <si>
    <t>Аккредитивы</t>
  </si>
  <si>
    <t>Лизинг</t>
  </si>
  <si>
    <t>Банковские гарантии и поручительства</t>
  </si>
  <si>
    <t xml:space="preserve"> Зарплатное обслуживание</t>
  </si>
  <si>
    <t>Эквайринг</t>
  </si>
  <si>
    <t>Выполнение клиентом ковенантов, предусмотренных заключенными договорами на осуществление АО</t>
  </si>
  <si>
    <t>Дополнительные сведения</t>
  </si>
  <si>
    <t>Коллегиальный орган</t>
  </si>
  <si>
    <t>Дата и номер протокола</t>
  </si>
  <si>
    <t>Краткое описание принятого решения</t>
  </si>
  <si>
    <t>Сумма</t>
  </si>
  <si>
    <t>Уд. вес.</t>
  </si>
  <si>
    <t>Удельный вес</t>
  </si>
  <si>
    <t>Банк 1</t>
  </si>
  <si>
    <t>Банк 2</t>
  </si>
  <si>
    <t>3. Анализ проекта</t>
  </si>
  <si>
    <t>Доля участия собственными средствами (средствами инвесторов)</t>
  </si>
  <si>
    <t>Для расчетов (в обеспечение обязательств) с какими контрагентами запрашивается кредитная операция (данные о наличии заключенных договоров, формах и условиях расчетов)</t>
  </si>
  <si>
    <t>Способ обеспечения</t>
  </si>
  <si>
    <t>Описание предмета обеспечения</t>
  </si>
  <si>
    <t>Показатель</t>
  </si>
  <si>
    <t>Сумма АО</t>
  </si>
  <si>
    <t>%</t>
  </si>
  <si>
    <t>Кредитный рейтинг</t>
  </si>
  <si>
    <t xml:space="preserve">4. Анализ кредитоспособности </t>
  </si>
  <si>
    <t>Кредитный рейтинг корпоративного клиента, динамика изменения кредитного рейтинга</t>
  </si>
  <si>
    <t>__.__.20__</t>
  </si>
  <si>
    <t>Основные причины изменения рейтинга к предыдущему периоду:</t>
  </si>
  <si>
    <t>N</t>
  </si>
  <si>
    <t>1.</t>
  </si>
  <si>
    <t>1.1.</t>
  </si>
  <si>
    <t>1.2.</t>
  </si>
  <si>
    <t>1.3.</t>
  </si>
  <si>
    <t>2.</t>
  </si>
  <si>
    <t>3.</t>
  </si>
  <si>
    <t>Наименование службы</t>
  </si>
  <si>
    <t>Имеется (дата)/Не требуется</t>
  </si>
  <si>
    <t>Краткие выводы заинтересованных служб по итогам рассмортения</t>
  </si>
  <si>
    <t>Юридическая служба</t>
  </si>
  <si>
    <t>Служба риск-менеджмента</t>
  </si>
  <si>
    <t>Служба безопасности и защиты информации</t>
  </si>
  <si>
    <t>Залоговая служба</t>
  </si>
  <si>
    <t>Заключение СИЭ</t>
  </si>
  <si>
    <t>Окончательный срок предоставления кредита</t>
  </si>
  <si>
    <t>Порядок возврата (погашения) кредита, порядок уплаты процентов</t>
  </si>
  <si>
    <t>Наличие просроченной задолженности по основному долгу и/или процентам: 
в ОАО «Белагропромбанк»
в других банках, ОАО «Банк развития Республики Беларусь»</t>
  </si>
  <si>
    <t>в ОАО «Белагропромбанк»</t>
  </si>
  <si>
    <t>в других банках, ОАО «Банк развития Республики Беларусь»</t>
  </si>
  <si>
    <t>Наличие группы взаимосвязанных должников (указать состав группы)</t>
  </si>
  <si>
    <t>№ п.п.</t>
  </si>
  <si>
    <t>Причина</t>
  </si>
  <si>
    <t>Кредитный работник</t>
  </si>
  <si>
    <t>(расшифровка подписи)</t>
  </si>
  <si>
    <t>Руководитель уполномоченной службы</t>
  </si>
  <si>
    <t>подразделения Банка</t>
  </si>
  <si>
    <t>«__» _________ 20 __ года</t>
  </si>
  <si>
    <t>Примечание:</t>
  </si>
  <si>
    <t>«___» _____ 20__ г.</t>
  </si>
  <si>
    <t xml:space="preserve">Председателю  </t>
  </si>
  <si>
    <t xml:space="preserve">Членам </t>
  </si>
  <si>
    <t>АНАЛИТИЧЕСКАЯ ЗАПИСКА</t>
  </si>
  <si>
    <t>Дата составления:</t>
  </si>
  <si>
    <t>Наименование клиента:</t>
  </si>
  <si>
    <t>Инициирующее подразделение Банка:</t>
  </si>
  <si>
    <t>Уполномоченный коллегиальный орган:</t>
  </si>
  <si>
    <t xml:space="preserve">Информация о ходатайстве клиента: </t>
  </si>
  <si>
    <t>Пример структуры активной операции при кредитовании: (1.)</t>
  </si>
  <si>
    <t>Вид кредитования:</t>
  </si>
  <si>
    <t>Пример внесения изменений в условия активной операции при кредитовании:</t>
  </si>
  <si>
    <t>Действующие условия</t>
  </si>
  <si>
    <t>Основание вынесения вопроса (полномочия на осуществление активной операций):</t>
  </si>
  <si>
    <t>Указы, постановления, решения гос. органов,  в рамках которых планируется осуществление активной операции:</t>
  </si>
  <si>
    <t>Источники финансирования активной операции:</t>
  </si>
  <si>
    <t>Характеристика деятельности клиента</t>
  </si>
  <si>
    <t>Дата регистрации:</t>
  </si>
  <si>
    <t>Местонахождение / юр. адрес</t>
  </si>
  <si>
    <t>Основной вид деятельности:</t>
  </si>
  <si>
    <t>Численность работников:</t>
  </si>
  <si>
    <t>Учредители (участники), доля в УФ юридического лица:</t>
  </si>
  <si>
    <t>Доли в УФ иных юр. лиц.:</t>
  </si>
  <si>
    <t>Взаимоотношения с Банком</t>
  </si>
  <si>
    <t>Категория:</t>
  </si>
  <si>
    <t>Статус:</t>
  </si>
  <si>
    <t>Принадлежность к взаимосвязанным должникам Банка:</t>
  </si>
  <si>
    <t>Доля кредитного портфеля Банка в общем объеме кредитного портфеля:</t>
  </si>
  <si>
    <t>Доля поступлений денежных средств на счета в Банке:</t>
  </si>
  <si>
    <t>Кредитная история за последние 12 мес.</t>
  </si>
  <si>
    <t>Аналогичный период предыдущего года</t>
  </si>
  <si>
    <t>На начало года</t>
  </si>
  <si>
    <t>На последнюю отчетную дату</t>
  </si>
  <si>
    <t>Выводы о выполнении установленных ковенантов:</t>
  </si>
  <si>
    <t>Информация о движении денежных средств / наличии текущих (расчетных) банковских счетов:</t>
  </si>
  <si>
    <t>Наличие текущих (расчетных) банковских счетов в бел. руб. и ин.валюте в Банке и иных банках:</t>
  </si>
  <si>
    <t>Наименование банка</t>
  </si>
  <si>
    <t>Доля, %</t>
  </si>
  <si>
    <t>4.</t>
  </si>
  <si>
    <t>Банк</t>
  </si>
  <si>
    <t>Кредиты:</t>
  </si>
  <si>
    <t>в т.ч. в текущую деятельность</t>
  </si>
  <si>
    <t>в т.ч. инвестиционные</t>
  </si>
  <si>
    <t>Гарантии</t>
  </si>
  <si>
    <t>Аккредитивы без представления источников для исполнения</t>
  </si>
  <si>
    <t>Облигационные займы</t>
  </si>
  <si>
    <t>Займы юридических лиц</t>
  </si>
  <si>
    <t>Обеспечение исполнения обязательств третьих лиц (поручительства)</t>
  </si>
  <si>
    <t>Займы предоставленные</t>
  </si>
  <si>
    <t>5.</t>
  </si>
  <si>
    <t>за __ мес. 201_ г.</t>
  </si>
  <si>
    <t>за год</t>
  </si>
  <si>
    <t>выручка от реализации</t>
  </si>
  <si>
    <t>в т.ч. среднемесячная</t>
  </si>
  <si>
    <t>прибыль / убыток от реализации</t>
  </si>
  <si>
    <t>прибыль / убыток от текущей деятельности</t>
  </si>
  <si>
    <t>чистая прибыль / убыток</t>
  </si>
  <si>
    <t>Норматив</t>
  </si>
  <si>
    <t>Кэффициент текущей ликвидности (К1):</t>
  </si>
  <si>
    <t>&gt;=___</t>
  </si>
  <si>
    <t>Коэффициент обеспеченности собственными оборотными средствами (К2):</t>
  </si>
  <si>
    <t>Коэффициент обеспеченности обязательств активами (К3):</t>
  </si>
  <si>
    <t>&lt;0,85</t>
  </si>
  <si>
    <t xml:space="preserve">Чистые активы </t>
  </si>
  <si>
    <t>6.</t>
  </si>
  <si>
    <t>Выводы подразделений по результатам проведенной экспертизы</t>
  </si>
  <si>
    <t>Выводы уполномоченной службы подразделения Банка:</t>
  </si>
  <si>
    <t>1. Считаем возможным осуществить активную операцию на заявленных условиях / 2. Считаем возможным осуществить активную операцию с учетом требований, изложенных ниже / 3. Считаем осуществление активной операции  нецелесообразным по причинам, изложенным ниже</t>
  </si>
  <si>
    <t>Обоснование сделанных выводов</t>
  </si>
  <si>
    <t>Выводы службы залоговой экспертизы и мониторинга обеспечения:</t>
  </si>
  <si>
    <t>Указываются конкретные обоснованные выводы в рамках компетенции СЗЭиМО по результатам рассмотрения представленных документов</t>
  </si>
  <si>
    <t>Выводы службы безопасности и защиты информации:</t>
  </si>
  <si>
    <t>Указываются конкретные обоснованные выводы в рамках компетенции СБиЗИ по результатам рассмотрения представленных документов</t>
  </si>
  <si>
    <t>Выводы службы инвестиционных экспертиз:</t>
  </si>
  <si>
    <t>Указываются конкретные обоснованные выводы в рамках компетенции СИЭ по результатам рассмотрения представленных документов</t>
  </si>
  <si>
    <t>Выводы службы риск-менеджмента:</t>
  </si>
  <si>
    <t>Выводы юридической службы:</t>
  </si>
  <si>
    <t>Указываются конкретные обоснованные выводы в рамках компетенции ЮС по результатам рассмотрения представленных документов</t>
  </si>
  <si>
    <t>Выводы Департамента директивного кредитования / Департамента корпоративного бизнеса:</t>
  </si>
  <si>
    <t>7.</t>
  </si>
  <si>
    <t>Срок расcмотрения условий осуществления активной операции в Банке с момента предоставления Клиентом полного пакета документов (с даты регистрации), до момента рассмотрения уполномоченным коллегиальным органом Банка / уполномоченным должностным лицом</t>
  </si>
  <si>
    <t>Фактический срок рассмотрения, рабочих дней</t>
  </si>
  <si>
    <t>Исполнитель _______________________</t>
  </si>
  <si>
    <t>_____________</t>
  </si>
  <si>
    <t>___________</t>
  </si>
  <si>
    <t>Руководитель _______________________________</t>
  </si>
  <si>
    <t>(1.) Примеры параметров структуры сделки:</t>
  </si>
  <si>
    <t>При выдаче гарантий: Вид активной операции, вид банковской гарантии, сумма, срок действия, валюта, комиссионное вознаграждение, бенефициар, характеристика обеспечения, дополнительные условия, отлагательные условия.</t>
  </si>
  <si>
    <t>При финансировании под уступку денежного требования (факторинг): Вид активной операции, вид факторинга, сумма уступаемых требований, срок финансирования, дисконт / % от суммы уступаемых требований (с указанием % годовых), валюта, дополнительный период финансирования, информация по уступаемым требованиям, пересчет дисконта в случае досрочного погашения, дополнительные условия, отлагательные условия.</t>
  </si>
  <si>
    <t>белорусский рубль</t>
  </si>
  <si>
    <t>доллар США</t>
  </si>
  <si>
    <t>евро</t>
  </si>
  <si>
    <t>Правление Банка</t>
  </si>
  <si>
    <t>китайский юань</t>
  </si>
  <si>
    <t>Кредитный комитет Банка</t>
  </si>
  <si>
    <t>Малый кредитный комитет Банка</t>
  </si>
  <si>
    <t>к Заключению</t>
  </si>
  <si>
    <t>о целесообразности</t>
  </si>
  <si>
    <t>осуществления активной операции</t>
  </si>
  <si>
    <t>Показатели</t>
  </si>
  <si>
    <t>Собственные оборотные средства</t>
  </si>
  <si>
    <t>Долгосрочные кредиты и займы</t>
  </si>
  <si>
    <t>Кредиторская задолженность</t>
  </si>
  <si>
    <t>Показатели рентабельности (%)</t>
  </si>
  <si>
    <t>Показатели деловой активности (дн.)</t>
  </si>
  <si>
    <t>Дебиторская задолженность</t>
  </si>
  <si>
    <t>Наименование контрагента</t>
  </si>
  <si>
    <t>Контрагент №1</t>
  </si>
  <si>
    <t>Контрагент №2</t>
  </si>
  <si>
    <t>Контрагент №3</t>
  </si>
  <si>
    <t>Контрагент №4</t>
  </si>
  <si>
    <t>Контрагент №….</t>
  </si>
  <si>
    <t>Прочие</t>
  </si>
  <si>
    <t>Приложение 2</t>
  </si>
  <si>
    <t>Структура кредитного портфеля клиента, с учетом факторинга, банковских гарантий, аккредитивов, лизинга</t>
  </si>
  <si>
    <t>Вид активной операции, подверженной кредитному риску</t>
  </si>
  <si>
    <t>Сроки по договору на осуществление активной операции</t>
  </si>
  <si>
    <t>Процентная ставка</t>
  </si>
  <si>
    <t>Дата образования просроченной задолженности (наибольшая по длительности)</t>
  </si>
  <si>
    <t>в валюте договора</t>
  </si>
  <si>
    <t>в эквиваленте BYN</t>
  </si>
  <si>
    <t>Дата заключения</t>
  </si>
  <si>
    <t>Дата окончания</t>
  </si>
  <si>
    <t>Итого</t>
  </si>
  <si>
    <t>Полученные займы</t>
  </si>
  <si>
    <t>Займодатель (займополучатель)</t>
  </si>
  <si>
    <t>Цель</t>
  </si>
  <si>
    <t>Сроки по договору</t>
  </si>
  <si>
    <t>Ставка (при наличии)</t>
  </si>
  <si>
    <t>Дата возврата</t>
  </si>
  <si>
    <t>Сумма в BYN экв</t>
  </si>
  <si>
    <t>в т.ч. проср. BYN экв</t>
  </si>
  <si>
    <t>Кредитор (банк, НКФО, прочие юридические лица)</t>
  </si>
  <si>
    <t>Лицо, исполнение обязательств которого обеспечивается поручительством (имуществом)</t>
  </si>
  <si>
    <t>Договор, исполнение обязательств по которому гарантируется</t>
  </si>
  <si>
    <t>Вид операции</t>
  </si>
  <si>
    <t>Наименование, УНП корпоративного клиента - должника Банка, взаимосвязанного с Должником</t>
  </si>
  <si>
    <t>Информация о деловой репутации</t>
  </si>
  <si>
    <t>Взаимосвязанный должник 1</t>
  </si>
  <si>
    <t>Взаимосвязанный должник 2</t>
  </si>
  <si>
    <t xml:space="preserve">УНП </t>
  </si>
  <si>
    <t>Таблица 1</t>
  </si>
  <si>
    <t>Коэффициент текущей ликвидности</t>
  </si>
  <si>
    <t>Коэффициент обеспеченности финансовых обязательств активами</t>
  </si>
  <si>
    <t>__________________________</t>
  </si>
  <si>
    <t>Таблица 2</t>
  </si>
  <si>
    <t>Сведения об инвестиционном проекте</t>
  </si>
  <si>
    <t>Название инвестиционного проекта</t>
  </si>
  <si>
    <t>Государственная программа (нормативный правовой акт) в соответствии с которой реализовывается проект</t>
  </si>
  <si>
    <t>Название организации – разработчика бизнес-плана. Дата составления бизнес-плана:</t>
  </si>
  <si>
    <t>Соответствие бизнес-плана Правилам, утвержденным постановлением Министерства экономики Республики Беларусь от 31.08.2005 №158</t>
  </si>
  <si>
    <t>Цель проекта</t>
  </si>
  <si>
    <t>Горизонт расчета бизнес-плана</t>
  </si>
  <si>
    <t>Ставка дисконтирования, принятая по бизнес-плану</t>
  </si>
  <si>
    <t>Валюта расчетов по бизнес-плану (курс валют)</t>
  </si>
  <si>
    <t xml:space="preserve">Конкретные мероприятия по реализации проекта с указанием их стоимости, предполагаемых поставщиков, подрядчиков </t>
  </si>
  <si>
    <t>Указываются договоры (контракты)  на поставку оборудования,  строительного подряда на строительство, реконструкцию,  выполнение строительных и иных работ</t>
  </si>
  <si>
    <t>Срок реализации проекта по бизнес-плану</t>
  </si>
  <si>
    <t>Срок освоения затрат</t>
  </si>
  <si>
    <t>Срок выхода на проектную мощность</t>
  </si>
  <si>
    <t>Планируемые меры государственной поддержки</t>
  </si>
  <si>
    <t>Значение чистого дисконтированного дохода</t>
  </si>
  <si>
    <t>Внутренняя норма доходности</t>
  </si>
  <si>
    <t>Индекс доходности</t>
  </si>
  <si>
    <t>Простой срок окупаемости</t>
  </si>
  <si>
    <t>Динамический срок окупаемости</t>
  </si>
  <si>
    <t>Валютная окупаемость</t>
  </si>
  <si>
    <t xml:space="preserve">Таблица 2 </t>
  </si>
  <si>
    <t>Наименование поставщика, подрядчика</t>
  </si>
  <si>
    <t>N и дата договора (контракта)</t>
  </si>
  <si>
    <t>Объект поставки, строительства</t>
  </si>
  <si>
    <t>Объем поставки, выполнения работ</t>
  </si>
  <si>
    <t>Сумма   договора   (контракта), тыс. руб.</t>
  </si>
  <si>
    <t>(тыс.СКВ)</t>
  </si>
  <si>
    <t>Срок поставки, выполнения работ</t>
  </si>
  <si>
    <t xml:space="preserve">С  момента  заключения  договора  (контракта)
поставка, работы осуществлены:
</t>
  </si>
  <si>
    <t>- в объеме</t>
  </si>
  <si>
    <t>- на сумму, тыс.рублей (тыс.СКВ)</t>
  </si>
  <si>
    <t>Условия расчетов</t>
  </si>
  <si>
    <t>Форма расчетов</t>
  </si>
  <si>
    <t>Срок действия договора (контракта)</t>
  </si>
  <si>
    <t xml:space="preserve">Общая сумма договоров (контрактов) тыс.руб. (тыс.СКВ)
(на поставку оборудования, строительного подряда на строительство, реконструкцию, выполнение строительных и иных работ) 
</t>
  </si>
  <si>
    <t>Виды инвестиционных затрат и источников финансирования</t>
  </si>
  <si>
    <t>По годам реализации проекта</t>
  </si>
  <si>
    <t>Всего по проекту</t>
  </si>
  <si>
    <t>t</t>
  </si>
  <si>
    <t>Инвестиционные затраты</t>
  </si>
  <si>
    <t>Капитальные затраты (без НДС)</t>
  </si>
  <si>
    <t>Строительно-монтажные работы</t>
  </si>
  <si>
    <t>Приобретение и монтаж оборудования</t>
  </si>
  <si>
    <t>Другие инвестиционные затраты (указать)</t>
  </si>
  <si>
    <t>Итого капитальные затраты без НДС</t>
  </si>
  <si>
    <t>из них капитальные затраты в СКВ</t>
  </si>
  <si>
    <t>НДС, уплачиваемый при осуществлении капитальных затрат</t>
  </si>
  <si>
    <t>Прирост чистого оборотного капитала</t>
  </si>
  <si>
    <t>Итого общие инвестиционные затраты с НДС</t>
  </si>
  <si>
    <t>Источники финансирования инвестиционных затрат</t>
  </si>
  <si>
    <t>Собственные средства</t>
  </si>
  <si>
    <t xml:space="preserve">Заемные и привлеченные средства - всего </t>
  </si>
  <si>
    <t>В том числе:</t>
  </si>
  <si>
    <t>кредиты в национальной валюте</t>
  </si>
  <si>
    <t>кредиты в иностранной валюте</t>
  </si>
  <si>
    <t>прочие привлеченные средства (указать)</t>
  </si>
  <si>
    <t>государственное участие</t>
  </si>
  <si>
    <t xml:space="preserve">Итого по всем источникам финансирования инвестиционных затрат </t>
  </si>
  <si>
    <t>Таблица 4</t>
  </si>
  <si>
    <t>Расчет погашения долгосрочных кредитов, займов</t>
  </si>
  <si>
    <t>Планируемый кредит</t>
  </si>
  <si>
    <t>Погашение основного долга по планируемому кредиту</t>
  </si>
  <si>
    <t>Погашение процентов по планируемому кредиту</t>
  </si>
  <si>
    <t>Погашение прочих издержек</t>
  </si>
  <si>
    <t>Погашение всего</t>
  </si>
  <si>
    <t>Погашение существующих долговых обязательств</t>
  </si>
  <si>
    <t>Погашение всех долговых обязательств</t>
  </si>
  <si>
    <t>Возмещение из бюджета процентов</t>
  </si>
  <si>
    <t>Чистый доход</t>
  </si>
  <si>
    <t>Объем финансирования за счет собственных средств</t>
  </si>
  <si>
    <t xml:space="preserve">Коэффициент покрытия задолженности </t>
  </si>
  <si>
    <t>Таблица 5</t>
  </si>
  <si>
    <t>Планируемые показатели финансово - хозяйственной деятельности</t>
  </si>
  <si>
    <t>(валюта расчета)</t>
  </si>
  <si>
    <t>Базовый период</t>
  </si>
  <si>
    <t>Выручка от реализации продукции</t>
  </si>
  <si>
    <t xml:space="preserve"> </t>
  </si>
  <si>
    <t>Налоги из выручки</t>
  </si>
  <si>
    <t>Затраты на производство и реализацию продукции</t>
  </si>
  <si>
    <t>Чистая прибыль</t>
  </si>
  <si>
    <t>Погашение обязательств по кредитам, займам</t>
  </si>
  <si>
    <t>Накопительный остаток (дефицит) денежных средств</t>
  </si>
  <si>
    <t>Уровень безубыточности</t>
  </si>
  <si>
    <t>Коэффициент обеспеченности собственными оборотными средствами</t>
  </si>
  <si>
    <t>Рентабельность продаж, %</t>
  </si>
  <si>
    <t>Рентабельность продукции, %</t>
  </si>
  <si>
    <t>Выводы (по всем таблицам).</t>
  </si>
  <si>
    <t xml:space="preserve">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</si>
  <si>
    <t>Комментарии к Заключению по анализу бизнес-плана инвестиционного проекта:
На основании расчетов, изложенных в бизнес-плане (расчете потока денежных средств) инвестиционного проекта необходимо:
проанализировать прогнозируемое финансовое состояние. Рассматриваемый инвестиционный проект может быть признан экономически эффективным только в случае, когда по результатам реализации проекта организация является платежеспособной.
оценить фактическое наличие собственных источников для финансирования проекта, наличие подтверждающих документов о привлечении бюджетных и иных средств, возможность финансирования проекта в планируемые сроки. При недостаточности ресурсов для реализации проекта в определенные бизнес-планом сроки, проект может быть признан нереализуемым.
проанализировать объемы погашения долговых обязательств. Погашение должно быть обеспечено соответствующими источниками в каждом периоде реализации проекта. Кроме этого, погашение планируемых кредитов банка (включая проценты за пользование кредитом) должно быть обеспечено в срок, не превышающий динамический срок окупаемости проекта.
экономическая целесообразность реализации проекта определяется на основании показателей эффективности проекта. В случае несоответствия рассчитанных показателей рекомендуемым значениям, реализация проекта может быть признана экономически нецелесообразной.</t>
  </si>
  <si>
    <t>(указать наименование заявителя)</t>
  </si>
  <si>
    <t xml:space="preserve"> / </t>
  </si>
  <si>
    <r>
      <t>КР</t>
    </r>
    <r>
      <rPr>
        <vertAlign val="superscript"/>
        <sz val="12"/>
        <rFont val="Times New Roman"/>
        <family val="1"/>
        <charset val="204"/>
      </rPr>
      <t>2</t>
    </r>
  </si>
  <si>
    <r>
      <t>ДСО</t>
    </r>
    <r>
      <rPr>
        <vertAlign val="superscript"/>
        <sz val="12"/>
        <rFont val="Times New Roman"/>
        <family val="1"/>
        <charset val="204"/>
      </rPr>
      <t>3</t>
    </r>
  </si>
  <si>
    <t>телефон моб.</t>
  </si>
  <si>
    <t>Целесообразность и дополнительные условия (при наличии) при совершении активной операции</t>
  </si>
  <si>
    <t>Иная информация (при наличии), влияющая на принятие решения о совершении активной операции</t>
  </si>
  <si>
    <t>1.4.</t>
  </si>
  <si>
    <t>1.5.</t>
  </si>
  <si>
    <t>1.6.</t>
  </si>
  <si>
    <t>1.7.</t>
  </si>
  <si>
    <t>1.8.</t>
  </si>
  <si>
    <t>1.9.</t>
  </si>
  <si>
    <t>1.10.</t>
  </si>
  <si>
    <t>1.11.</t>
  </si>
  <si>
    <t xml:space="preserve">Дата регистрации </t>
  </si>
  <si>
    <t>Акционер</t>
  </si>
  <si>
    <t>Основные виды деятельности:
(если лицензируется указать номер лицензии, срок действия и орган, выдавший лицензию)</t>
  </si>
  <si>
    <t>Основные виды деятельности (с указанием кода ОКЭД)</t>
  </si>
  <si>
    <t>Категория клиента</t>
  </si>
  <si>
    <t>Статус клиента</t>
  </si>
  <si>
    <t xml:space="preserve">        Ковенант 2: Обязательство клиента совершать в Банке все валютно-обменные операции (покупка, продажа, конверсия) за счет денежных средств, предоставленных клиенту в рамках осуществления активных операций Банка в иностранной валюте</t>
  </si>
  <si>
    <t xml:space="preserve">       Прочие (при наличии):</t>
  </si>
  <si>
    <t xml:space="preserve">       Ковенант 3: Обязательство клиента обеспечить уровень охвата зарплатными проектами</t>
  </si>
  <si>
    <t xml:space="preserve">       Ковенант 1: Обязательство клиента обеспечить достаточность поступлений денежных средств на счета клиента, открытые в Банке</t>
  </si>
  <si>
    <t>Наличие решений коллегиальных органов в отношении Заявителя (Инструктирующей стороны, Кредитора) в части индивидуальных условий осуществления активных операций.</t>
  </si>
  <si>
    <t>Указывается информация о балльной оценке кредитного риска проекта/результат классификации актива (группа риска, вывод о приемлемости (неприемлемости) для Банка уровня принимаемого кредитного риска по активной операции в зависимости от результатов балльной оценки кредитного риска проекта в соответствии с ЛНПА об индивидуальном управлении кредитным риском</t>
  </si>
  <si>
    <t xml:space="preserve">При открытии аккредитива без предоставления источников: вид активной операции, вид аккредитива, способ исполнения, сумма, валюта аккредитива, срок действия аккредитива, номер и дата договора (контракта), в рамках которого открывается аккредитив. </t>
  </si>
  <si>
    <t>A+</t>
  </si>
  <si>
    <t>B+</t>
  </si>
  <si>
    <t>B-</t>
  </si>
  <si>
    <t>C+</t>
  </si>
  <si>
    <t>E-</t>
  </si>
  <si>
    <t>выбрать</t>
  </si>
  <si>
    <t>Обеспечение исполнения обязательств по запрашиваемой активной операции (ед.валют)</t>
  </si>
  <si>
    <t>Полномочия на принятие решения:</t>
  </si>
  <si>
    <t>Кредитный комитет Региональной дирекции</t>
  </si>
  <si>
    <t>Кредитный комитет Операционного управления</t>
  </si>
  <si>
    <t>Аккредитив</t>
  </si>
  <si>
    <t>Наличие целевого фордирования (источник, срок, стоимость)</t>
  </si>
  <si>
    <t>Информация о предлагаемом обеспечении</t>
  </si>
  <si>
    <t>Оценка (внутренняя/ независимая), документ (акт, справка)</t>
  </si>
  <si>
    <r>
      <t>М.П.</t>
    </r>
    <r>
      <rPr>
        <vertAlign val="superscript"/>
        <sz val="11"/>
        <rFont val="Times New Roman"/>
        <family val="1"/>
        <charset val="204"/>
      </rPr>
      <t>1</t>
    </r>
  </si>
  <si>
    <r>
      <rPr>
        <vertAlign val="superscript"/>
        <sz val="8"/>
        <rFont val="Calibri"/>
        <family val="2"/>
        <charset val="204"/>
      </rPr>
      <t>1</t>
    </r>
    <r>
      <rPr>
        <sz val="8"/>
        <rFont val="Calibri"/>
        <family val="2"/>
        <charset val="204"/>
      </rPr>
      <t xml:space="preserve"> Печать проставляется при наличии у корпоративного клиента</t>
    </r>
  </si>
  <si>
    <t>Совокупная сумма обязательств клиента перед ОАО «Белагропромбанк» по активной операции с учетом обязательств банка перед клиентом, с учетом взаимосвязанных должников</t>
  </si>
  <si>
    <t>Информация о предлагаемом обеспечении по рассматриваемому проекту (способ обеспечения, вид имущества, оценочная стоимость имущества, предлагаемого в залог)</t>
  </si>
  <si>
    <t>Кредитный рейтинг на дату регистрации документов</t>
  </si>
  <si>
    <t>№ п/п</t>
  </si>
  <si>
    <t>Критерий</t>
  </si>
  <si>
    <t>Описание</t>
  </si>
  <si>
    <t>Срок предоставления кредита (возобновляемости кредитной линии)</t>
  </si>
  <si>
    <t>Сведения о наличии фактов реорганизации</t>
  </si>
  <si>
    <t>Срок предоставления кредита/срок возобновляемости кредитной линии</t>
  </si>
  <si>
    <t>Срок полного возврата (погашения) кредита</t>
  </si>
  <si>
    <t>Кредитный комитет Центра банковских услуг</t>
  </si>
  <si>
    <t>Длительность сотрудничества, в том числе в части кредитования:</t>
  </si>
  <si>
    <t>Причина изменения рейтинга с указанием основных факторов, повлиявших на изменение:</t>
  </si>
  <si>
    <t>Краткая информация о производимой продукции (оказываемых услугах),преимущества по сравнению с аналогами, производимыми (оказываемыми) другими предприятиями</t>
  </si>
  <si>
    <t>Рынки сбыта производимой продукции, оказываемых услуг (развивается / находится в равновесии / сокращается), длительность присутствия на рынке(ах), доля на рынке(ах), является ли монополистом</t>
  </si>
  <si>
    <t>Наличие государственного регулирования в части ценообразования</t>
  </si>
  <si>
    <t>Наличие льгот и преференций со стороны Государства (указываются конкретные льготы; НПА, которым они регламентированы и срок их действия)</t>
  </si>
  <si>
    <t>Наличие фактора сезонности (в случае наличия указать периоды)</t>
  </si>
  <si>
    <t>Сведения об основных поставщиках (также указывается регион) с указанием доли в общем объеме приобретаемого сырья (товаров, комплектующих)</t>
  </si>
  <si>
    <t>Удельный вес импорта в общем объеме потребности в сырье (комплектующих)</t>
  </si>
  <si>
    <t>Сведения об основных клиентах (регион сбыта) с указанием доли в общем объеме реализации</t>
  </si>
  <si>
    <t>По рынкам сбыта (%)</t>
  </si>
  <si>
    <t>В разрезе валют (%)</t>
  </si>
  <si>
    <t xml:space="preserve">EUR </t>
  </si>
  <si>
    <t>Наименование основных конкурентов</t>
  </si>
  <si>
    <t xml:space="preserve">Выберите валюту: </t>
  </si>
  <si>
    <t>Выберите Банк</t>
  </si>
  <si>
    <t>ОАО "Белгазпромбанк"</t>
  </si>
  <si>
    <t>ОАО "Белинвестбанк"</t>
  </si>
  <si>
    <t>ОАО "БПС-Сбербанк"</t>
  </si>
  <si>
    <t>ЗАО "БТА Банк"</t>
  </si>
  <si>
    <t>ОАО "СтатусБанк"</t>
  </si>
  <si>
    <t>ЗАО "МТБанк"</t>
  </si>
  <si>
    <t>ОАО "Паритетбанк"</t>
  </si>
  <si>
    <t>ЗАО "ТК Банк"</t>
  </si>
  <si>
    <t>ЗАО "Цептер Банк"</t>
  </si>
  <si>
    <t>Доли в УФ иных юридических лиц</t>
  </si>
  <si>
    <t>Обоснование потребности в сумме запрашиваемой АО (конкретные причины установления запрашиваемых: срока, суммы, графика погашения, оборачиваемости и пр.), при внесении изменений в АО - конкретное обоснование необходимости внесения запрашиваемых изменений</t>
  </si>
  <si>
    <t>российский рубль</t>
  </si>
  <si>
    <t>залог транспортных средств</t>
  </si>
  <si>
    <t>залог транспортных средств 3-х лиц</t>
  </si>
  <si>
    <t>залог недвижимости (ипотека)</t>
  </si>
  <si>
    <t>залог недвижимости (ипотека) 3-х лиц</t>
  </si>
  <si>
    <t>залог оборудования</t>
  </si>
  <si>
    <t>залог товаров в обороте</t>
  </si>
  <si>
    <t>залог товаров в обороте (3-х лиц)</t>
  </si>
  <si>
    <t>залог прав</t>
  </si>
  <si>
    <t>залог прочего имущества</t>
  </si>
  <si>
    <t>залог прочего имущества 3-х лиц</t>
  </si>
  <si>
    <t>поручительство взаимосвязанного с клиентом юридического лица</t>
  </si>
  <si>
    <t>поручительство взаимосвязанного с клиентом физического лица</t>
  </si>
  <si>
    <t>поручительство прочих юридических лиц</t>
  </si>
  <si>
    <t>поручительство прочих физических лиц</t>
  </si>
  <si>
    <t>поручительство юридических лиц-учредителей клиента</t>
  </si>
  <si>
    <t>поручительство физических лиц-учредителей клиента</t>
  </si>
  <si>
    <t>гарантия Правительства РБ</t>
  </si>
  <si>
    <t>гарантия банка</t>
  </si>
  <si>
    <t>гарантия прочих юридических лиц</t>
  </si>
  <si>
    <t>риск невозврата кредита застрахован</t>
  </si>
  <si>
    <t>нет</t>
  </si>
  <si>
    <t>скрытый с правом обратного регресса</t>
  </si>
  <si>
    <t>открытый с правом обратного регресса</t>
  </si>
  <si>
    <t>скрытый без права обратного регресса</t>
  </si>
  <si>
    <t>открытый без права обратного регресса</t>
  </si>
  <si>
    <t>/И.О.Фамилия/</t>
  </si>
  <si>
    <t>экономическая взаимосвязь</t>
  </si>
  <si>
    <t>юридическая взаимосвязь</t>
  </si>
  <si>
    <t>2.1.</t>
  </si>
  <si>
    <t>2.2.</t>
  </si>
  <si>
    <t>2.3.</t>
  </si>
  <si>
    <t>2.4.</t>
  </si>
  <si>
    <t>2.5.</t>
  </si>
  <si>
    <t>2.6.</t>
  </si>
  <si>
    <t>2.7.</t>
  </si>
  <si>
    <t>2.8.</t>
  </si>
  <si>
    <t>2.9.</t>
  </si>
  <si>
    <t>2.10.</t>
  </si>
  <si>
    <t>2.11.</t>
  </si>
  <si>
    <t>2.12.</t>
  </si>
  <si>
    <t>2.13.</t>
  </si>
  <si>
    <t>2.14.</t>
  </si>
  <si>
    <t>2.15.</t>
  </si>
  <si>
    <t>2.16.</t>
  </si>
  <si>
    <t>2.17.</t>
  </si>
  <si>
    <t>2.18.</t>
  </si>
  <si>
    <t>2.19.</t>
  </si>
  <si>
    <t>2.20.</t>
  </si>
  <si>
    <t>2.21.</t>
  </si>
  <si>
    <t xml:space="preserve"> /</t>
  </si>
  <si>
    <t>2.22.</t>
  </si>
  <si>
    <t>2.23.</t>
  </si>
  <si>
    <t>2.24.</t>
  </si>
  <si>
    <t>2.26.</t>
  </si>
  <si>
    <t>2.27.</t>
  </si>
  <si>
    <t>2.28.</t>
  </si>
  <si>
    <t>РАСЧЕТ ПОТОКА ДЕНЕЖНЫХ СРЕДСТВ</t>
  </si>
  <si>
    <t>(полное наименование корпоративного клиента)</t>
  </si>
  <si>
    <t xml:space="preserve">Название проекта </t>
  </si>
  <si>
    <t>_______________________________________________________________________________________________________</t>
  </si>
  <si>
    <t>________________________________________________________________________________________________________</t>
  </si>
  <si>
    <t xml:space="preserve">Цель инвестиционного проекта </t>
  </si>
  <si>
    <t>(увеличение объема производства, снижение затрат</t>
  </si>
  <si>
    <t>на производство. повышение качества продукции, социальная направленность и т.п.)</t>
  </si>
  <si>
    <t xml:space="preserve">Описание инвестиционного проекта </t>
  </si>
  <si>
    <t xml:space="preserve">(создание нового производства, </t>
  </si>
  <si>
    <t>расширение действующего, техническое перевооружение, другое)</t>
  </si>
  <si>
    <t xml:space="preserve">Направления использования инвестиций </t>
  </si>
  <si>
    <t>(строительство, реконструкция,</t>
  </si>
  <si>
    <t>подготовка производства, закупка оборудования)</t>
  </si>
  <si>
    <t xml:space="preserve">Место реализации проекта (адрес) </t>
  </si>
  <si>
    <t xml:space="preserve">Срок реализации проекта </t>
  </si>
  <si>
    <t xml:space="preserve">Необходимые разрешения, согласования, заключенные контракты, утвержденные сметы и проектная документация </t>
  </si>
  <si>
    <t>(с указанием их наличия)</t>
  </si>
  <si>
    <t>Общие инвестиционные затраты и источники финансирования по проекту</t>
  </si>
  <si>
    <t>(код валюты)</t>
  </si>
  <si>
    <t xml:space="preserve">№ п/п </t>
  </si>
  <si>
    <t xml:space="preserve">По периодам  реализации проекта &lt;*&gt; </t>
  </si>
  <si>
    <t xml:space="preserve">Всего по проекту </t>
  </si>
  <si>
    <t xml:space="preserve">... </t>
  </si>
  <si>
    <t xml:space="preserve">t </t>
  </si>
  <si>
    <t xml:space="preserve">I. Инвестиционные затраты </t>
  </si>
  <si>
    <t xml:space="preserve">1. </t>
  </si>
  <si>
    <t xml:space="preserve">Капитальные затраты (без налога на добавленную стоимость (далее – НДС)) </t>
  </si>
  <si>
    <t xml:space="preserve">1.1. </t>
  </si>
  <si>
    <t xml:space="preserve">Строительно-монтажные работы </t>
  </si>
  <si>
    <t xml:space="preserve">1.2. </t>
  </si>
  <si>
    <t xml:space="preserve">Приобретение и монтаж оборудования, транспортных средств и прочего имущества </t>
  </si>
  <si>
    <t xml:space="preserve">1.3. </t>
  </si>
  <si>
    <t xml:space="preserve">Другие инвестиционные затраты (указать) </t>
  </si>
  <si>
    <t xml:space="preserve">2. </t>
  </si>
  <si>
    <t xml:space="preserve">Итого капитальные затраты без НДС – стоимость инвестиционного проекта (сумма строк 1.1 – 1.3) </t>
  </si>
  <si>
    <t xml:space="preserve">2.1. </t>
  </si>
  <si>
    <t xml:space="preserve">Из них капитальные затраты в свободно конвертируемой валюте  </t>
  </si>
  <si>
    <t xml:space="preserve">3. </t>
  </si>
  <si>
    <t xml:space="preserve">НДС, уплачиваемый при осуществлении капитальных затрат </t>
  </si>
  <si>
    <t xml:space="preserve">4. </t>
  </si>
  <si>
    <t xml:space="preserve">Прирост чистого оборотного капитала </t>
  </si>
  <si>
    <t xml:space="preserve">5. </t>
  </si>
  <si>
    <t>Итого общие инвестиционные затраты с НДС (стр. 2 + стр. 3 + стр. 4)</t>
  </si>
  <si>
    <t xml:space="preserve">II. Источники финансирования инвестиционных затрат </t>
  </si>
  <si>
    <t xml:space="preserve">Собственные средства, в том числе: </t>
  </si>
  <si>
    <t>6.1.</t>
  </si>
  <si>
    <t xml:space="preserve">за счет деятельности корпоративного клиента </t>
  </si>
  <si>
    <t>6.2.</t>
  </si>
  <si>
    <t xml:space="preserve">прочее (взносы в уставный капитал и т.д.) </t>
  </si>
  <si>
    <t xml:space="preserve">Заемные и привлеченные средства – всего, в том числе: </t>
  </si>
  <si>
    <t>7.1.</t>
  </si>
  <si>
    <t xml:space="preserve">кредиты </t>
  </si>
  <si>
    <t>7.2.</t>
  </si>
  <si>
    <t xml:space="preserve">государственное участие </t>
  </si>
  <si>
    <t xml:space="preserve">7.3. </t>
  </si>
  <si>
    <t xml:space="preserve">финансовая аренда (лизинг) </t>
  </si>
  <si>
    <t xml:space="preserve">7.4. </t>
  </si>
  <si>
    <t xml:space="preserve">займы прочих юридических лиц </t>
  </si>
  <si>
    <t xml:space="preserve">7.5. </t>
  </si>
  <si>
    <t xml:space="preserve">прочие привлеченные средства (указать) </t>
  </si>
  <si>
    <t xml:space="preserve">8. </t>
  </si>
  <si>
    <t xml:space="preserve">Итого по всем источникам финансирования инвестиционных затрат (стр. 6 + стр. 7) </t>
  </si>
  <si>
    <t xml:space="preserve">III. Финансовые издержки по проекту </t>
  </si>
  <si>
    <t>9.</t>
  </si>
  <si>
    <t xml:space="preserve">Плата, связанная с осуществлением инвестиционных затрат по проекту (проценты по кредитам (займам), плата за гарантию Правительства Республики Беларусь, комиссии иностранных банков и другие платежи – указать) </t>
  </si>
  <si>
    <t xml:space="preserve">Наименование показателей </t>
  </si>
  <si>
    <t xml:space="preserve">По периодам  реализации проекта </t>
  </si>
  <si>
    <t xml:space="preserve">I. По проекту </t>
  </si>
  <si>
    <t xml:space="preserve">Сумма получаемого кредита, займа </t>
  </si>
  <si>
    <t xml:space="preserve">Задолженность на начало года </t>
  </si>
  <si>
    <t xml:space="preserve">Сумма основного долга </t>
  </si>
  <si>
    <t xml:space="preserve">Начислено процентов </t>
  </si>
  <si>
    <t xml:space="preserve">Начислено прочих издержек </t>
  </si>
  <si>
    <t xml:space="preserve">6. </t>
  </si>
  <si>
    <t xml:space="preserve">Погашение основного долга </t>
  </si>
  <si>
    <t xml:space="preserve">7. </t>
  </si>
  <si>
    <t xml:space="preserve">Погашение процентов </t>
  </si>
  <si>
    <t xml:space="preserve">7.1. </t>
  </si>
  <si>
    <t xml:space="preserve">из них проценты к уплате, включаемые в соответствии с учетной политикой корпоративного клиента в состав расходов по финансовой деятельности </t>
  </si>
  <si>
    <t xml:space="preserve">Погашение прочих издержек </t>
  </si>
  <si>
    <t xml:space="preserve">9. </t>
  </si>
  <si>
    <t xml:space="preserve">Итого погашение задолженности 
(стр. 6 + стр. 7 + стр. 8) </t>
  </si>
  <si>
    <t xml:space="preserve">10. </t>
  </si>
  <si>
    <t xml:space="preserve">Задолженность на конец года </t>
  </si>
  <si>
    <t>II. Существующие долгосрочные кредиты, займы корпоративного клиента</t>
  </si>
  <si>
    <t xml:space="preserve">11. </t>
  </si>
  <si>
    <t xml:space="preserve">12. </t>
  </si>
  <si>
    <t xml:space="preserve">13. </t>
  </si>
  <si>
    <t xml:space="preserve">Начислено процентов и прочих издержек </t>
  </si>
  <si>
    <t xml:space="preserve">14. </t>
  </si>
  <si>
    <t xml:space="preserve">15. </t>
  </si>
  <si>
    <t xml:space="preserve">Погашение процентов и прочих издержек </t>
  </si>
  <si>
    <t xml:space="preserve">15.1. </t>
  </si>
  <si>
    <t xml:space="preserve">16. </t>
  </si>
  <si>
    <t xml:space="preserve">Итого погашение задолженности </t>
  </si>
  <si>
    <t xml:space="preserve">17. </t>
  </si>
  <si>
    <t xml:space="preserve">18. </t>
  </si>
  <si>
    <t xml:space="preserve">Возмещение из бюджета части процентов </t>
  </si>
  <si>
    <t xml:space="preserve">III. Прочие долгосрочные обязательства </t>
  </si>
  <si>
    <t xml:space="preserve">19. </t>
  </si>
  <si>
    <t xml:space="preserve">Погашение прочих долгосрочных обязательств 
организации (указать) </t>
  </si>
  <si>
    <t xml:space="preserve">20. </t>
  </si>
  <si>
    <t xml:space="preserve">Всего погашение задолженности по кредитам, займам (сумма стр. 9, 16 , 19) </t>
  </si>
  <si>
    <t xml:space="preserve">20.1. </t>
  </si>
  <si>
    <t>Расчет прибыли от реализации</t>
  </si>
  <si>
    <t>Базовый период (указать)</t>
  </si>
  <si>
    <t>Объем производства и реализации товаров, работ, услуг (далее – продукция) в стоимостном выражении</t>
  </si>
  <si>
    <t xml:space="preserve">Налоги, включаемые в выручку от реализации продукции </t>
  </si>
  <si>
    <t xml:space="preserve">Выручка от реализации продукции (за минусом НДС, акцизов и иных обязательных платежей) (стр. 2 – стр. 3) </t>
  </si>
  <si>
    <t>Затраты на производство и реализацию продукции, в том числе: себестоимость реализованной продукции, управленческие расходы, расходы на реализацию</t>
  </si>
  <si>
    <t xml:space="preserve">Прибыль (убыток) от реализации продукции (стр. 4 – стр. 5) </t>
  </si>
  <si>
    <t>Прибыль (убыток) от текущей деятельности (стр. 6 + прочие доходы по текущей деятельности – прочие расходы по текущей деятельности)</t>
  </si>
  <si>
    <t xml:space="preserve">Прибыль (убыток) от инвестиционной и финансовой деятельности </t>
  </si>
  <si>
    <t xml:space="preserve">8.1. </t>
  </si>
  <si>
    <t>в т.ч. погашение процентов по долгосрочным кредитам и займам&lt;*&gt;</t>
  </si>
  <si>
    <t>Прибыль (убыток) до налогообложения (стр. 7 + стр. 8)</t>
  </si>
  <si>
    <t xml:space="preserve">Налоги и сборы, производимые из прибыли </t>
  </si>
  <si>
    <t xml:space="preserve">Расходы и платежи из прибыли </t>
  </si>
  <si>
    <t xml:space="preserve">Чистая прибыль (стр. 9 – стр. 10 – стр. 11) </t>
  </si>
  <si>
    <t xml:space="preserve">Амортизационные отчисления </t>
  </si>
  <si>
    <t xml:space="preserve">Чистый доход (стр. 12 + стр. 13) </t>
  </si>
  <si>
    <t xml:space="preserve">Погашение обязательств по долгосрочным кредитам и займам (основной долг и проценты) </t>
  </si>
  <si>
    <t xml:space="preserve">Погашение обязательств по долгосрочным кредитам и займам (за исключением погашения процентов по долгосрочным кредитам и займам по стр. 8.1) </t>
  </si>
  <si>
    <t xml:space="preserve">Коэффициент покрытия задолженности (стр. 14 / стр. 15.1) </t>
  </si>
  <si>
    <t xml:space="preserve">Рентабельность реализованной продукции ((стр. 6 / стр. 5) х 100)) </t>
  </si>
  <si>
    <t>&lt;*&gt; Если в соответствии с учетной политикой корпоративного клиента данные расходы учитываются в составе расходов по финансовой деятельности.</t>
  </si>
  <si>
    <t>Расчет потока денежных средств по организации</t>
  </si>
  <si>
    <t xml:space="preserve">ПРИТОК ДЕНЕЖНЫХ СРЕДСТВ </t>
  </si>
  <si>
    <t xml:space="preserve">Долгосрочные кредиты, займы и другие привлеченные средства по проекту (указать) </t>
  </si>
  <si>
    <t xml:space="preserve">Существующие долгосрочные кредиты, займы и другие привлеченные средства по корпоративному клиенту&lt;*&gt; </t>
  </si>
  <si>
    <t xml:space="preserve">1.4. </t>
  </si>
  <si>
    <t xml:space="preserve">Краткосрочные кредиты, займы&lt;*&gt; </t>
  </si>
  <si>
    <t xml:space="preserve">1.5. </t>
  </si>
  <si>
    <t xml:space="preserve">Прирост кредиторской задолженности </t>
  </si>
  <si>
    <t xml:space="preserve">1.6. </t>
  </si>
  <si>
    <t xml:space="preserve">Прочие доходы по текущей деятельности </t>
  </si>
  <si>
    <t xml:space="preserve">1.7. </t>
  </si>
  <si>
    <t xml:space="preserve">Доходы по инвестиционной деятельности </t>
  </si>
  <si>
    <t xml:space="preserve">1.8. </t>
  </si>
  <si>
    <t xml:space="preserve">Доходы по финансовой деятельности </t>
  </si>
  <si>
    <t xml:space="preserve">1.9. </t>
  </si>
  <si>
    <t xml:space="preserve">Прочие источники и поступления (указать) </t>
  </si>
  <si>
    <t xml:space="preserve">1.10. </t>
  </si>
  <si>
    <t xml:space="preserve">ИТОГО ПРИТОК ДЕНЕЖНЫХ СРЕДСТВ </t>
  </si>
  <si>
    <t xml:space="preserve">ОТТОК ДЕНЕЖНЫХ СРЕДСТВ </t>
  </si>
  <si>
    <t xml:space="preserve">Капитальные затраты без НДС </t>
  </si>
  <si>
    <t xml:space="preserve">2.2. </t>
  </si>
  <si>
    <t xml:space="preserve">2.3. </t>
  </si>
  <si>
    <t xml:space="preserve">Затраты на производство и реализацию продукции (за вычетом амортизации), в т.ч. </t>
  </si>
  <si>
    <t xml:space="preserve">2.4. </t>
  </si>
  <si>
    <t xml:space="preserve">НДС по приобретенным материальным ресурсам, прочим товарно-материальным ценностям, работам и услугам </t>
  </si>
  <si>
    <t xml:space="preserve">2.5. </t>
  </si>
  <si>
    <t xml:space="preserve">НДС, подлежащий уплате (возврату) </t>
  </si>
  <si>
    <t xml:space="preserve">2.6. </t>
  </si>
  <si>
    <t>Прочие налоги, сборы и платежи, уплачиваемые из выручки (акцизы и др.)</t>
  </si>
  <si>
    <t xml:space="preserve">2.7. </t>
  </si>
  <si>
    <t xml:space="preserve">Налоги, сборы и платежи, уплачиваемые из прибыли (доходов) </t>
  </si>
  <si>
    <t xml:space="preserve">2.8. </t>
  </si>
  <si>
    <t xml:space="preserve">Прирост краткосрочных активов </t>
  </si>
  <si>
    <t xml:space="preserve">2.9. </t>
  </si>
  <si>
    <t xml:space="preserve">2.10. </t>
  </si>
  <si>
    <t xml:space="preserve">Прочие расходы по текущей деятельности </t>
  </si>
  <si>
    <t xml:space="preserve">2.11. </t>
  </si>
  <si>
    <t xml:space="preserve">Расходы по инвестиционной деятельности </t>
  </si>
  <si>
    <t xml:space="preserve">2.12. </t>
  </si>
  <si>
    <t xml:space="preserve">Расходы по финансовой деятельности </t>
  </si>
  <si>
    <t xml:space="preserve">2.13. </t>
  </si>
  <si>
    <t xml:space="preserve">Погашение основного долга по долгосрочным кредитам, займам по проекту </t>
  </si>
  <si>
    <t xml:space="preserve">2.14. </t>
  </si>
  <si>
    <t xml:space="preserve">Погашение процентов и прочих издержек по долгосрочным кредитам, займам по проекту &lt;**&gt; </t>
  </si>
  <si>
    <t xml:space="preserve">2.15. </t>
  </si>
  <si>
    <t xml:space="preserve">Погашение основного долга по существующим долгосрочным кредитам, займам </t>
  </si>
  <si>
    <t xml:space="preserve">2.16. </t>
  </si>
  <si>
    <t>Погашение процентов и прочих издержек по существующим долгосрочным кредитам, займам &lt;**&gt;</t>
  </si>
  <si>
    <t xml:space="preserve">2.17. </t>
  </si>
  <si>
    <t xml:space="preserve">Погашение прочих долгосрочных обязательств корпоративного клиента (финансовая аренда (лизинг) и др.) </t>
  </si>
  <si>
    <t xml:space="preserve">2.18. </t>
  </si>
  <si>
    <t xml:space="preserve">Погашение краткосрочных кредитов, займов </t>
  </si>
  <si>
    <t xml:space="preserve">2.19. </t>
  </si>
  <si>
    <t xml:space="preserve">Прочие расходы в деятельности корпоративного клиента (указать) </t>
  </si>
  <si>
    <t xml:space="preserve">2.20. </t>
  </si>
  <si>
    <t xml:space="preserve">ИТОГО ОТТОК ДЕНЕЖНЫХ СРЕДСТВ </t>
  </si>
  <si>
    <t xml:space="preserve">НАКОПИТЕЛЬНЫЙ ОСТАТОК (ДЕФИЦИТ) ДЕНЕЖНЫХ СРЕДСТВ (по стр. 3) </t>
  </si>
  <si>
    <t>&lt;*&gt; Привлеченные или планируемые к привлечению заемные средства вне рамок финансирования рассматриваемого инвестиционного проекта. 
&lt;**&gt; За исключением процентов к уплате, включаемых в соответствии с учетной политикой организации, в состав расходов по финансовой деятельности.
При сроке окупаемости проекта до двух лет периоды расчета должны составлять не менее 3 месяцев.</t>
  </si>
  <si>
    <t>"___" _______________ 20__ г.</t>
  </si>
  <si>
    <t>Руководитель корпоративного клиента ___________________</t>
  </si>
  <si>
    <t>Главный бухгалтер (при наличии) ___________________</t>
  </si>
  <si>
    <t xml:space="preserve">М.П. [1] </t>
  </si>
  <si>
    <t>[1] Печать проставляется при наличии у корпоративного клиента</t>
  </si>
  <si>
    <t>Заключение по результатам ежеквартального мониторинга финансового состояния</t>
  </si>
  <si>
    <t>________________________________________________________________</t>
  </si>
  <si>
    <t>_____________________________________________________________________________________________________________________________________________</t>
  </si>
  <si>
    <t>Кредитный рейтинг должника, динамика изменения кредитного рейтинга</t>
  </si>
  <si>
    <t>__.__..20__</t>
  </si>
  <si>
    <t>___________________</t>
  </si>
  <si>
    <t xml:space="preserve"> (расшифровка подписи)</t>
  </si>
  <si>
    <t xml:space="preserve">Руководитель уполномоченной службы подразделения Банка </t>
  </si>
  <si>
    <t xml:space="preserve">__________________     </t>
  </si>
  <si>
    <t xml:space="preserve">  (подпись)    </t>
  </si>
  <si>
    <t>8.</t>
  </si>
  <si>
    <t>10.</t>
  </si>
  <si>
    <t>Доходы будущих периодов</t>
  </si>
  <si>
    <t>Наименование статьи</t>
  </si>
  <si>
    <t>Номер строки</t>
  </si>
  <si>
    <t>ИМУЩЕСТВО</t>
  </si>
  <si>
    <t>Основные средства и незавершенные капитальные вложения, в т.ч.</t>
  </si>
  <si>
    <t>01</t>
  </si>
  <si>
    <t>Недвижимое и движимое имущество (здания, сооружения, оборудование, автомобили)</t>
  </si>
  <si>
    <t>011</t>
  </si>
  <si>
    <t>Имущество, полученное в лизинг</t>
  </si>
  <si>
    <t>012</t>
  </si>
  <si>
    <t>Амортизация</t>
  </si>
  <si>
    <t>013</t>
  </si>
  <si>
    <t>Вложения в незавершенные капитальные вложения (сумма вложенных средств в различные объекты, не сданные в эксплуатацию, кроме жилого фонда)</t>
  </si>
  <si>
    <t>014</t>
  </si>
  <si>
    <t>Краткосрочные активы</t>
  </si>
  <si>
    <t>02</t>
  </si>
  <si>
    <t>Запасы сырья и материалов</t>
  </si>
  <si>
    <t>021</t>
  </si>
  <si>
    <t>Незавершенное производство</t>
  </si>
  <si>
    <t>022</t>
  </si>
  <si>
    <t>Товары (готовая продукция)</t>
  </si>
  <si>
    <t>023</t>
  </si>
  <si>
    <t>Товары, принятые по договорам комиссии</t>
  </si>
  <si>
    <t>024</t>
  </si>
  <si>
    <t>Товары отгруженные</t>
  </si>
  <si>
    <t>025</t>
  </si>
  <si>
    <t>026</t>
  </si>
  <si>
    <t>Денежные средства на текущем (расчетном) счете</t>
  </si>
  <si>
    <t>027</t>
  </si>
  <si>
    <t>Денежные средства в кассе</t>
  </si>
  <si>
    <t>028</t>
  </si>
  <si>
    <r>
      <t>ИТОГО (</t>
    </r>
    <r>
      <rPr>
        <sz val="12"/>
        <rFont val="Times New Roman"/>
        <family val="1"/>
        <charset val="204"/>
      </rPr>
      <t>стр. 01</t>
    </r>
    <r>
      <rPr>
        <sz val="12"/>
        <color indexed="8"/>
        <rFont val="Times New Roman"/>
        <family val="1"/>
        <charset val="204"/>
      </rPr>
      <t xml:space="preserve"> + </t>
    </r>
    <r>
      <rPr>
        <sz val="12"/>
        <rFont val="Times New Roman"/>
        <family val="1"/>
        <charset val="204"/>
      </rPr>
      <t>стр. 02</t>
    </r>
    <r>
      <rPr>
        <sz val="12"/>
        <color indexed="8"/>
        <rFont val="Times New Roman"/>
        <family val="1"/>
        <charset val="204"/>
      </rPr>
      <t>)</t>
    </r>
  </si>
  <si>
    <t>03</t>
  </si>
  <si>
    <t>ИСТОЧНИКИ ФИНАНСИРОВАНИЯ</t>
  </si>
  <si>
    <t>Собственные накопления</t>
  </si>
  <si>
    <t>04</t>
  </si>
  <si>
    <t>Привлеченные краткосрочные средства, в т.ч.</t>
  </si>
  <si>
    <t>05</t>
  </si>
  <si>
    <t>Кредиторская задолженность (по товарам, полученным с отсрочкой платежа)</t>
  </si>
  <si>
    <t>051</t>
  </si>
  <si>
    <t>Кредиторская задолженность по договорам комиссии</t>
  </si>
  <si>
    <t>052</t>
  </si>
  <si>
    <t>Краткосрочные кредиты банков</t>
  </si>
  <si>
    <t>053</t>
  </si>
  <si>
    <t>Займы (на финансирование оборотного капитала)</t>
  </si>
  <si>
    <t>054</t>
  </si>
  <si>
    <t>Привлеченные долгосрочные средства, в т.ч.</t>
  </si>
  <si>
    <t>06</t>
  </si>
  <si>
    <t>Долгосрочные кредиты банков</t>
  </si>
  <si>
    <t>061</t>
  </si>
  <si>
    <t>Кредиторская задолженность (по договорам лизинга)</t>
  </si>
  <si>
    <t>062</t>
  </si>
  <si>
    <t>Займы (на финансирование основных средств)</t>
  </si>
  <si>
    <t>063</t>
  </si>
  <si>
    <t>Прочие источники</t>
  </si>
  <si>
    <t>07</t>
  </si>
  <si>
    <r>
      <t>ИТОГО (</t>
    </r>
    <r>
      <rPr>
        <sz val="12"/>
        <rFont val="Times New Roman"/>
        <family val="1"/>
        <charset val="204"/>
      </rPr>
      <t>стр. 04</t>
    </r>
    <r>
      <rPr>
        <sz val="12"/>
        <color indexed="8"/>
        <rFont val="Times New Roman"/>
        <family val="1"/>
        <charset val="204"/>
      </rPr>
      <t xml:space="preserve"> + </t>
    </r>
    <r>
      <rPr>
        <sz val="12"/>
        <rFont val="Times New Roman"/>
        <family val="1"/>
        <charset val="204"/>
      </rPr>
      <t>стр. 05</t>
    </r>
    <r>
      <rPr>
        <sz val="12"/>
        <color indexed="8"/>
        <rFont val="Times New Roman"/>
        <family val="1"/>
        <charset val="204"/>
      </rPr>
      <t xml:space="preserve"> + </t>
    </r>
    <r>
      <rPr>
        <sz val="12"/>
        <rFont val="Times New Roman"/>
        <family val="1"/>
        <charset val="204"/>
      </rPr>
      <t>стр. 06</t>
    </r>
    <r>
      <rPr>
        <sz val="12"/>
        <color indexed="8"/>
        <rFont val="Times New Roman"/>
        <family val="1"/>
        <charset val="204"/>
      </rPr>
      <t xml:space="preserve"> + </t>
    </r>
    <r>
      <rPr>
        <sz val="12"/>
        <rFont val="Times New Roman"/>
        <family val="1"/>
        <charset val="204"/>
      </rPr>
      <t>стр. 07</t>
    </r>
    <r>
      <rPr>
        <sz val="12"/>
        <color indexed="8"/>
        <rFont val="Times New Roman"/>
        <family val="1"/>
        <charset val="204"/>
      </rPr>
      <t>)</t>
    </r>
  </si>
  <si>
    <t>08</t>
  </si>
  <si>
    <t>За предыдущий год</t>
  </si>
  <si>
    <t>За аналогичный период предыдущего года</t>
  </si>
  <si>
    <t>1. Валовая выручка всего, в том числе:</t>
  </si>
  <si>
    <t>Выручка от реализации товаров (работ, услуг)</t>
  </si>
  <si>
    <t>Доходы от внереализационных операций</t>
  </si>
  <si>
    <t>Прочие доходы</t>
  </si>
  <si>
    <t>2. Расходы всего, в том числе:</t>
  </si>
  <si>
    <t>приобретение сырья, материалов, товаров</t>
  </si>
  <si>
    <t>заработная плата и обязательные платежи по з/п</t>
  </si>
  <si>
    <t>арендные и другие платежи по эксплуатации (коммунальные, почтовые, телефонные, и т.д.)</t>
  </si>
  <si>
    <t>% по кредитам, лизинговая ставка</t>
  </si>
  <si>
    <t>налоги, сборы (кроме налогов от дохода)</t>
  </si>
  <si>
    <t>прочие расходы</t>
  </si>
  <si>
    <t>(должность, Ф.И.О.) ____________________________</t>
  </si>
  <si>
    <t>М.П.[1]</t>
  </si>
  <si>
    <t>[1] Печать проставляется при наличии</t>
  </si>
  <si>
    <t>11.</t>
  </si>
  <si>
    <t>13.</t>
  </si>
  <si>
    <t>(тыс. рублей)</t>
  </si>
  <si>
    <t>Наименование показателей</t>
  </si>
  <si>
    <t xml:space="preserve">По месяцам (периодам)[1] </t>
  </si>
  <si>
    <t>За год</t>
  </si>
  <si>
    <t>и т.д.</t>
  </si>
  <si>
    <t>Остаток денежных средств на начало периода</t>
  </si>
  <si>
    <t>ПРИТОК ДЕНЕЖНЫХ СРЕДСТВ</t>
  </si>
  <si>
    <t>Авансы</t>
  </si>
  <si>
    <t>Прочие источники и поступления (указать)</t>
  </si>
  <si>
    <t>ИТОГО ПРИТОК ДЕНЕЖНЫХ СРЕДСТВ</t>
  </si>
  <si>
    <t>ОТТОК ДЕНЕЖНЫХ СРЕДСТВ</t>
  </si>
  <si>
    <t>3.1.</t>
  </si>
  <si>
    <t>Приобретение сырья, материалов, товаров</t>
  </si>
  <si>
    <t>3.2.</t>
  </si>
  <si>
    <t>Заработная плата и обязательные платежи по з/пл</t>
  </si>
  <si>
    <t>3.3.</t>
  </si>
  <si>
    <t>Арендные и другие платежи по эксплуатации (коммунальные, почтовые, телефонные и т.д.)</t>
  </si>
  <si>
    <t>3.4.</t>
  </si>
  <si>
    <t>Иные налоги, сборы и платежи</t>
  </si>
  <si>
    <t>3.5.</t>
  </si>
  <si>
    <t>3.6.</t>
  </si>
  <si>
    <t>3.7.</t>
  </si>
  <si>
    <t>Прочие расходы (указать)</t>
  </si>
  <si>
    <t>3.8.</t>
  </si>
  <si>
    <t>ИТОГО ОТТОК ДЕНЕЖНЫХ СРЕДСТВ</t>
  </si>
  <si>
    <r>
      <t>НАКОПИТЕЛЬНЫЙ ОСТАТОК (ДЕФИЦИТ) ДЕНЕЖНЫХ СРЕДСТВ (</t>
    </r>
    <r>
      <rPr>
        <sz val="12"/>
        <rFont val="Times New Roman"/>
        <family val="1"/>
        <charset val="204"/>
      </rPr>
      <t>стр. 1</t>
    </r>
    <r>
      <rPr>
        <sz val="12"/>
        <color indexed="8"/>
        <rFont val="Times New Roman"/>
        <family val="1"/>
        <charset val="204"/>
      </rPr>
      <t xml:space="preserve"> + </t>
    </r>
    <r>
      <rPr>
        <sz val="12"/>
        <rFont val="Times New Roman"/>
        <family val="1"/>
        <charset val="204"/>
      </rPr>
      <t>стр. 2.5</t>
    </r>
    <r>
      <rPr>
        <sz val="12"/>
        <color indexed="8"/>
        <rFont val="Times New Roman"/>
        <family val="1"/>
        <charset val="204"/>
      </rPr>
      <t xml:space="preserve"> - </t>
    </r>
    <r>
      <rPr>
        <sz val="12"/>
        <rFont val="Times New Roman"/>
        <family val="1"/>
        <charset val="204"/>
      </rPr>
      <t>стр. 3.8</t>
    </r>
    <r>
      <rPr>
        <sz val="12"/>
        <color indexed="8"/>
        <rFont val="Times New Roman"/>
        <family val="1"/>
        <charset val="204"/>
      </rPr>
      <t>)</t>
    </r>
  </si>
  <si>
    <t>Руководитель юридического лица (___________________)</t>
  </si>
  <si>
    <t>14.</t>
  </si>
  <si>
    <r>
      <t xml:space="preserve">Наименование корпоративного клиента </t>
    </r>
    <r>
      <rPr>
        <sz val="12"/>
        <color indexed="8"/>
        <rFont val="Symbol"/>
        <family val="1"/>
        <charset val="2"/>
      </rPr>
      <t>-</t>
    </r>
    <r>
      <rPr>
        <sz val="12"/>
        <color indexed="8"/>
        <rFont val="Times New Roman"/>
        <family val="1"/>
        <charset val="204"/>
      </rPr>
      <t xml:space="preserve"> должника Банка, взаимосвязанного с Заявителем </t>
    </r>
  </si>
  <si>
    <t>Наименование подразделения ОАО «Белагропромбанк», обслуживающего взаимосвязанного должника</t>
  </si>
  <si>
    <t>2.29.</t>
  </si>
  <si>
    <t>Количество акций (если  бывший, с какого времени
перестал им быть)</t>
  </si>
  <si>
    <t>Стоимость, тыс. руб.</t>
  </si>
  <si>
    <t>Валовая прибыль</t>
  </si>
  <si>
    <t>Бухгалтерский баланс</t>
  </si>
  <si>
    <t>№ строки</t>
  </si>
  <si>
    <t>Доходные вложения в материальные активы, в том числе</t>
  </si>
  <si>
    <t>Долгосрочные финансовые вложения</t>
  </si>
  <si>
    <t>Прочие долгосрочные активы</t>
  </si>
  <si>
    <t>Краткосрочные финансовые вложения</t>
  </si>
  <si>
    <t>Прочие краткосрочные активы</t>
  </si>
  <si>
    <t>Прочие долгосрочные обязательства</t>
  </si>
  <si>
    <t>Краткосрочная кредиторская задолженность перед прочими кредиторами</t>
  </si>
  <si>
    <t>Прочие краткосрочные обязательства</t>
  </si>
  <si>
    <t>Расходы будущих периодов</t>
  </si>
  <si>
    <t>Справочно: сальдо курсовых разниц от пересчета активов и обязательств, не списанных на расходы текущих периодов (540+650-230)</t>
  </si>
  <si>
    <t>Отчет о прибылях и убытках</t>
  </si>
  <si>
    <t>040</t>
  </si>
  <si>
    <t>Управленческие расходы</t>
  </si>
  <si>
    <t>050</t>
  </si>
  <si>
    <t>Расходы на реализацию</t>
  </si>
  <si>
    <t>070</t>
  </si>
  <si>
    <t>Прочие доходы по текущей деятельности</t>
  </si>
  <si>
    <t>080</t>
  </si>
  <si>
    <t>Прочие расходы по текущей деятельности</t>
  </si>
  <si>
    <t>104</t>
  </si>
  <si>
    <t>Прочие доходы по инвестиционной деятельности</t>
  </si>
  <si>
    <t>112</t>
  </si>
  <si>
    <t>Прочие расходы по инвестиционной деятельности</t>
  </si>
  <si>
    <t>Процентны к получению</t>
  </si>
  <si>
    <t>122</t>
  </si>
  <si>
    <t>Прочие доходы по финансовой деятельности</t>
  </si>
  <si>
    <t>133</t>
  </si>
  <si>
    <t>Прочие расходы по финансовой деятельности</t>
  </si>
  <si>
    <t>Срок, мес.*</t>
  </si>
  <si>
    <t>"VIP"</t>
  </si>
  <si>
    <t>"ПРЕМИУМ"</t>
  </si>
  <si>
    <t>"ПРЕСТИЖ"</t>
  </si>
  <si>
    <t>"БИЗНЕС-ПЛЮС"</t>
  </si>
  <si>
    <t>"БИЗНЕС"</t>
  </si>
  <si>
    <t>"МАССОВЫЙ БИЗНЕС"</t>
  </si>
  <si>
    <t>4.2.1. Кредитный рейтинг</t>
  </si>
  <si>
    <t>Расчетно-кассовое обслуживание</t>
  </si>
  <si>
    <t>Система дистанционного банковского обслуживания</t>
  </si>
  <si>
    <t>(указать)</t>
  </si>
  <si>
    <t>Прочее</t>
  </si>
  <si>
    <t xml:space="preserve"> Банковские вклады (депозиты, депозитные сертификаты, облигации ОАО «Белагропромбанк»)</t>
  </si>
  <si>
    <t>Примечание: 
* Для расчета достаточности суммы обеспечения при осуществлении активной операции по  кредитам, указывается срок пользования кредитом с учетом графика погашения (по кредитам, выданным на срок до 12 месяцев), либо 12 месяцев (по кредитам, предоставленным на срок свыше 12 месяцев)</t>
  </si>
  <si>
    <r>
      <rPr>
        <i/>
        <vertAlign val="superscript"/>
        <sz val="10"/>
        <rFont val="Times New Roman"/>
        <family val="1"/>
        <charset val="204"/>
      </rPr>
      <t>3</t>
    </r>
    <r>
      <rPr>
        <i/>
        <sz val="10"/>
        <rFont val="Times New Roman"/>
        <family val="1"/>
        <charset val="204"/>
      </rPr>
      <t xml:space="preserve"> Достаточная сумма обеспечения</t>
    </r>
  </si>
  <si>
    <r>
      <rPr>
        <i/>
        <vertAlign val="superscript"/>
        <sz val="10"/>
        <rFont val="Times New Roman"/>
        <family val="1"/>
        <charset val="204"/>
      </rPr>
      <t>2</t>
    </r>
    <r>
      <rPr>
        <i/>
        <sz val="10"/>
        <rFont val="Times New Roman"/>
        <family val="1"/>
        <charset val="204"/>
      </rPr>
      <t xml:space="preserve"> Коэффициенты риска, применяемые при расчете достаточной суммы обеспечения (определяются в соответствии с Приложением 6 к Инструкции о порядке осуществления с корпоративными клиентами активных операций в системе ОАО «Белагропромбанк»)</t>
    </r>
  </si>
  <si>
    <t>4.2. Анализ финансового состояния клиента</t>
  </si>
  <si>
    <t>Общие выводы по разделу 4.1.</t>
  </si>
  <si>
    <t>На __.__.____ (период прошлого года, соответствующий отчетному периоду текущего года))</t>
  </si>
  <si>
    <t>Согласно приложению 1 к Заключению</t>
  </si>
  <si>
    <t>Иные банки, НКФО, юридические лица</t>
  </si>
  <si>
    <t>Результаты финансово-хозяйственной деятельности, тыс.руб.</t>
  </si>
  <si>
    <t>Вероятность получения процентного дохода:</t>
  </si>
  <si>
    <t>Выберите статус</t>
  </si>
  <si>
    <t>(уполномоченный коллегиальный орган Банка)</t>
  </si>
  <si>
    <t>Обеспечение (указать какое, достаточно/недостаточно)</t>
  </si>
  <si>
    <t>2. Общие сведения о</t>
  </si>
  <si>
    <t>Численность работников</t>
  </si>
  <si>
    <t>6. Необходимость и наличие заключений заинтересованных служб</t>
  </si>
  <si>
    <t xml:space="preserve">7. Заключение по результатам рассмотрения проекта </t>
  </si>
  <si>
    <t>7.3.</t>
  </si>
  <si>
    <t>7.4.</t>
  </si>
  <si>
    <t>7.5.</t>
  </si>
  <si>
    <t>7.6.</t>
  </si>
  <si>
    <t>7.7.</t>
  </si>
  <si>
    <t>7.9.</t>
  </si>
  <si>
    <t>7.10.</t>
  </si>
  <si>
    <t>7.11.</t>
  </si>
  <si>
    <t>7.8.</t>
  </si>
  <si>
    <t>7.12.</t>
  </si>
  <si>
    <t>7.13.</t>
  </si>
  <si>
    <t>7.14.</t>
  </si>
  <si>
    <t>7.15.</t>
  </si>
  <si>
    <t>7.16.</t>
  </si>
  <si>
    <t>7.17.</t>
  </si>
  <si>
    <t>7.19.</t>
  </si>
  <si>
    <t>7.18.</t>
  </si>
  <si>
    <t>7.20.</t>
  </si>
  <si>
    <t>7.21.</t>
  </si>
  <si>
    <t>7.22.</t>
  </si>
  <si>
    <t>7.23.</t>
  </si>
  <si>
    <t>7.24.</t>
  </si>
  <si>
    <t>7.25.</t>
  </si>
  <si>
    <t>7.26.</t>
  </si>
  <si>
    <t>7.27.</t>
  </si>
  <si>
    <t>7.28.</t>
  </si>
  <si>
    <t>7.29.</t>
  </si>
  <si>
    <t>7.30.</t>
  </si>
  <si>
    <t>Выберите из списка</t>
  </si>
  <si>
    <t>Дисциплина погашения задолженности по ранее предоставленным активным операциям в течение предшествующих 12 месяцев (при возникновении и/или наличии просроченных долгов (основной долг и (или) проценты) указывается периодичность их возникновения и длительность просрочки)</t>
  </si>
  <si>
    <t>Выручка от реализации продукции (без НДС)</t>
  </si>
  <si>
    <t>ИЗЛИШЕК (ДЕФИЦИТ) ДЕНЕЖНЫХ СРЕДСТВ (стр. 2.5 - стр. 3.8)</t>
  </si>
  <si>
    <t>в том числе</t>
  </si>
  <si>
    <t>в бел. руб.</t>
  </si>
  <si>
    <t>в ин. валюте</t>
  </si>
  <si>
    <t xml:space="preserve">Среднемесячные поступления денежных средств на счета в банках за период ___________ в экв. (тыс.) бел. руб. </t>
  </si>
  <si>
    <t xml:space="preserve">Сумма в экв., (тыс.) бел. руб. </t>
  </si>
  <si>
    <t>Активные операции клиента в эквиваленте (тыс.) бел. руб. по состоянию на ____________:</t>
  </si>
  <si>
    <t>Общая стоимость имущества (валюта баланса)</t>
  </si>
  <si>
    <t>Краткосрочные кредиты и займы</t>
  </si>
  <si>
    <t>Объем запасов</t>
  </si>
  <si>
    <t>Выручка от реализации (за вычетом налогов и сборов, включаемых в выручку)</t>
  </si>
  <si>
    <t>Чистая прибыль (убыток)</t>
  </si>
  <si>
    <t>Показатели закредитованности</t>
  </si>
  <si>
    <t>На __.__.____ (начало прошлого года)</t>
  </si>
  <si>
    <t>На __.__.____ (начало текущего года)</t>
  </si>
  <si>
    <t>На __.__.20__ (отчетный период текущего года)</t>
  </si>
  <si>
    <t>Табл. 1 - Основные показатели финансово-хозяйственной деятельности клиента (заявителя)</t>
  </si>
  <si>
    <t>Объем поручительства и (или) имущества, переданного в обеспечение исполнения обязательств третьих лиц</t>
  </si>
  <si>
    <t>Приложение 3</t>
  </si>
  <si>
    <t>Поступление денежных средств по активным операциям и займам (с расшифровкой банков-кредиторов, заимодавцев)</t>
  </si>
  <si>
    <t>Погашение задолженности по активным операциям и займам (с расшифровкой банков-кредиторов, заимодавцев)</t>
  </si>
  <si>
    <t>Структура кредитного портфеля клиента, полученных и предоставленных клиентом займов</t>
  </si>
  <si>
    <t>Согласно приложению 2 к Заключению</t>
  </si>
  <si>
    <t>Предоставленные займы</t>
  </si>
  <si>
    <t>Приложение 4</t>
  </si>
  <si>
    <t>Прогноз движения денежных средств</t>
  </si>
  <si>
    <t>Кредитный работник__________________           ___________________</t>
  </si>
  <si>
    <t>Начальник уполномоченной службы подразделения Банка __________________        ___________________</t>
  </si>
  <si>
    <r>
      <t xml:space="preserve">                                          </t>
    </r>
    <r>
      <rPr>
        <sz val="10"/>
        <rFont val="Times New Roman"/>
        <family val="1"/>
        <charset val="204"/>
      </rPr>
      <t>(подпись)</t>
    </r>
    <r>
      <rPr>
        <sz val="12"/>
        <rFont val="Times New Roman"/>
        <family val="1"/>
        <charset val="204"/>
      </rPr>
      <t xml:space="preserve">                             </t>
    </r>
    <r>
      <rPr>
        <sz val="10"/>
        <rFont val="Times New Roman"/>
        <family val="1"/>
        <charset val="204"/>
      </rPr>
      <t>(расшифровка подписи)</t>
    </r>
  </si>
  <si>
    <t>12.</t>
  </si>
  <si>
    <t>15.</t>
  </si>
  <si>
    <t>16.</t>
  </si>
  <si>
    <t>(тыс. руб.)</t>
  </si>
  <si>
    <t>Таблица 3</t>
  </si>
  <si>
    <t>Приведенные примечания и комментарии по заполнению отдельных блоков Заключения используются с учетом особенностей структуры (вида) активной операции, специфики деятельности  Заявителя (Инструктирующей стороны, Кредитора, Приказодателяя) и подлежат удалению из конкретного Заключения. Если по какому-то из блоков отсутствуют события, сведения о которых требуют отображения в Заключении, в соответствующем блоке делается прочерк (либо указывается слово «нет»).</t>
  </si>
  <si>
    <t>Указывается при наличии какой-либо дополнительной информации, касающейся Заявителя, Инструктирующей стороны, Кредитора, Приказодателя</t>
  </si>
  <si>
    <t>сумма погашения основного долга по имеющимся долгам (кредиты, лизинг, займы) перед иными Банками (контрагентами)</t>
  </si>
  <si>
    <t>в т.ч. задолженность по займам полученным</t>
  </si>
  <si>
    <r>
      <t>4. Доход (</t>
    </r>
    <r>
      <rPr>
        <sz val="12"/>
        <rFont val="Times New Roman"/>
        <family val="1"/>
        <charset val="204"/>
      </rPr>
      <t>стр. 1</t>
    </r>
    <r>
      <rPr>
        <sz val="12"/>
        <color indexed="8"/>
        <rFont val="Times New Roman"/>
        <family val="1"/>
        <charset val="204"/>
      </rPr>
      <t xml:space="preserve"> - </t>
    </r>
    <r>
      <rPr>
        <sz val="12"/>
        <rFont val="Times New Roman"/>
        <family val="1"/>
        <charset val="204"/>
      </rPr>
      <t>стр. 2</t>
    </r>
    <r>
      <rPr>
        <sz val="12"/>
        <color indexed="8"/>
        <rFont val="Times New Roman"/>
        <family val="1"/>
        <charset val="204"/>
      </rPr>
      <t>)</t>
    </r>
  </si>
  <si>
    <t>5. Налоги от дохода</t>
  </si>
  <si>
    <r>
      <t>6. Чистый доход, остающийся в распоряжении (</t>
    </r>
    <r>
      <rPr>
        <sz val="12"/>
        <rFont val="Times New Roman"/>
        <family val="1"/>
        <charset val="204"/>
      </rPr>
      <t>стр. 4</t>
    </r>
    <r>
      <rPr>
        <sz val="12"/>
        <color indexed="8"/>
        <rFont val="Times New Roman"/>
        <family val="1"/>
        <charset val="204"/>
      </rPr>
      <t xml:space="preserve"> - </t>
    </r>
    <r>
      <rPr>
        <sz val="12"/>
        <rFont val="Times New Roman"/>
        <family val="1"/>
        <charset val="204"/>
      </rPr>
      <t>стр. 5</t>
    </r>
    <r>
      <rPr>
        <sz val="12"/>
        <color indexed="8"/>
        <rFont val="Times New Roman"/>
        <family val="1"/>
        <charset val="204"/>
      </rPr>
      <t>)</t>
    </r>
  </si>
  <si>
    <t>5. Анализ прогноза движения денежных средств на период осуществления активной операции</t>
  </si>
  <si>
    <t>Примечание к Разделу 5:
Проводится анализ прогноза движения денежных средств предприятия (приложение 3), оценка кредитной нагрузки предприятия в целом во всех банках с целью определения наличия источников погашения задолженности по запрашиваемой сделке. Отражается информация об источниках получения выручки в планируемых объемах. 
Следует обратить внимание на устойчивость денежных потоков организации, наличие фактора сезонности в деятельности предприятия, недопущение клиентом превышения оттока денежных средств над их притоком.
Также оценивается обоснованность установления запрашиваемых сроков погашения, графиков погашения, оборачиваемости с целью снижения риска платежеспособности и недопущения в дальнейшем при сопровождении кредитной операции переноса промежуточных сроков погашения (реструктуризации задолженности).</t>
  </si>
  <si>
    <t>2. Обеспечение исполнения обязательств по активной операции (ед.валют)</t>
  </si>
  <si>
    <t>Приложение 5</t>
  </si>
  <si>
    <t>3. Расходы, подлежащие оценке при расчете расчетного коэффициента Кд
 (021+022+023+024)</t>
  </si>
  <si>
    <t xml:space="preserve">(далее - Субъект кредитной истории) в лице </t>
  </si>
  <si>
    <t xml:space="preserve">СОГЛАСИЕ № </t>
  </si>
  <si>
    <t>X</t>
  </si>
  <si>
    <t>_______________________________________________________________________________</t>
  </si>
  <si>
    <t>_____________________________</t>
  </si>
  <si>
    <t xml:space="preserve">Уполномоченный специалист/ кредитный работник </t>
  </si>
  <si>
    <t>регистрационный номер в 
Едином государственном 
регистре юридических лиц и
индивидуальных
предпринимателей</t>
  </si>
  <si>
    <t>С __/__/____г.</t>
  </si>
  <si>
    <t>Перечень услуг ОАО "Белагропромбанк", используемых клиентом (заявителем)</t>
  </si>
  <si>
    <t>Овердрафт</t>
  </si>
  <si>
    <t xml:space="preserve">просит ОАО «Белагропромбанк» рассмотреть вопрос об изменении условий активной операции, осуществляемой </t>
  </si>
  <si>
    <t xml:space="preserve"> (указывается название договора на осуществление активной операции)</t>
  </si>
  <si>
    <t xml:space="preserve">от </t>
  </si>
  <si>
    <t xml:space="preserve">__.__.20__ </t>
  </si>
  <si>
    <t>№</t>
  </si>
  <si>
    <t xml:space="preserve"> ____________________</t>
  </si>
  <si>
    <t xml:space="preserve">Действующие условия </t>
  </si>
  <si>
    <t>Осуществление_факторинга</t>
  </si>
  <si>
    <t>Предоставление_кредита</t>
  </si>
  <si>
    <t>без предоставления источников исполнения</t>
  </si>
  <si>
    <t xml:space="preserve"> - </t>
  </si>
  <si>
    <t>Банковская_гарантия</t>
  </si>
  <si>
    <t>платежная гарантия</t>
  </si>
  <si>
    <t>гарантия возврата аванса</t>
  </si>
  <si>
    <t>гарантия надлежащего исполнения договора (далее – гарантия исполнения)</t>
  </si>
  <si>
    <t>тендерная гарантия</t>
  </si>
  <si>
    <t>гарантия обеспечения кредита</t>
  </si>
  <si>
    <t>гарантия уплаты таможенных платежей</t>
  </si>
  <si>
    <t>гарантия в пользу Белорусской ассоциации международных автомобильных перевозчиков (БАМАП)</t>
  </si>
  <si>
    <t>иные банковские гарантии</t>
  </si>
  <si>
    <t>кредитной операции</t>
  </si>
  <si>
    <t>факторинга</t>
  </si>
  <si>
    <t>банковской гарантии</t>
  </si>
  <si>
    <t>открытия аккредитива без покрытия</t>
  </si>
  <si>
    <t>Стоимость, тыс.руб.</t>
  </si>
  <si>
    <t>Крупные_корпоративные_клиенты</t>
  </si>
  <si>
    <t>Финансовый комитет Банка</t>
  </si>
  <si>
    <t xml:space="preserve">1. Запрашиваемые изменения условий </t>
  </si>
  <si>
    <t>Долгосрочные обязательства по лизинговым платежам</t>
  </si>
  <si>
    <t>Краткосрочная часть долгосрочных обязательств</t>
  </si>
  <si>
    <t>овердрафт</t>
  </si>
  <si>
    <t xml:space="preserve">Соотношение запасов к среднемесячной сумме выручки </t>
  </si>
  <si>
    <t>Расчетный лимит на клиента (заявителя)*</t>
  </si>
  <si>
    <t>На каких условиях планируется осуществлять кредитную операцию**: 
стандартных (см. примечание),
отличных от стандартных (указать)</t>
  </si>
  <si>
    <t>Страхование</t>
  </si>
  <si>
    <t>4. СВЕДЕНИЯ О ЮРИДИЧЕСКИХ ЛИЦАХ, ИМЕЮЩИХ ОБЩУЮ СОБСТВЕННОСТЬ С ЮРИДИЧЕСКИМ ЛИЦОМ</t>
  </si>
  <si>
    <t>5. ИНФОРМАЦИЯ О РУКОВОДИТЕЛЕ</t>
  </si>
  <si>
    <t>4.2.2. Сигналы раннего предупреждения возникновения проблемной задолженности*</t>
  </si>
  <si>
    <t>3. Учет выручки</t>
  </si>
  <si>
    <t>2. Применяемый режим налогообложения</t>
  </si>
  <si>
    <t>4. Рынки сбыта производимой продукции, оказываемых услуг (развивается / находится в равновесии / сокращается), длительность присутствия на рынке(ах), доля на рынке(ах), является ли монополистом</t>
  </si>
  <si>
    <t>5. Наличие государственного регулирования в части ценообразования</t>
  </si>
  <si>
    <t>6. Наличие льгот и преференций со стороны Государства (указываются конкретные льготы; НПА, которым они регламентированы и срок их действия)</t>
  </si>
  <si>
    <t>7. Наличие фактора сезонности (в случае наличия указать на периоды сезонности и его обоснование)</t>
  </si>
  <si>
    <t>8. Сведения об основных поставщиках (регион) с указанием доли в общем объеме приобретаемого сырья (товаров, комплектующих)</t>
  </si>
  <si>
    <t>13. Краткая информация о производимой продукции (оказываемых услугах),преимущества по сравнению с аналогами, производимыми другими предприятиями (с приложением рекламных брошюр, буклетов, если таковые имеются)</t>
  </si>
  <si>
    <t>15. Среднесписочная численность</t>
  </si>
  <si>
    <t xml:space="preserve">*Перечисляются юридические лица (индивидуальные предприниматели) в которых заявитель является участником (наименование, доля в УФ) </t>
  </si>
  <si>
    <t>Доли в УФ иных юридических лиц*</t>
  </si>
  <si>
    <t>9. Удельный вес импорта в себестоимости готовой продукции за последние 6 мес.</t>
  </si>
  <si>
    <t>11. Сведения об основных клиентах (регион сбыта) с указанием доли в общем объеме реализации</t>
  </si>
  <si>
    <t>12. Удельный вес реализации продукции:</t>
  </si>
  <si>
    <t>12.1. По рынкам сбыта</t>
  </si>
  <si>
    <t>12.2. В разрезе валют (%)</t>
  </si>
  <si>
    <t>13. Наименование основных конкурентов</t>
  </si>
  <si>
    <t>Наименование и назначение</t>
  </si>
  <si>
    <t>Местонахождение</t>
  </si>
  <si>
    <t>Дата окончания срока аренды</t>
  </si>
  <si>
    <t>месяц</t>
  </si>
  <si>
    <t>январь</t>
  </si>
  <si>
    <t>февраль</t>
  </si>
  <si>
    <t>март</t>
  </si>
  <si>
    <t>апрель</t>
  </si>
  <si>
    <t>май</t>
  </si>
  <si>
    <t>июль</t>
  </si>
  <si>
    <t>август</t>
  </si>
  <si>
    <t>сентябрь</t>
  </si>
  <si>
    <t>октябрь</t>
  </si>
  <si>
    <t>ноябрь</t>
  </si>
  <si>
    <t>декабрь</t>
  </si>
  <si>
    <t>6. ИНФОРМАЦИЯ О ГЛАВНОМ БУХГАЛТЕРЕ</t>
  </si>
  <si>
    <t>7. ИНФОРМАЦИЯ О ЮРИДИЧЕСКОМ ЛИЦЕ:</t>
  </si>
  <si>
    <t>Итого, тыс.
бел. руб.</t>
  </si>
  <si>
    <t xml:space="preserve">ИЗЛИШЕК (ДЕФИЦИТ) ДЕНЕЖНЫХ СРЕДСТВ 
(стр. 1.10 – стр. 2.20) </t>
  </si>
  <si>
    <t>Заключение о целесообразности осуществления /внесения изменений  в действующие условия</t>
  </si>
  <si>
    <t>Примерная форма 102</t>
  </si>
  <si>
    <t>белорусские рубли</t>
  </si>
  <si>
    <t>доллары США</t>
  </si>
  <si>
    <t>Евро</t>
  </si>
  <si>
    <t>российские рубли</t>
  </si>
  <si>
    <t>китайские юани</t>
  </si>
  <si>
    <t>Курсы валют на</t>
  </si>
  <si>
    <t>Итого по всем кредитам в текущую деятельность</t>
  </si>
  <si>
    <t>Итого по всем кредитам в инвестиционную деятельность</t>
  </si>
  <si>
    <t>Таблица 1. - Структура кредитного портфеля клиента на дату обращения</t>
  </si>
  <si>
    <t>Вид обеспечения</t>
  </si>
  <si>
    <t>Пояснения по группам очередности</t>
  </si>
  <si>
    <t>Банк 3</t>
  </si>
  <si>
    <t>Сумма, тыс.бел.руб.</t>
  </si>
  <si>
    <t>Причина ареста/приостановления</t>
  </si>
  <si>
    <t>Дата ареста/приостановления</t>
  </si>
  <si>
    <t xml:space="preserve"> июнь</t>
  </si>
  <si>
    <t>4.1. Анализ кредитоспособности</t>
  </si>
  <si>
    <t>Соотношение суммарного поступления ден.средств и выручки-брутто за 6 месяцев, %</t>
  </si>
  <si>
    <t>ВСЕГО:</t>
  </si>
  <si>
    <t>ИТОГО:</t>
  </si>
  <si>
    <t>USD, тыс.
вал.ед.</t>
  </si>
  <si>
    <t>EUR, тыс.
вал.ед.</t>
  </si>
  <si>
    <t>RUB, тыс.
вал.ед.</t>
  </si>
  <si>
    <t>иная валюта (указать), тыс.
вал.ед.</t>
  </si>
  <si>
    <t>3. Операции по счетам в банках приостановлены (в том числе арестованы) по решению уполномоченных органов.
Если "да", заполните таблицу ниже</t>
  </si>
  <si>
    <t>2. Информация по состоянию расчетов с контрагентами на последнюю отчетную дату</t>
  </si>
  <si>
    <t>ОАО "АСБ Беларусбанк"</t>
  </si>
  <si>
    <t>ОАО "Банк Москва–Минск"</t>
  </si>
  <si>
    <t>ОАО "Банк БелВЭБ"</t>
  </si>
  <si>
    <t xml:space="preserve">ОАО "Приорбанк" </t>
  </si>
  <si>
    <t>ЗАО "Альфа–Банк"</t>
  </si>
  <si>
    <t>ЗАО Банк ВТБ (Беларусь)</t>
  </si>
  <si>
    <t>ОАО "Технобанк"</t>
  </si>
  <si>
    <t>ОАО "БНБ–Банк"</t>
  </si>
  <si>
    <t xml:space="preserve">ЗАО "Идея Банк" </t>
  </si>
  <si>
    <t>ЗАО "БСБ Банк"</t>
  </si>
  <si>
    <t>ЗАО "РРБ–Банк"</t>
  </si>
  <si>
    <t>ЗАО "Банк "Решение"</t>
  </si>
  <si>
    <t>ЗАО "АБСОЛЮТБАНК"</t>
  </si>
  <si>
    <t xml:space="preserve"> ОАО "Франсабанк"</t>
  </si>
  <si>
    <t>Сведения о поступлениях денежных средств* на текущие (расчетные) счета в банках  (бел. руб. - в тыс.руб, валюта - в тыс. единиц валюты) за последние 6 мес.</t>
  </si>
  <si>
    <t>облигации</t>
  </si>
  <si>
    <r>
      <t xml:space="preserve">Оборачиваемость дебиторской задолженности </t>
    </r>
    <r>
      <rPr>
        <i/>
        <sz val="10"/>
        <color indexed="8"/>
        <rFont val="Times New Roman"/>
        <family val="1"/>
        <charset val="204"/>
      </rPr>
      <t>(период/(стр.010 ф.№2/(0,5 х ((стр.170</t>
    </r>
    <r>
      <rPr>
        <i/>
        <vertAlign val="subscript"/>
        <sz val="10"/>
        <color indexed="8"/>
        <rFont val="Times New Roman"/>
        <family val="1"/>
        <charset val="204"/>
      </rPr>
      <t>нг</t>
    </r>
    <r>
      <rPr>
        <i/>
        <sz val="10"/>
        <color indexed="8"/>
        <rFont val="Times New Roman"/>
        <family val="1"/>
        <charset val="204"/>
      </rPr>
      <t xml:space="preserve"> ф.№1 +стр.250</t>
    </r>
    <r>
      <rPr>
        <i/>
        <vertAlign val="subscript"/>
        <sz val="10"/>
        <color indexed="8"/>
        <rFont val="Times New Roman"/>
        <family val="1"/>
        <charset val="204"/>
      </rPr>
      <t>нг</t>
    </r>
    <r>
      <rPr>
        <i/>
        <sz val="10"/>
        <color indexed="8"/>
        <rFont val="Times New Roman"/>
        <family val="1"/>
        <charset val="204"/>
      </rPr>
      <t>+стр.170</t>
    </r>
    <r>
      <rPr>
        <i/>
        <vertAlign val="subscript"/>
        <sz val="10"/>
        <color indexed="8"/>
        <rFont val="Times New Roman"/>
        <family val="1"/>
        <charset val="204"/>
      </rPr>
      <t>отч.дата</t>
    </r>
    <r>
      <rPr>
        <i/>
        <sz val="10"/>
        <color indexed="8"/>
        <rFont val="Times New Roman"/>
        <family val="1"/>
        <charset val="204"/>
      </rPr>
      <t xml:space="preserve"> ф.№1 + стр.250</t>
    </r>
    <r>
      <rPr>
        <i/>
        <vertAlign val="subscript"/>
        <sz val="10"/>
        <color indexed="8"/>
        <rFont val="Times New Roman"/>
        <family val="1"/>
        <charset val="204"/>
      </rPr>
      <t>отч.дата</t>
    </r>
    <r>
      <rPr>
        <i/>
        <sz val="10"/>
        <color indexed="8"/>
        <rFont val="Times New Roman"/>
        <family val="1"/>
        <charset val="204"/>
      </rPr>
      <t xml:space="preserve"> ф.№1))</t>
    </r>
  </si>
  <si>
    <t>Соотношение кредитов в текущую деятельность к среднемесячной выручке от реализации за отчетный период</t>
  </si>
  <si>
    <t>инвест.кредит</t>
  </si>
  <si>
    <t xml:space="preserve">не более  </t>
  </si>
  <si>
    <t xml:space="preserve">не менее    </t>
  </si>
  <si>
    <t>не более</t>
  </si>
  <si>
    <t>Дата образования</t>
  </si>
  <si>
    <t xml:space="preserve">10. Доля неденежной формы расчетов (бартера) в общем объеме выручки (%) </t>
  </si>
  <si>
    <t>лизинг</t>
  </si>
  <si>
    <t>Выручка с НДС, тыс.руб.</t>
  </si>
  <si>
    <t>[2] Подписывается при наличии главного бухгалтера у корпоративного клиента</t>
  </si>
  <si>
    <t>Главный бухгалтер[2] (__________________)</t>
  </si>
  <si>
    <t>(указывается при наличии с указанием ожидаемого срока их выполнения и причин, повлёкших невозможность их выполнения до момента обращения в адрес УКО)</t>
  </si>
  <si>
    <t>Оценка (внутренняя/независимая), дата документа (акт, справка)</t>
  </si>
  <si>
    <t>Оценка способности исполнить обязательства по запрошенным АО (изменению условий осуществления) в том числе с использованием  информации, подтверждающей источники поступления запланированных денежных средств на период кредитования (копии договоров (контрактов) с указанием сумм, порядка расчетов, срока действия))</t>
  </si>
  <si>
    <t>Примечание: 
*Применительно к Заключению под стандартными условиями осуществления активной операции понимаются условия, по которым не установлено ограничений (например, запрет на выдачу при несоответствии кредитного рейтинга, размер процентной ставки, отличный от установленного уполномоченным коллегиальным органом Банка, требование о предоставлении дополнительного обеспечение и т.п.), для снятия которых требуется решение уполномоченного коллегиального органа.                                                                                                                                                                                                                                              
В случае осуществления активных операций с клиентами МСБ на условиях, отличных от предусмотренных стандартными продуктами, в графе "Причина" указываются конкретные параметры несоответствия продукту.
Анализ инвестиционного проекта производится с использованием форм согласно приложению  5 к Заключению (при отсутствии заключения по бизнес-плану).</t>
  </si>
  <si>
    <t>Дополнительные (иные)  условия</t>
  </si>
  <si>
    <t>Право на предмет залога</t>
  </si>
  <si>
    <t>заполняется при предоставлении овердрафта</t>
  </si>
  <si>
    <t>1. Ведение бухгалтерского учета на общих основаниях</t>
  </si>
  <si>
    <t>выберите:</t>
  </si>
  <si>
    <t>выберите</t>
  </si>
  <si>
    <t>И</t>
  </si>
  <si>
    <t>Т</t>
  </si>
  <si>
    <t>аккредитив инвест.</t>
  </si>
  <si>
    <t>аккредитив тек.</t>
  </si>
  <si>
    <t>Департамент___________</t>
  </si>
  <si>
    <t>Комитет по управлению активами и пассивами</t>
  </si>
  <si>
    <t>1. Анализ финансового состояния.</t>
  </si>
  <si>
    <t>в т.ч. просроченная</t>
  </si>
  <si>
    <r>
      <t>Крупные</t>
    </r>
    <r>
      <rPr>
        <sz val="11"/>
        <color indexed="9"/>
        <rFont val="Calibri"/>
        <family val="2"/>
        <charset val="204"/>
      </rPr>
      <t>_корпоративные_клиенты</t>
    </r>
  </si>
  <si>
    <r>
      <t>Клиенты</t>
    </r>
    <r>
      <rPr>
        <sz val="11"/>
        <color indexed="9"/>
        <rFont val="Calibri"/>
        <family val="2"/>
        <charset val="204"/>
      </rPr>
      <t>_малого_и_среднего_бизнеса</t>
    </r>
  </si>
  <si>
    <t xml:space="preserve">Себестоимость реализованных товаров, работ, услуг </t>
  </si>
  <si>
    <t>ОАО "Банк развития Республики Беларусь"</t>
  </si>
  <si>
    <t>Сумма (BYN экв.), тыс. руб.</t>
  </si>
  <si>
    <t>* Сведения заполняются по всем банкам, включая ОАО "Белагропромбанк"</t>
  </si>
  <si>
    <t>Сумма, тыс. бел.руб.</t>
  </si>
  <si>
    <t>тыс.руб.</t>
  </si>
  <si>
    <t>Дата образо-вания</t>
  </si>
  <si>
    <t>Дата образова- ния</t>
  </si>
  <si>
    <t>выберите из списка</t>
  </si>
  <si>
    <t>отсутствует</t>
  </si>
  <si>
    <t>Номер текущего счета, к которому оформляется овердрафт, 
дата и номер договора текущего счета</t>
  </si>
  <si>
    <t>Период начисления и уплаты процентов</t>
  </si>
  <si>
    <t>Срок уплаты процентов</t>
  </si>
  <si>
    <t>7.31.</t>
  </si>
  <si>
    <t>7.32.</t>
  </si>
  <si>
    <t>7.33.</t>
  </si>
  <si>
    <t>Сумма, тыс.BYN</t>
  </si>
  <si>
    <t xml:space="preserve">в случае переменнной ставки укажите индикатор </t>
  </si>
  <si>
    <t>Ковенанты, учитываемые при осуществлении запрашиваемой АО</t>
  </si>
  <si>
    <t xml:space="preserve">             при расчете ковенантов учитывается задолженность местных органов по облигацциям</t>
  </si>
  <si>
    <t>Курс валюты для погашения обязательств перед банков*</t>
  </si>
  <si>
    <t>Ведение бухгалтерского учета на общих основаниях</t>
  </si>
  <si>
    <t>Применяемый режим налогообложения</t>
  </si>
  <si>
    <t>Учет выручки</t>
  </si>
  <si>
    <t>2.25.</t>
  </si>
  <si>
    <t xml:space="preserve">Целевое назначение </t>
  </si>
  <si>
    <t xml:space="preserve">BYN, тыс.
 руб. </t>
  </si>
  <si>
    <t>Сумма в эквиваленте тыс. бел. руб.</t>
  </si>
  <si>
    <t>1. Сведения о поступлениях денежных средств на текущие (расчетные) счета в банках  за последние 6 мес.* (указать период)</t>
  </si>
  <si>
    <t>Содержание статьи в разрезе составляющих ее элементов (наименование, сумма)</t>
  </si>
  <si>
    <t>форма 6</t>
  </si>
  <si>
    <t>Срок полного возврата (погашения)</t>
  </si>
  <si>
    <t>Срок возобновляемости кредитной линии</t>
  </si>
  <si>
    <t>тек.кредит</t>
  </si>
  <si>
    <t>в том числе по объектам лизинга</t>
  </si>
  <si>
    <t>Наименование</t>
  </si>
  <si>
    <t>Площадь, кол-во единиц</t>
  </si>
  <si>
    <t xml:space="preserve">              Уставный фонд сформирован в полном объеме</t>
  </si>
  <si>
    <t>Размер уставного фонда, тыс.бел.руб.: 
(по учредительным документам)</t>
  </si>
  <si>
    <t>тек.деят-ть</t>
  </si>
  <si>
    <t>инвест деят-ть</t>
  </si>
  <si>
    <t>иные валюты</t>
  </si>
  <si>
    <t>гарантии</t>
  </si>
  <si>
    <t>факторинг</t>
  </si>
  <si>
    <t>…</t>
  </si>
  <si>
    <t xml:space="preserve">Чистые активы (собственные средства) </t>
  </si>
  <si>
    <t>Удельный вес чистых активов в стоимости имущества (валюте баланса)</t>
  </si>
  <si>
    <t>Заемные средства, в т.ч.</t>
  </si>
  <si>
    <t>Дебиторская (долгосрочная + краткосрочная) задолженность</t>
  </si>
  <si>
    <t>в том числе краткосрочная дебиторская задолженность</t>
  </si>
  <si>
    <t>в том числе поставщикам, подрядчикам, исполнителям</t>
  </si>
  <si>
    <t xml:space="preserve">Прибыль (убыток) от реализации товаров, продукции, работ, услуг </t>
  </si>
  <si>
    <t>Прибыль (убыток) от текущей деятельности</t>
  </si>
  <si>
    <t>Прибыль (убыток)</t>
  </si>
  <si>
    <r>
      <t xml:space="preserve">Коэффициент обеспеченности собственными оборотными средствами </t>
    </r>
    <r>
      <rPr>
        <i/>
        <sz val="10"/>
        <color indexed="8"/>
        <rFont val="Times New Roman"/>
        <family val="1"/>
        <charset val="204"/>
      </rPr>
      <t xml:space="preserve">((стр.490+стр.590 - стр.190) / 290 ф.№1) </t>
    </r>
  </si>
  <si>
    <r>
      <t xml:space="preserve">Коэффициент обеспеченности финансовых обязательств активами </t>
    </r>
    <r>
      <rPr>
        <i/>
        <sz val="10"/>
        <color indexed="8"/>
        <rFont val="Times New Roman"/>
        <family val="1"/>
        <charset val="204"/>
      </rPr>
      <t>((стр.690+стр.590) / стр.300 ф.№1)</t>
    </r>
    <r>
      <rPr>
        <i/>
        <sz val="10"/>
        <color indexed="10"/>
        <rFont val="Times New Roman"/>
        <family val="1"/>
        <charset val="204"/>
      </rPr>
      <t xml:space="preserve"> </t>
    </r>
  </si>
  <si>
    <r>
      <t>Оборачиваемость оборотных средств</t>
    </r>
    <r>
      <rPr>
        <i/>
        <sz val="10"/>
        <color indexed="8"/>
        <rFont val="Times New Roman"/>
        <family val="1"/>
        <charset val="204"/>
      </rPr>
      <t xml:space="preserve"> (период / (стр.010 ф.№2 / (0,5х(стр.290 ф.№1 + стр.290отч.дата ф.№1)) )</t>
    </r>
  </si>
  <si>
    <t>Соотношение кредитов на инвестиции к годовому чистому доходу</t>
  </si>
  <si>
    <t>Приложение 1.2</t>
  </si>
  <si>
    <r>
      <t xml:space="preserve">Табл. 1 - Основные показатели финансово-хозяйственной деятельности клиента (заявителя)*        </t>
    </r>
    <r>
      <rPr>
        <b/>
        <sz val="12"/>
        <color indexed="8"/>
        <rFont val="Times New Roman"/>
        <family val="1"/>
        <charset val="204"/>
      </rPr>
      <t xml:space="preserve"> </t>
    </r>
  </si>
  <si>
    <t>*Данная таблица не заполняется при финансовом анализе индивидуальных предпринимателей</t>
  </si>
  <si>
    <t xml:space="preserve">Показатели ликвидности и финансовой устойчивости    </t>
  </si>
  <si>
    <t>норматив</t>
  </si>
  <si>
    <t>** Данные показатели не рассчитываются при финансовом анализе индивидуальных предпринимателей</t>
  </si>
  <si>
    <t xml:space="preserve">Показатели покрытия обязательств </t>
  </si>
  <si>
    <t>2. Коэффициент покрытия для ИП</t>
  </si>
  <si>
    <t>1. Соотношение кредитов в текущую деятельность к среднемесячной выручке от реализации за отчетный период</t>
  </si>
  <si>
    <t>2. Соотношение кредитов на инвестиции к годовому чистому доходу</t>
  </si>
  <si>
    <t>в т.ч. Просроченная</t>
  </si>
  <si>
    <r>
      <rPr>
        <i/>
        <vertAlign val="superscript"/>
        <sz val="11"/>
        <color indexed="8"/>
        <rFont val="Times New Roman"/>
        <family val="1"/>
        <charset val="204"/>
      </rPr>
      <t xml:space="preserve">4 </t>
    </r>
    <r>
      <rPr>
        <i/>
        <sz val="11"/>
        <color indexed="8"/>
        <rFont val="Times New Roman"/>
        <family val="1"/>
        <charset val="204"/>
      </rPr>
      <t>Указываются дебиторы и кредиторы, чья задолженность составляет более 10% от общей задолженности, но не менее 5 контрагентов, имеющих наибольшую задолженноссть</t>
    </r>
  </si>
  <si>
    <r>
      <t>Наименование статьи</t>
    </r>
    <r>
      <rPr>
        <vertAlign val="superscript"/>
        <sz val="12"/>
        <color indexed="8"/>
        <rFont val="Times New Roman"/>
        <family val="1"/>
        <charset val="204"/>
      </rPr>
      <t>1</t>
    </r>
  </si>
  <si>
    <t>Коэффициентный анализ (коэффициенты платежеспособности, финансовой устойчивости, деловой активности, рентабельности, долговой нагрузки (закредитованности)</t>
  </si>
  <si>
    <t>Оценка общей структуры бухгалтерского баланса, динамика изменения основных статей (с оценкой причин)</t>
  </si>
  <si>
    <t>Оценка платежеспособности корпоративного клиента</t>
  </si>
  <si>
    <t>1.2.1. Оценка общей структуры бухгалтерского баланса, динамика изменения основных статей (с оценкой причин изменения)</t>
  </si>
  <si>
    <t>Общий вывод о финансовом состоянии и платежеспособности 
(с учетом оценки, проведенной в соответствии с приложением 3 к настоящей инструкции)</t>
  </si>
  <si>
    <t>Анализируется динамика изменения валюты баланса, динамика изменения отдельных статей баланса, коэффициентов, характеризующих финансовое состояние корпоративного клиента, соответствие их нормативным значениям. Изучается перечень основных дебиторов и кредиторов, наличие (отсутствие) сверхнормативных запасов готовой продукции, дисциплина исполнения обязательств, сроки образования просроченной задолженности. Определяются сроки оборачиваемости краткосрочных активов (в том числе готовой  продукции, дебиторской задолженности, кредиторской задолженности перед поставщиками и подрядчиками, кредитов), анализируется изменение скорости оборачиваемости в анализируемых периодах. При замедлении оборачиваемости проводится анализ, вследствие чего произошло замедление.</t>
  </si>
  <si>
    <t>Сведения о доходах и расходах</t>
  </si>
  <si>
    <t>тыс.бел.руб.</t>
  </si>
  <si>
    <r>
      <rPr>
        <i/>
        <vertAlign val="superscript"/>
        <sz val="11"/>
        <color indexed="8"/>
        <rFont val="Times New Roman"/>
        <family val="1"/>
        <charset val="204"/>
      </rPr>
      <t>2</t>
    </r>
    <r>
      <rPr>
        <i/>
        <sz val="11"/>
        <color indexed="8"/>
        <rFont val="Times New Roman"/>
        <family val="1"/>
        <charset val="204"/>
      </rPr>
      <t xml:space="preserve"> Заполняется значение выручки на последнюю отчетную дату, предшествующую дате обращения в Банк, нарастающим итогом с начала года.</t>
    </r>
  </si>
  <si>
    <t>Наименование, УНП корпоративного клиента - должника Банка, взаимосвязанного с должником</t>
  </si>
  <si>
    <t>2.2.1.</t>
  </si>
  <si>
    <t>2.2.2.</t>
  </si>
  <si>
    <t>2.2.3.</t>
  </si>
  <si>
    <t>nnn</t>
  </si>
  <si>
    <t>3.5.1.</t>
  </si>
  <si>
    <t>3.5.2.</t>
  </si>
  <si>
    <t>3.5.3.</t>
  </si>
  <si>
    <r>
      <t>На последнюю отчетную (квартальную) дату</t>
    </r>
    <r>
      <rPr>
        <vertAlign val="superscript"/>
        <sz val="12"/>
        <color indexed="8"/>
        <rFont val="Times New Roman"/>
        <family val="1"/>
        <charset val="204"/>
      </rPr>
      <t>2</t>
    </r>
  </si>
  <si>
    <t>Максимальный размер лимита (для ВКЛ), вал. ед.</t>
  </si>
  <si>
    <t>Наличие обособленных подразделений</t>
  </si>
  <si>
    <t xml:space="preserve">Наличие в текущем календарном квартале у клиента иных договоров на осуществление активных операций, заключенных до данного текущего календарного квартала </t>
  </si>
  <si>
    <t>янв.__</t>
  </si>
  <si>
    <t>фев.__</t>
  </si>
  <si>
    <t>мар.__</t>
  </si>
  <si>
    <t>апр.__</t>
  </si>
  <si>
    <t>май.__</t>
  </si>
  <si>
    <t>июн.__</t>
  </si>
  <si>
    <t>авг.__</t>
  </si>
  <si>
    <t>июл.__</t>
  </si>
  <si>
    <t>сен.__</t>
  </si>
  <si>
    <t>окт.__</t>
  </si>
  <si>
    <t>ноя.__</t>
  </si>
  <si>
    <t>дек.__</t>
  </si>
  <si>
    <t>апр.__2</t>
  </si>
  <si>
    <t>июл.__2</t>
  </si>
  <si>
    <t>окт.__2</t>
  </si>
  <si>
    <t>янв.__2</t>
  </si>
  <si>
    <t>окт.__3</t>
  </si>
  <si>
    <t>апр.__3</t>
  </si>
  <si>
    <t>янв.__3</t>
  </si>
  <si>
    <t>июл.__3</t>
  </si>
  <si>
    <t>окт.__4</t>
  </si>
  <si>
    <t>янв.__4</t>
  </si>
  <si>
    <t>янв.__5</t>
  </si>
  <si>
    <t>янв.__6</t>
  </si>
  <si>
    <t>апр.__4</t>
  </si>
  <si>
    <t>июл.__4</t>
  </si>
  <si>
    <t>Состояние расчетов с контрагентами на последнюю отчетную (квартальную) дату</t>
  </si>
  <si>
    <t>Контрагент №5</t>
  </si>
  <si>
    <t xml:space="preserve">2. Коэффициент обеспеченности собственными оборотными средствами 
((Собственные накопления стр.04 Табл.1+Долгосрочные обязательства стр.06 Табл.1 ) - Внеоборотные активы стр.01 Табл.1) / краткосрочные активы стр. 02 Табл.1 ) </t>
  </si>
  <si>
    <t xml:space="preserve">3. Коэффициент обеспеченности финансовых обязательств активами 
((Краткосрочные обязательства стр.05 Табл.1  + долгосрочные обязательства стр.06 Табл.1) /  Итого активы стр.03  табл.1) </t>
  </si>
  <si>
    <t>Укажите БПМ</t>
  </si>
  <si>
    <t>Укажите макс.платеж</t>
  </si>
  <si>
    <r>
      <t>Продолжительность операционного цикла (в днях)</t>
    </r>
    <r>
      <rPr>
        <i/>
        <sz val="10"/>
        <color indexed="8"/>
        <rFont val="Times New Roman"/>
        <family val="1"/>
        <charset val="204"/>
      </rPr>
      <t xml:space="preserve"> (в таблице п.2+п.4)</t>
    </r>
  </si>
  <si>
    <r>
      <t xml:space="preserve">Продолжительность финансового цикла (в днях) </t>
    </r>
    <r>
      <rPr>
        <i/>
        <sz val="10"/>
        <color indexed="8"/>
        <rFont val="Times New Roman"/>
        <family val="1"/>
        <charset val="204"/>
      </rPr>
      <t>(в таблице п.6-п.5)</t>
    </r>
  </si>
  <si>
    <t>Приложения на _______ листах, в 1 экз.</t>
  </si>
  <si>
    <t xml:space="preserve">       Клиент проинформирован о необходимости обеспечить возможность осмотра имущества, передаваемого в залог, в течение 2 (двух) рабочих дней после получения уведомления о регистрации полного пакета документов по запрашиваемой сделке.</t>
  </si>
  <si>
    <t>Иные обязанности</t>
  </si>
  <si>
    <t>1.2.1.</t>
  </si>
  <si>
    <t xml:space="preserve"> Банковские вклады (депозиты, депозитные сертификаты, облигации 
ОАО «Белагропромбанк»)</t>
  </si>
  <si>
    <t>Иные обязанности:</t>
  </si>
  <si>
    <t>Сумма кредита / Предельный размер единовременной задолженности, вал. ед.</t>
  </si>
  <si>
    <t>При предоставлении кредита  указывается следующая информация:</t>
  </si>
  <si>
    <t>При осуществлении  факторинга указывается следующая информация:</t>
  </si>
  <si>
    <t>Вид факторинга</t>
  </si>
  <si>
    <t>Вид аккредитива</t>
  </si>
  <si>
    <t>Цель аккредитива</t>
  </si>
  <si>
    <t>Сумма аккредитива вал.ед.</t>
  </si>
  <si>
    <t>Срок аккредитива</t>
  </si>
  <si>
    <t>Размер вознаграждения</t>
  </si>
  <si>
    <t>Наименование Бенефициара</t>
  </si>
  <si>
    <t>Наименование Принципала</t>
  </si>
  <si>
    <t>Иные условия: 
Реквизиты договора (контракта) и основные условия (дата, номер, сумма договора и др.)
порядок уплаты вознаграждения )</t>
  </si>
  <si>
    <t>При выдаче банковской гарантии указывается следующая информация:</t>
  </si>
  <si>
    <t>Вид банковской гарантии</t>
  </si>
  <si>
    <t>Сумма гарантии, вал.ед.</t>
  </si>
  <si>
    <t>Срок банковской гарантии</t>
  </si>
  <si>
    <t>Реквизиты договора (контракта) и основные условия (дата, номер, сумма договора и др.)</t>
  </si>
  <si>
    <t>Форма составления гарантии</t>
  </si>
  <si>
    <t>Указывается для всех видов активных операций</t>
  </si>
  <si>
    <t>Наименование документа</t>
  </si>
  <si>
    <t>Кол-во листов</t>
  </si>
  <si>
    <t>Кол-во экз.</t>
  </si>
  <si>
    <t xml:space="preserve">Наличие необходимых документов подтверждаю </t>
  </si>
  <si>
    <t>Иные условия: 
порядок направления
гарантии бенефициару; 
кому передается оригинал банковской гарантии;
порядок уплаты вознаграждения за совершение гарантийных операций)</t>
  </si>
  <si>
    <t>Выберите вид активной операции:</t>
  </si>
  <si>
    <t>Выберите вид факторинга</t>
  </si>
  <si>
    <t>Авизующий банк</t>
  </si>
  <si>
    <t>Иные условия: порядок направления гарантии бенефициару; 
кому передается оригинал банковской гарантии;
порядок уплаты вознаграждения за совершение гарантийных операций)</t>
  </si>
  <si>
    <t>Наименование Бенефициара (резидент/нерезидент)</t>
  </si>
  <si>
    <t>Наименование Принципала (резидент/нерезидент)</t>
  </si>
  <si>
    <t>Способ предоставления</t>
  </si>
  <si>
    <t xml:space="preserve">
</t>
  </si>
  <si>
    <t>фиксированная</t>
  </si>
  <si>
    <t>открытие аккредитива без покрытия</t>
  </si>
  <si>
    <t>кредитная операция</t>
  </si>
  <si>
    <t>банковская гарантия</t>
  </si>
  <si>
    <t xml:space="preserve">Уполномоченное лицо </t>
  </si>
  <si>
    <t>Сведения о Субъекте кредитной истории &lt;*&gt;</t>
  </si>
  <si>
    <t>Фамилия</t>
  </si>
  <si>
    <t>Собственное имя</t>
  </si>
  <si>
    <t>Отчество (если таковое имеется)</t>
  </si>
  <si>
    <t>Гражданство</t>
  </si>
  <si>
    <t>Пол</t>
  </si>
  <si>
    <t xml:space="preserve">Идентификационный номер (для гражданина Республики Беларусь, иностранного гражданина или лица без гражданства, имеющих вид на жительство в Республике Беларусь)                                 </t>
  </si>
  <si>
    <t xml:space="preserve">Число, месяц, год рождения                           </t>
  </si>
  <si>
    <t xml:space="preserve">Сведения о документе, удостоверяющем личность (для  иностранного гражданина или лица без гражданства, не имеющих вида на жительство в Республике Беларусь):  </t>
  </si>
  <si>
    <t xml:space="preserve"> --------------------------------------------------------</t>
  </si>
  <si>
    <t>Субъект кредитной истории</t>
  </si>
  <si>
    <t>страхование риска невозврата</t>
  </si>
  <si>
    <t>Дополнительные (иные)  условиия**</t>
  </si>
  <si>
    <t>Укажите максимальный ежемесячный платеж</t>
  </si>
  <si>
    <t>ОФИСНЫЕ, ТОРГОВЫЕ, СКЛАДСКИЕ, ПРОИЗВОДСТВЕННЫЕ ПОМЕЩЕНИЯ,  ПРОИЗВОДСТВЕННОЕ ОБОРУДОВАНИЕ, ТРАНСПОРТНЫЕ СРЕДСТВА</t>
  </si>
  <si>
    <t>8. ИМУЩЕСТВО ЮРИДИЧЕСКОГО ЛИЦА</t>
  </si>
  <si>
    <t>Размер процентов за пользование кредитом</t>
  </si>
  <si>
    <t>Размер уступаемого денежного требования, вал.ед.</t>
  </si>
  <si>
    <t>Форма вознаграждения и его размер</t>
  </si>
  <si>
    <t>Место нахождения:</t>
  </si>
  <si>
    <t>Адрес для почтовой корреспонденции:</t>
  </si>
  <si>
    <t xml:space="preserve">Наличие текущих (расчетных) банковских счетов в белорусских рублях и иностранной валюте </t>
  </si>
  <si>
    <t>Доля участия в уставном фонде (количество акций)</t>
  </si>
  <si>
    <t>14. Сведения о наличии представительств и филиалов (род деятельности, местонахождение)</t>
  </si>
  <si>
    <t>2. УЧАСТНИКИ ЮРИДИЧЕСКОГО ЛИЦА</t>
  </si>
  <si>
    <t>Анкета заполняется при первом обращении юридического лица за получением кредита в Банк. Обновление данных Анкеты осуществляется ежегодно, а также в случае необходимости (изменение сведений о юридическом лице, составе участников назначение нового руководителя, главного бухгалтера и т.п.).</t>
  </si>
  <si>
    <t>Максимальный размер (лимит) общей суммы предоставляемых денежных средств (кредита) (для ВКЛ), 
вал. ед.</t>
  </si>
  <si>
    <t>Срок предоставления кредита</t>
  </si>
  <si>
    <t>График погашения кредита/период оборачиваемости</t>
  </si>
  <si>
    <t>Порядок предоставления кредита</t>
  </si>
  <si>
    <t>Срок платежа</t>
  </si>
  <si>
    <t>Согласие кредитора на заключение договора факторинга с правом обратного требования  (регресса) и предоставление Банку поручительства за должника</t>
  </si>
  <si>
    <t>При открытии аккредитива указывается следующая информация:</t>
  </si>
  <si>
    <t>Максимальный размер (лимит) общей суммы предоставляемых денежных средств (кредита) (для ВКЛ), вал. ед.</t>
  </si>
  <si>
    <t>Наименование товаров (работ, услуг), в отношении которых возникли (возникнут) денежные требования</t>
  </si>
  <si>
    <t>Место нахождения / Адрес для почтовой корреспонденции</t>
  </si>
  <si>
    <t>Иные условия: 
Реквизиты договора (контракта) и основные условия (дата, номер, сумма договора, краткое описание товара; 
место отгрузки и место назначения отправляемого товара; разрешение или запрет на частичную отгрузку; 
разрешение или запрет на перегрузку; 
последнюю дату отгрузки; 
условия поставки товара, 
порядок уплаты вознаграждения и др.)</t>
  </si>
  <si>
    <t>Сведения об отнесении планируемой к заключению сделки к крупной сделке и (или) сделке, в совершении которой имеется заинтересованность аффилированных лиц хозяйственного  общества</t>
  </si>
  <si>
    <t>Иные условия: 
Реквизиты договора (контракта) и основные условия (дата, номер, сумма договора, краткое описание товара; 
место отгрузки и место назначения отправляемого товара; разрешение или запрет на частичную отгрузку; 
разрешение или запрет на перегрузку; 
последнюю дату отгрузки; 
условия поставки товара; 
порядок уплаты вознаграждения и др.)</t>
  </si>
  <si>
    <t>Сведения о регистрации:</t>
  </si>
  <si>
    <t>Учредительные документы:</t>
  </si>
  <si>
    <t>Сведения о наличии фактов реорганизации:</t>
  </si>
  <si>
    <t>Органы управления юридического лица:</t>
  </si>
  <si>
    <t>Основной вид деятельности (с указанием кода ОКЭД):</t>
  </si>
  <si>
    <t>Собственность</t>
  </si>
  <si>
    <t>Аренда</t>
  </si>
  <si>
    <t>1. Право, на котором имущество принадлежит юридическому лицу</t>
  </si>
  <si>
    <t>2. Собственник имущества юридического лица</t>
  </si>
  <si>
    <t>Иные условия: 
Реквизиты договора (контракта) и основные условия (дата, номер, сумма договора, краткое описание товара; место отгрузки и место назначения отправляемого товара; разрешение или запрет на частичную отгрузку; разрешение или запрет на перегрузку; последнюю дату отгрузки; условия поставки товара, порядок уплаты вознаграждения и др.)</t>
  </si>
  <si>
    <t>Целевое назначение*</t>
  </si>
  <si>
    <t>Характеристика обеспечения**</t>
  </si>
  <si>
    <t>Дополнительные условия***</t>
  </si>
  <si>
    <t xml:space="preserve">       Клиент подтверждает, что все документы и сведения, предоставленные ранее в Банк достоверны, актуальны</t>
  </si>
  <si>
    <t>Иные условия: 
Реквизиты договора (контракта) и основные условия (дата, номер, сумма договора, краткое описание товара; 
место отгрузки и место назначение отправляемого товара; разрешение или запрет на частичную отгрузку; 
разрешение или запрет на перегрузку; 
последнюю дату отгрузки; 
условия поставки товара; 
порядок уплаты вознаграждения и др.)</t>
  </si>
  <si>
    <t xml:space="preserve">* При наличии незначительного числа контрагентов, для расчетов с которыми запрашивается активная операция необходимо указать номер и дату договора (заключения и окончания), валюту договора, контрагента, предмет договора и условия расчетов по договору. Если количество контрагентов превышает 5, они указываются перечнем без уточнения указанных выше реквизитов.                                                                                                                                                                                                                                                                                                                                                                                                                                                                                                                                     ** Информация о предмете обеспечения указывается с учетом следующего:
по недвижимости - месторасположение, год постройки, принадлежность к производственным либо административным помещениям, стоимость 1 кв.м по оценке;
по оборудованию, транспортному средству - краткая характеристика, год выпуска, год ввода в эксплуатацию; производитель, возможность реализации (приведет ли его реализация к остановке технологического процесса);
по товарам в обороте - краткая характеристика (вид, не является ли залежалым и труднореализуемым);
по имущественным правам - оценка предмета залога прав (контрагент, существо прав, сроки действия  прав).                                                                                                                                                                                                                                                                                                                  Если в качестве обеспечения предлагается гарантия Правительства (местных исполнительных и распорядительных органов) указывается наличие (отсутствие) неисполненных обязательств
Если в качестве обеспечения предлагается поручительство (гарантия) иного юридического лица, залог третьего лица указывается его финансовое состояние (аналогично описанию финансового состояния клиента (заявителя)), кредитный рейтинг
Если в качестве обеспечения предлагается гарантийный депозит денег указываются условия депозита: срок, валюта, сумма                                                                                                                             
*** Указывается при наличии какой-либо дополнительной информации, относящейся к существу запрашиваемой кредитной операции. </t>
  </si>
  <si>
    <t>Наличие текущих (расчетных) банковских счетов в белорусских рублях и иностранной валюте</t>
  </si>
  <si>
    <t>Взаимосвязанные с юридическим лицом корпоративные клиенты:
(наименование, УНП)</t>
  </si>
  <si>
    <t>Согласно приложению 6 к Заключению</t>
  </si>
  <si>
    <t>* Информация о сигналах раннего предупреждения возникновения проблемной задолженности заполняется в соответствии с ЛПА, регламентирующим порядок выявления и использования сигналов раннего предупреждения возникновения проблемной задолженности по корпоративным клиентам Банка</t>
  </si>
  <si>
    <t>4.2.3. Общий анализ бухгалтерской отчетности, коэффициентный анализ , общие выводы о финансовом состоянии</t>
  </si>
  <si>
    <t>7.2.1.</t>
  </si>
  <si>
    <t>Приложение 6</t>
  </si>
  <si>
    <t>N п/п</t>
  </si>
  <si>
    <t>Срок действия СРП</t>
  </si>
  <si>
    <t>Основание (с указанием требуемого и запрашиваемого параметра сделки, а также ссылки на ЛПА, регулирующие данный параметр)</t>
  </si>
  <si>
    <t>Основание необходимости (ее отсутствие) со ссылкой на ЛПА</t>
  </si>
  <si>
    <t>Кредитный рейтинг в ОАО «Белагропромбанк»</t>
  </si>
  <si>
    <t>На последнюю отчетную (квартальную) дату</t>
  </si>
  <si>
    <t>За аналогичный период прошлого года</t>
  </si>
  <si>
    <t>Указать критерии экономической взаимосвязи в соответствии с ЛПА , регламентирующим порядок работы с взаимосвязанными должниками Банка</t>
  </si>
  <si>
    <t>Указать критерии юридической взаимосвязи в соответствии с ЛПА , регламентирующим порядок работы с взаимосвязанными должниками Банка</t>
  </si>
  <si>
    <t>1.2.2. Коэффициентный анализ (коэффициенты платежеспособности, финансовой устойчивости, деловой активности, рентабельности, долговой нагрузки (закредитованности)</t>
  </si>
  <si>
    <t>3. Информация о сигналах раннего предупреждения возникновения проблемной задолженности</t>
  </si>
  <si>
    <t>для взаимосвязанных должников, ведущих бухгалтерский учет в соответствии с законодательством</t>
  </si>
  <si>
    <t>Указать критерии экономической взаимосвязи в соответствии с ЛПА, регламентирующим порядок работы с взаимосвязанными должниками Банка</t>
  </si>
  <si>
    <t>Указать критерии юридической взаимосвязи в соответствии с ЛПА, регламентирующим порядок работы с взаимосвязанными должниками Банка</t>
  </si>
  <si>
    <t xml:space="preserve">       Клиент подтверждает, что все документы, являющиеся, неотъемлемой частью настоящего ходатайства, соответствуют установленным законодательством требованиям, а сведения, содержащиеся в представленных для осуществления активной операции документах,  том числе в настоящем ходатайстве, достоверны. 
      Также Клиент подтверждает целостность и подлинность представленных для осуществления активной операции документов и являющихся неотъемлемой часть настоящего ходатайства.</t>
  </si>
  <si>
    <t>3. Документ, удостоверяющий личность</t>
  </si>
  <si>
    <t>Вид документа</t>
  </si>
  <si>
    <t>Идентификационный номер 
(при наличии)</t>
  </si>
  <si>
    <t>Номер</t>
  </si>
  <si>
    <t>Срок действия</t>
  </si>
  <si>
    <t>Кем выдан (при наличии)</t>
  </si>
  <si>
    <t>Дата выдачи (при наличии)</t>
  </si>
  <si>
    <t>Отметка лица, в присутствии которого оформлено согласие:*</t>
  </si>
  <si>
    <t>___________________________</t>
  </si>
  <si>
    <r>
      <t>*</t>
    </r>
    <r>
      <rPr>
        <sz val="8"/>
        <color theme="1"/>
        <rFont val="Times New Roman"/>
        <family val="1"/>
        <charset val="204"/>
      </rPr>
      <t>Отметка лица, в присутствии которого оформлено согласие, не указывается в документе, полученном в электронном виде посредством СДБО.</t>
    </r>
  </si>
  <si>
    <t>Отметка лица, в присутствии которого оформлено согласие**:</t>
  </si>
  <si>
    <t>2. Информация о неисполненных денежных обязательствах (далее – НДО) в АИС ИДО</t>
  </si>
  <si>
    <t>Группа очередности
(с указанием наименования каждой группы)</t>
  </si>
  <si>
    <t>Сумма (BYN экв.),
тыс. руб.</t>
  </si>
  <si>
    <t>Дата и основание возникновения НДО (дата указывается по документу с самым ранним сроком возникновения НДО)*</t>
  </si>
  <si>
    <t>Примечание: 
*Указываются не более 5 самых крупных контрагентов</t>
  </si>
  <si>
    <t>Информация о неисполненных денежных обязательствах (далее – НДО) в АИС ИДО</t>
  </si>
  <si>
    <t>Выводы должны содержать мотивированное суждение о возможности (невозможности) осуществления активной операции на запрашиваемых условиях либо условиях, отличных от запрашиваемых (в этом случае указывается на каких условиях предлагается осуществить активную операцию).
Выводы должны учитывать все рекомендации (предложения) и замечания заинтересованных служб (по минимизации рисков, усилению обеспечения, наличию отлагательных условий и др.), с отражением информации о проработке с Заявителем предложений, а также устранении замечаний (при наличии) заинтересованных служб. При отрицательном выводе о возможности осуществления активной операции указываются обоснованные причины отказа.
*При осуществлении овердрафтного кредитования пункт 7.18. указывается значение "курс Национального Банка".</t>
  </si>
  <si>
    <t>Коэффициенты платежеспособности</t>
  </si>
  <si>
    <t>Коэффициенты платежеспособности**</t>
  </si>
  <si>
    <t>1. Коэффициент текущей ликвидности
(стр. 02 Табл.1  / стр.05 Табл.1)</t>
  </si>
  <si>
    <t>1. Коэффициент покрытия для ЮЛ***</t>
  </si>
  <si>
    <t>Сигнал раннего предупреждения возникновения проблемной задолженности (далее - СРП)</t>
  </si>
  <si>
    <t>Балл</t>
  </si>
  <si>
    <t>Мероприятия и сроки их выполнения</t>
  </si>
  <si>
    <r>
      <t xml:space="preserve">Мероприятия </t>
    </r>
    <r>
      <rPr>
        <vertAlign val="superscript"/>
        <sz val="12"/>
        <color indexed="8"/>
        <rFont val="Times New Roman"/>
        <family val="1"/>
        <charset val="204"/>
      </rPr>
      <t>1</t>
    </r>
  </si>
  <si>
    <t>Сроки</t>
  </si>
  <si>
    <r>
      <rPr>
        <vertAlign val="superscript"/>
        <sz val="11"/>
        <color indexed="8"/>
        <rFont val="Times New Roman"/>
        <family val="1"/>
        <charset val="204"/>
      </rPr>
      <t>1</t>
    </r>
    <r>
      <rPr>
        <sz val="11"/>
        <color indexed="8"/>
        <rFont val="Times New Roman"/>
        <family val="1"/>
        <charset val="204"/>
      </rPr>
      <t xml:space="preserve"> </t>
    </r>
    <r>
      <rPr>
        <sz val="10"/>
        <color indexed="8"/>
        <rFont val="Times New Roman"/>
        <family val="1"/>
        <charset val="204"/>
      </rPr>
      <t>Должны быть указаны конкретные мероприятия по снижению уровня кредитного риска, связанного с выявлением СРП, направленные на устранение СРП лобо на недопущение образования проблемной задолженности (в зависимости от причин возникновения СРП). В качестве указанных мероприятий могут использоваться меры по нивелированию кредитного риска проекта, приведенные в ЛПА, определяющим индивидуальное управление кредитным риском корпоративного кредитного портфеля Банка, а также иные меры в зависимости от причин возникновения СРП.</t>
    </r>
  </si>
  <si>
    <t>Информация о неисполненых денежных обязательствах в АИС ИДО</t>
  </si>
  <si>
    <r>
      <t>**</t>
    </r>
    <r>
      <rPr>
        <sz val="8"/>
        <color theme="1"/>
        <rFont val="Times New Roman"/>
        <family val="1"/>
        <charset val="204"/>
      </rPr>
      <t>Отметка лица, в присутствии которого оформлено согласие, не указывается в документе, полученном в электронном виде посредством СДБО.</t>
    </r>
  </si>
  <si>
    <t>*** Для юридического лица, освобожденного от обязанности ведения бухгалтерского учета в соответствии с законодательством, крестьянского (фермерского) хозяйства, ведущего бухгалтерский учет, связанный с деятельностью по производству сельскохозяйственной продукции, в книге учета доходов и расходов крестьянского (фермерского) хозяйства.</t>
  </si>
  <si>
    <t>Отдельные показатели для расчета кредитного рейтинга</t>
  </si>
  <si>
    <t xml:space="preserve">бел. руб. </t>
  </si>
  <si>
    <t>Значение показателей за последние 8 кварталов в поквартальной разбивке, начиная с отчетного квартала</t>
  </si>
  <si>
    <t>Период - квартал</t>
  </si>
  <si>
    <t>За __ кв. 20__ года (отчетный квартал)</t>
  </si>
  <si>
    <t xml:space="preserve">За __ кв. 20__ года </t>
  </si>
  <si>
    <r>
      <t xml:space="preserve">Валовая выручка </t>
    </r>
    <r>
      <rPr>
        <vertAlign val="superscript"/>
        <sz val="12"/>
        <color indexed="8"/>
        <rFont val="Times New Roman"/>
        <family val="1"/>
        <charset val="204"/>
      </rPr>
      <t>3</t>
    </r>
  </si>
  <si>
    <r>
      <t>Состояние расчетов с контрагентами на последнюю отчетную (квартальную) дату</t>
    </r>
    <r>
      <rPr>
        <vertAlign val="superscript"/>
        <sz val="12"/>
        <color indexed="64"/>
        <rFont val="Times New Roman"/>
        <family val="1"/>
        <charset val="204"/>
      </rPr>
      <t>4</t>
    </r>
  </si>
  <si>
    <t>Информация о кредитных сделках корпоративного клиента</t>
  </si>
  <si>
    <t>(полное наименование юридического лица, иностранной организации, не являющейся юридическим лицом, индивидуального предпринимателя)</t>
  </si>
  <si>
    <t>Структура кредитного портфеля корпоративного клиента в банках, включая факторинг, банковские гарантии, аккредитивы, финансовую аренду (лизинг)</t>
  </si>
  <si>
    <t>Номер договора</t>
  </si>
  <si>
    <t xml:space="preserve">Банк-кредитор </t>
  </si>
  <si>
    <t>Сумма ежемесячно начисляемых процентов, BYN экв.</t>
  </si>
  <si>
    <t>Сумма обеспечения, BYN экв.</t>
  </si>
  <si>
    <t>Таблица 2. -Структура полученных и предоставленных корпоративным клиентом займов</t>
  </si>
  <si>
    <t>Сумма задолженности</t>
  </si>
  <si>
    <t>Сумма в валюте договора</t>
  </si>
  <si>
    <t>Таблица 3. -Структура задолженности по договорам финансовой аренды (лизинга), заключенным с лизинговыми организациями</t>
  </si>
  <si>
    <t>Наименование лизинговой организации</t>
  </si>
  <si>
    <t>Таблица 4. -Объем поручительства и (или) имущества, переданного в обеспечение исполнения обязательств третьих лиц</t>
  </si>
  <si>
    <t>Сумма поручительства, стоимость имущества, BYN экв</t>
  </si>
  <si>
    <t>Таблица 5. - Примерная форма графиков погашения задолженности по активным операциям с банками и договорам финансовой аренды (лизинга) с лизинговыми организациями</t>
  </si>
  <si>
    <t>Банк (лизинговая организация)</t>
  </si>
  <si>
    <t>Итого банк №1</t>
  </si>
  <si>
    <t>Итого банк №2</t>
  </si>
  <si>
    <t xml:space="preserve">Итого банк №3 </t>
  </si>
  <si>
    <t>Итого банк №4</t>
  </si>
  <si>
    <t>Итого по всем банкам</t>
  </si>
  <si>
    <t>Инвестиции</t>
  </si>
  <si>
    <t>Текущая деятельность</t>
  </si>
  <si>
    <t>Итого лизинговая организация №1</t>
  </si>
  <si>
    <t>Итого лизинговая организация №2</t>
  </si>
  <si>
    <t>Итого по  лизинговым организациям</t>
  </si>
  <si>
    <t>Итого по  банкам и лизинговым организациям</t>
  </si>
  <si>
    <t>* График погашения задолженности  указывается с учетом следующих особенностей:
- график погашения заполняется с месяца обращения клиента в ОАО "Белагропромбанк";
- разбивка на первый год погашения указывается ежемесячно, на второй-третий - ежеквартально, с 4-го - по год окончания срока действия запрашиваемой активной операции в ОАО "Белагропромбанк" - ежегодно
- после срока погашения запрашиваемой активной операции в ОАО "Белагропромбанк" разбивка не осуществляется, сумма обязательсв указывается общей суммой в оставшемся периоде погашения .</t>
  </si>
  <si>
    <t>Руководитель юридического лица (индивидуальный предприниматель) (___________________)</t>
  </si>
  <si>
    <t>Сведения о доходах и расходах, валовой выручке, состоянии расчетов с контрагентами</t>
  </si>
  <si>
    <r>
      <rPr>
        <i/>
        <vertAlign val="superscript"/>
        <sz val="11"/>
        <color indexed="8"/>
        <rFont val="Times New Roman"/>
        <family val="1"/>
        <charset val="204"/>
      </rPr>
      <t>1</t>
    </r>
    <r>
      <rPr>
        <i/>
        <sz val="11"/>
        <color indexed="8"/>
        <rFont val="Times New Roman"/>
        <family val="1"/>
        <charset val="204"/>
      </rPr>
      <t xml:space="preserve"> Данные заполняются на основании учета юридического лица, освобожденного от обязанности ведения бухгалтерского учета в соответствии с законодательством, крестьянского (фермерского) хозяйства, ведущего бухгалтерский учет, связанный с деятельностью по производству сельскохозяйственной продукции, в книге учета доходов и расходов крестьянского (фермерского) хозяйства.
Индивидуальный предприниматель данные по таблице 1 не заполняет.</t>
    </r>
  </si>
  <si>
    <r>
      <t xml:space="preserve">3 </t>
    </r>
    <r>
      <rPr>
        <i/>
        <sz val="11"/>
        <color indexed="8"/>
        <rFont val="Times New Roman"/>
        <family val="1"/>
        <charset val="204"/>
      </rPr>
      <t xml:space="preserve">Заполняется значение выручки на последнюю отчетную дату, предшествующую дате обращения в Банк, за квартал. Значение выручки нарастающим итогом  с начала года не приводится. </t>
    </r>
  </si>
  <si>
    <r>
      <rPr>
        <i/>
        <vertAlign val="superscript"/>
        <sz val="12"/>
        <color indexed="8"/>
        <rFont val="Times New Roman"/>
        <family val="1"/>
        <charset val="204"/>
      </rPr>
      <t xml:space="preserve">5 </t>
    </r>
    <r>
      <rPr>
        <i/>
        <sz val="12"/>
        <color indexed="8"/>
        <rFont val="Times New Roman"/>
        <family val="1"/>
        <charset val="204"/>
      </rPr>
      <t xml:space="preserve"> Печать проставляется при наличии</t>
    </r>
  </si>
  <si>
    <r>
      <t>М.П.</t>
    </r>
    <r>
      <rPr>
        <vertAlign val="superscript"/>
        <sz val="11"/>
        <color indexed="8"/>
        <rFont val="Times New Roman"/>
        <family val="1"/>
        <charset val="204"/>
      </rPr>
      <t>5</t>
    </r>
  </si>
  <si>
    <t>Основной долг</t>
  </si>
  <si>
    <t>Обязательства банка по предоставлению кредита (гарантии, аккредитивы, невыбранные остатки по вкл и НКЛ)</t>
  </si>
  <si>
    <t>Просроченный основной долг</t>
  </si>
  <si>
    <t>Просроченные проценты (на балансовых и внебалансовых счетах)</t>
  </si>
  <si>
    <t>По основному долгу</t>
  </si>
  <si>
    <t>По процентам</t>
  </si>
  <si>
    <t>В том числе в разрезе кредиторов</t>
  </si>
  <si>
    <t>В том числе в разрезе видов операций</t>
  </si>
  <si>
    <t>В том числе в разрезе валют</t>
  </si>
  <si>
    <t>В том числе в разрезе целей</t>
  </si>
  <si>
    <t>Дата образования просрочки</t>
  </si>
  <si>
    <t>Расшифровка отдельных  статей бухгалтерской отчетности заявителя  и иные  сведения, необходимые для проведения анализа его финансового состояния  в соответствии с ЛПА ОАО "Белагропромбанк"</t>
  </si>
  <si>
    <t>____________________________________________________________________________________________________________________________</t>
  </si>
  <si>
    <t>(наименование заявителя)</t>
  </si>
  <si>
    <r>
      <t xml:space="preserve">1. Отдельные сведения </t>
    </r>
    <r>
      <rPr>
        <vertAlign val="superscript"/>
        <sz val="12"/>
        <color indexed="8"/>
        <rFont val="Times New Roman"/>
        <family val="1"/>
        <charset val="204"/>
      </rPr>
      <t>1</t>
    </r>
  </si>
  <si>
    <t>Наименование показателя</t>
  </si>
  <si>
    <t>За ____________ (год, предшествующий отчетному году)
(тыс. руб.)</t>
  </si>
  <si>
    <t>За ________________  (квартал прошлого года, соответствующий отчетному кварталу текущего года)
(тыс. руб.)</t>
  </si>
  <si>
    <t>За ____________ (отчетный год )
(тыс. руб.)</t>
  </si>
  <si>
    <t>За ________________ (отчетный квартал текущего года)
(тыс. руб.)</t>
  </si>
  <si>
    <t xml:space="preserve">1. О начисленной амортизации основных средств и нематериальных активов </t>
  </si>
  <si>
    <r>
      <t xml:space="preserve">2. Информация о суммах государственной поддержки в текущую деятельность (определяются как разница между полученной и возвращенной в отчетном периоде государственной поддержкой в текущую деятельность в виде бюджетного займа (ссуды), возмещения расходов на погашение задолженности по кредитам, процентов за пользование кредитами, кроме компенсации потерь (возмещения, уплаты процентов) банкам) </t>
    </r>
    <r>
      <rPr>
        <vertAlign val="superscript"/>
        <sz val="12"/>
        <rFont val="Times New Roman"/>
        <family val="1"/>
        <charset val="204"/>
      </rPr>
      <t>2</t>
    </r>
    <r>
      <rPr>
        <sz val="12"/>
        <rFont val="Times New Roman"/>
        <family val="1"/>
        <charset val="204"/>
      </rPr>
      <t xml:space="preserve"> </t>
    </r>
  </si>
  <si>
    <r>
      <t xml:space="preserve">3. О суммах общих инвестиционных затрат по инвестиционным проектам должника в отчетном периоде </t>
    </r>
    <r>
      <rPr>
        <vertAlign val="superscript"/>
        <sz val="12"/>
        <rFont val="Times New Roman"/>
        <family val="1"/>
        <charset val="204"/>
      </rPr>
      <t>2</t>
    </r>
  </si>
  <si>
    <r>
      <rPr>
        <vertAlign val="superscript"/>
        <sz val="10"/>
        <rFont val="Times New Roman"/>
        <family val="1"/>
        <charset val="204"/>
      </rPr>
      <t>1</t>
    </r>
    <r>
      <rPr>
        <sz val="10"/>
        <rFont val="Times New Roman"/>
        <family val="1"/>
        <charset val="204"/>
      </rPr>
      <t xml:space="preserve"> Предоставляют юридические лица, ведущие бухгалтерский учет в соответствии с законодательством.</t>
    </r>
  </si>
  <si>
    <r>
      <rPr>
        <vertAlign val="superscript"/>
        <sz val="10"/>
        <color indexed="8"/>
        <rFont val="Times New Roman"/>
        <family val="1"/>
        <charset val="204"/>
      </rPr>
      <t>2</t>
    </r>
    <r>
      <rPr>
        <sz val="10"/>
        <color indexed="8"/>
        <rFont val="Times New Roman"/>
        <family val="1"/>
        <charset val="204"/>
      </rPr>
      <t xml:space="preserve">  Предоставляются данные за истекший год. Не предоставляют  лизинговые и страховые организации.</t>
    </r>
  </si>
  <si>
    <r>
      <rPr>
        <i/>
        <vertAlign val="superscript"/>
        <sz val="10"/>
        <color indexed="8"/>
        <rFont val="Times New Roman"/>
        <family val="1"/>
        <charset val="204"/>
      </rPr>
      <t xml:space="preserve"> 3</t>
    </r>
    <r>
      <rPr>
        <i/>
        <sz val="10"/>
        <color indexed="8"/>
        <rFont val="Times New Roman"/>
        <family val="1"/>
        <charset val="204"/>
      </rPr>
      <t xml:space="preserve"> Указываются дебиторы и кредиторы, чья задолженность составляет более 10% от общей задолженности, но не менее 5 контрагентов, имеющих наибольшую задолженность.</t>
    </r>
  </si>
  <si>
    <r>
      <rPr>
        <i/>
        <vertAlign val="superscript"/>
        <sz val="10"/>
        <color indexed="8"/>
        <rFont val="Times New Roman"/>
        <family val="1"/>
        <charset val="204"/>
      </rPr>
      <t xml:space="preserve"> 4</t>
    </r>
    <r>
      <rPr>
        <i/>
        <sz val="10"/>
        <color indexed="8"/>
        <rFont val="Times New Roman"/>
        <family val="1"/>
        <charset val="204"/>
      </rPr>
      <t>Указываются расшифровки статей, оказывающих непосредственное влияние на показатели финансово-хозяйственной деятельности заявителя и его платежеспособность.</t>
    </r>
  </si>
  <si>
    <r>
      <t xml:space="preserve">2. Информация о состоянии расчетов с контрагентами на последнюю квартальную отчетную дату </t>
    </r>
    <r>
      <rPr>
        <vertAlign val="superscript"/>
        <sz val="12"/>
        <color indexed="8"/>
        <rFont val="Times New Roman"/>
        <family val="1"/>
        <charset val="204"/>
      </rPr>
      <t>3</t>
    </r>
  </si>
  <si>
    <t>ПИСЬМО-ПОДТВЕРЖДЕНИЕ</t>
  </si>
  <si>
    <t>направляет ОАО «Белагропромбанк» следующую бухгалтерскую (финансовую) отчетность для осуществления мониторинга его финансового состояния в соответствии с заключенным(ыми) договором(ами) на осуществление активной операции.</t>
  </si>
  <si>
    <t xml:space="preserve">       Клиент подтверждает, что все документы и сведения, предоставленные ранее в ОАО "Белагропромбанк" достоверны, актуальны.</t>
  </si>
  <si>
    <t xml:space="preserve">       Клиент подтверждает, что вся бухгалтерская (финансовая) отчетность, являющаяся неотъемлемой частью настоящего письма-подтверждения, соответствует установленным законодательством требованиям, а сведения, содержащиеся в в ней, достоверны. 
      Также Клиент подтверждает целостность и подлинность представленной с настоящим письмом-подтверждением бухгалтерской (финансовой) отчетности.</t>
  </si>
  <si>
    <t>Приложение к письму-подтверждению</t>
  </si>
  <si>
    <t>бухгалтерской (финансовой) отчетности, представляемой с настоящим письмом-подтверждением</t>
  </si>
  <si>
    <t>Наименование отчетности</t>
  </si>
  <si>
    <t>Приложение 1.1а</t>
  </si>
  <si>
    <t>(в редакции протокола Правления ОАО «Белагропромбанк»</t>
  </si>
  <si>
    <t>Примечание
(необходимо указать причины несоответствия/ухудшения показателей с указанием конкретных факторов, а также предпринятых мер нивелирования риска)</t>
  </si>
  <si>
    <t>Коэффициент текущей ликвидности
стр. 290 баланса / стр. 690 баланса</t>
  </si>
  <si>
    <t>&gt;1</t>
  </si>
  <si>
    <t>&gt;0,1</t>
  </si>
  <si>
    <t>Рентабельность основной деятельности
(стр.060 ф.№2 / стр.020 ф.№2)</t>
  </si>
  <si>
    <t>&gt;0</t>
  </si>
  <si>
    <t>Рентабельность продаж 
(стр.060 ф.№2 / стр.010 ф.№2)</t>
  </si>
  <si>
    <t>Маржинальность по EBITDA
 (EBITDA текущего периода / стр.020 Ф2)</t>
  </si>
  <si>
    <r>
      <t xml:space="preserve">Оборачиваемость запасов </t>
    </r>
    <r>
      <rPr>
        <i/>
        <sz val="10"/>
        <color indexed="8"/>
        <rFont val="Times New Roman"/>
        <family val="1"/>
        <charset val="204"/>
      </rPr>
      <t>(период / (стр.020 ф.№2 / ((0,5 х (стр.210 ф.№1 +стр.210отч.датаф.№1)))</t>
    </r>
  </si>
  <si>
    <r>
      <t xml:space="preserve">Оборачиваемость готовой продукции </t>
    </r>
    <r>
      <rPr>
        <i/>
        <sz val="10"/>
        <color indexed="8"/>
        <rFont val="Times New Roman"/>
        <family val="1"/>
        <charset val="204"/>
      </rPr>
      <t>(период/(стр.010 ф.№2/ (0,5х(стр.214</t>
    </r>
    <r>
      <rPr>
        <i/>
        <vertAlign val="subscript"/>
        <sz val="10"/>
        <color indexed="8"/>
        <rFont val="Times New Roman"/>
        <family val="1"/>
        <charset val="204"/>
      </rPr>
      <t>нг</t>
    </r>
    <r>
      <rPr>
        <i/>
        <sz val="10"/>
        <color indexed="8"/>
        <rFont val="Times New Roman"/>
        <family val="1"/>
        <charset val="204"/>
      </rPr>
      <t xml:space="preserve"> ф.№1 + стр214</t>
    </r>
    <r>
      <rPr>
        <i/>
        <vertAlign val="subscript"/>
        <sz val="10"/>
        <color indexed="8"/>
        <rFont val="Times New Roman"/>
        <family val="1"/>
        <charset val="204"/>
      </rPr>
      <t>отч.дата</t>
    </r>
    <r>
      <rPr>
        <i/>
        <sz val="10"/>
        <color indexed="8"/>
        <rFont val="Times New Roman"/>
        <family val="1"/>
        <charset val="204"/>
      </rPr>
      <t>))))</t>
    </r>
  </si>
  <si>
    <r>
      <t xml:space="preserve">Оборачиваемость кредиторской задолженности 
</t>
    </r>
    <r>
      <rPr>
        <i/>
        <sz val="10"/>
        <color indexed="8"/>
        <rFont val="Times New Roman"/>
        <family val="1"/>
        <charset val="204"/>
      </rPr>
      <t>(период / ((стр.020 ф.№2)/(0,5 х стр.630ф.№1+ +стр.630№1</t>
    </r>
    <r>
      <rPr>
        <i/>
        <vertAlign val="subscript"/>
        <sz val="10"/>
        <color indexed="8"/>
        <rFont val="Times New Roman"/>
        <family val="1"/>
        <charset val="204"/>
      </rPr>
      <t>отч.дата</t>
    </r>
    <r>
      <rPr>
        <i/>
        <sz val="10"/>
        <color indexed="8"/>
        <rFont val="Times New Roman"/>
        <family val="1"/>
        <charset val="204"/>
      </rPr>
      <t>))))</t>
    </r>
  </si>
  <si>
    <t>Показатели платежеспособности</t>
  </si>
  <si>
    <t>Стоимость чистых активов</t>
  </si>
  <si>
    <t>Соотношение стоимости чистых активов с размером уставного капитала 
(стр. 490 Ф1 - стр. 410 Ф1)</t>
  </si>
  <si>
    <t>Показатели, характеризующие эффективность</t>
  </si>
  <si>
    <t>EBITDA текущего периода
 ((стр. 150 Ф2 + стр. 131 Ф2) -  стр. 121 Ф2 - стр.103Ф2 + стр. 132 Ф2 + АМОРТИЗАЦИЯ за период)</t>
  </si>
  <si>
    <t>EBITDA "сквозная"
(EBITDA за последние 4 квартала (расчет из строки 1))</t>
  </si>
  <si>
    <t>EBITDA extended (CF)
 (EBITDA текущего периода - изменение оборотного капитала (стр.1- стр. 3.1.))</t>
  </si>
  <si>
    <t>Изменение рабочего капитала 
((стр. 170 Ф1 н.т.п. -стр. 170 Ф1 н.г.) + (стр. 210 Ф1 н.т.п. - стр. 210 Ф1 н.г.) + (стр. 250 Ф1 н.т.п. - стр. 250 Ф1 н.г.)) – ((стр. 630 Ф1 н.т.п. - стр. 630 Ф1 н.г.) -(стр. 636 Ф1 н.т.п. - стр. 636 Ф1 н.г.) - (стр.637 Ф1 н.т.п. - стр. 637 Ф1 н.г.))</t>
  </si>
  <si>
    <t>х</t>
  </si>
  <si>
    <t>Показатели, характеризующие долговую нагрузку</t>
  </si>
  <si>
    <t>Коэффициент отношения долга к EBITDA
 (стр. 590 Ф1 +стр. 690 Ф1) / EBITDA сквозная)</t>
  </si>
  <si>
    <t>Коэффициент отношения чистого долга к EBITDA
((стр. 590 Ф1 + стр. 690 Ф1 - стр. 260 Ф1 - стр. 270 Ф1) / EBITDA сквозная)</t>
  </si>
  <si>
    <t>Коэффициент отношения кредитной задолженности к EBITDA
((стр. 510 Ф1 +стр. 520 Ф1 + стр. 610 Ф1 + стр. 620 Ф1 + стр. 636 Ф1) / EBITDA сквозная)</t>
  </si>
  <si>
    <t>Коэффициент отношения краткосрочной кредитной задолженности к EBITDA 
(стр. 610 Ф1) / EBITDA сквозная)</t>
  </si>
  <si>
    <t>&lt;5</t>
  </si>
  <si>
    <t>&lt;0,3</t>
  </si>
  <si>
    <t>Показатели, характеризующие вероятность наступления дефолта</t>
  </si>
  <si>
    <t>Покрытие прибылью от текущей деятельности процентов по кредитам  
(стр. 090 Ф2 / стр. 131 Ф2)</t>
  </si>
  <si>
    <t>Покрытие EBITDA процентов к уплате 
(EBITDA текущего периода/ стр. 131 Ф2)</t>
  </si>
  <si>
    <t>Показатели, характеризующие достаточность денежных потоков</t>
  </si>
  <si>
    <t>Результат движения денежных средств по текущей деятельности
 ( стр. 040 Ф4)</t>
  </si>
  <si>
    <t>Чистый денежный поток
(стр. 110 Ф4)</t>
  </si>
  <si>
    <t>Коэффициент отношения денежного потока к совокупному долгу 
(стр. 040 Ф4 / (стр. 510 Ф1 +стр. 520 Ф1 + стр. 610 Ф1 + стр. 620 Ф1 + стр. 636 Ф1))</t>
  </si>
  <si>
    <t>Примерная форма 016-1</t>
  </si>
  <si>
    <t xml:space="preserve">2. Информация о суммах государственной поддержки в текущую деятельность (определяются как разница между полученной и возвращенной в отчетном периоде государственной поддержкой в текущую деятельность в виде бюджетного займа (ссуды), возмещения расходов на погашение задолженности по кредитам, процентов за пользование кредитами, кроме компенсации потерь (возмещения, уплаты процентов) банкам) </t>
  </si>
  <si>
    <t>3. О суммах общих инвестиционных затрат по инвестиционным проектам должника в отчетном периоде</t>
  </si>
  <si>
    <t>Расшифровка отдельный статей бухгалтерской отчетности заявителя по состоянию на последнюю отчетную дату и иные дополнительные сведения</t>
  </si>
  <si>
    <r>
      <t xml:space="preserve">1. О начисленной амортизации основных средств и нематериальных активов </t>
    </r>
    <r>
      <rPr>
        <vertAlign val="superscript"/>
        <sz val="12"/>
        <color indexed="8"/>
        <rFont val="Times New Roman"/>
        <family val="1"/>
        <charset val="204"/>
      </rPr>
      <t>2</t>
    </r>
  </si>
  <si>
    <r>
      <t xml:space="preserve">в том числе по объектам лизинга </t>
    </r>
    <r>
      <rPr>
        <vertAlign val="superscript"/>
        <sz val="12"/>
        <color indexed="8"/>
        <rFont val="Times New Roman"/>
        <family val="1"/>
        <charset val="204"/>
      </rPr>
      <t>2</t>
    </r>
  </si>
  <si>
    <t>Приложение 1.1b</t>
  </si>
  <si>
    <r>
      <t xml:space="preserve">Показатели закредитованности </t>
    </r>
    <r>
      <rPr>
        <b/>
        <vertAlign val="superscript"/>
        <sz val="12"/>
        <rFont val="Times New Roman"/>
        <family val="1"/>
        <charset val="204"/>
      </rPr>
      <t>5</t>
    </r>
  </si>
  <si>
    <r>
      <t xml:space="preserve">Показатель покрытия обязательств </t>
    </r>
    <r>
      <rPr>
        <b/>
        <vertAlign val="superscript"/>
        <sz val="12"/>
        <color indexed="8"/>
        <rFont val="Times New Roman"/>
        <family val="1"/>
        <charset val="204"/>
      </rPr>
      <t>5</t>
    </r>
  </si>
  <si>
    <t>Коэффициент покрытия</t>
  </si>
  <si>
    <r>
      <t xml:space="preserve"> </t>
    </r>
    <r>
      <rPr>
        <vertAlign val="superscript"/>
        <sz val="10"/>
        <color indexed="8"/>
        <rFont val="Times New Roman"/>
        <family val="1"/>
        <charset val="204"/>
      </rPr>
      <t>5</t>
    </r>
    <r>
      <rPr>
        <sz val="10"/>
        <color indexed="8"/>
        <rFont val="Times New Roman"/>
        <family val="1"/>
        <charset val="204"/>
      </rPr>
      <t xml:space="preserve">  При мониторинге не заполняются.</t>
    </r>
  </si>
  <si>
    <t>Примерная форма 109</t>
  </si>
  <si>
    <t>(полное наименование корпоративного клиента – должника ОАО «Белагропромбанк», в отношении которого осуществляется мониторинг)</t>
  </si>
  <si>
    <t>Оценка платежеспособности должника</t>
  </si>
  <si>
    <t>Согласно приложению 1.1a и 1.1b к заключению о целесообразности осуществления (изменения условий осуществления) активной операции  - для юридических лиц, ведущих бухгалтерский учет в соответствии с законодательством</t>
  </si>
  <si>
    <r>
      <t xml:space="preserve">1.2.3. Анализ выполнения прогноза движения денежных средств </t>
    </r>
    <r>
      <rPr>
        <b/>
        <vertAlign val="superscript"/>
        <sz val="12"/>
        <rFont val="Times New Roman"/>
        <family val="1"/>
        <charset val="204"/>
      </rPr>
      <t>1</t>
    </r>
    <r>
      <rPr>
        <b/>
        <sz val="12"/>
        <rFont val="Times New Roman"/>
        <family val="1"/>
        <charset val="204"/>
      </rPr>
      <t xml:space="preserve"> </t>
    </r>
  </si>
  <si>
    <t>Номер п/п</t>
  </si>
  <si>
    <t>Формула расчета</t>
  </si>
  <si>
    <t>Единица изм.</t>
  </si>
  <si>
    <t>1 квартал</t>
  </si>
  <si>
    <t>тыс. руб.</t>
  </si>
  <si>
    <t xml:space="preserve">Строка 2 - строка 1
</t>
  </si>
  <si>
    <t>Отклонение поступления выручки в процентах</t>
  </si>
  <si>
    <t>1.2.6. Общий вывод о финансовом состоянии и платежеспособности</t>
  </si>
  <si>
    <t>Примечание к разделу 3:
Информация заполняется согласно Приложению 6 к заключению о целесообразности осуществления (изменения условий осуществления) активной операции в соответствии с ЛПА, регламентирующим порядок выявления и использования сигналов раннего предупреждения возникновения проблемной задолженности по корпоративным клиентам Банка.
Таблицу с информацией о сигналах раннего предупреждения возникновения проблемной задолженности должника согласно приложению 6 к заключению о целесообразности осуществления (изменения условий осуществления) активной операции необходимо приложить к настоящему Заключению.</t>
  </si>
  <si>
    <t>4. Информация о корпоративных клиентах - должниках Банка, взаимосвязанных с должником</t>
  </si>
  <si>
    <r>
      <rPr>
        <b/>
        <sz val="12"/>
        <color indexed="8"/>
        <rFont val="Times New Roman"/>
        <family val="1"/>
        <charset val="204"/>
      </rPr>
      <t>Справочно:</t>
    </r>
    <r>
      <rPr>
        <sz val="12"/>
        <color indexed="8"/>
        <rFont val="Times New Roman"/>
        <family val="1"/>
        <charset val="204"/>
      </rPr>
      <t xml:space="preserve"> при наличии у должника Банка просроченной задолженности по основному долгу или процентам на момент написания заключения о мониторинге в заключении указываются: сумма просроченного основного долга, сумма просроченных процентов  и дата образования</t>
    </r>
  </si>
  <si>
    <t>Примерная форма 123</t>
  </si>
  <si>
    <t xml:space="preserve">Заключение </t>
  </si>
  <si>
    <t xml:space="preserve"> о возможности непредоставления в ОАО "Белагропромбанк" бизнес-плана, разработанного в соответствии с Правилами по разработке бизнес-планов инвестиционных проектов, утвержденными постановлением Министерства экономики Республики Беларусь от 31.08.2005 № 158</t>
  </si>
  <si>
    <t>Данные бухгалтерской (финансовой) отчетности за _________ год</t>
  </si>
  <si>
    <t>Показатели для оценки выполнения критериев</t>
  </si>
  <si>
    <t>Общая сумма кредитов (иных активных операций инвестиционного характера (банковская гарантия, аккредитив)), направленных на финансирование инвестиций (с учетом запрашиваемого кредита), процентов за пользование указанными кредитами (вознаграждений по иным активным операциям инвестиционного характера) с учетом установленных сроков погашения основного долга, процентов (вознаграждений) по указанным кредитам (иным активным операциям инвестиционного характера), а также процентов за пользование кредитами на финансирование текущей деятельности (вознаграждений по иным активным операциям неинвестиционного характера (факторинг (дисконт), банковская гарантия, аккредитив)),</t>
  </si>
  <si>
    <t>Сумма погашения основного долга по инвестиционным кредитам (с учетом испрашиваемого) и уплачиваемые проценты за пользование всеми кредитами (на финансирование текущей и инвестиционной деятельности) за каждый год пользования запрашиваемым кредитом:</t>
  </si>
  <si>
    <t>2.1</t>
  </si>
  <si>
    <t>за первый год</t>
  </si>
  <si>
    <t>2.2</t>
  </si>
  <si>
    <t>за второй год</t>
  </si>
  <si>
    <t>2.3</t>
  </si>
  <si>
    <t>за третий год</t>
  </si>
  <si>
    <t>2.n</t>
  </si>
  <si>
    <t>за n-ый год</t>
  </si>
  <si>
    <t>Сумма задолженности по кредитам на финансирование текущей деятельности</t>
  </si>
  <si>
    <t>Cумма испрашиваемого инвестиционного кредита</t>
  </si>
  <si>
    <r>
      <t>EBITDA</t>
    </r>
    <r>
      <rPr>
        <vertAlign val="superscript"/>
        <sz val="14"/>
        <color indexed="8"/>
        <rFont val="Times New Roman"/>
        <family val="1"/>
        <charset val="204"/>
      </rPr>
      <t>1</t>
    </r>
  </si>
  <si>
    <t>Пятикратный размер EBITDA</t>
  </si>
  <si>
    <t>Остаточная стоимость  основных средств  с учетом фактически осуществленных инвестиций ((строка 110 +  строке 140) бухгалтерского баланса)</t>
  </si>
  <si>
    <t>Выручка (строка 010 Отчета о прибылях и убытках)</t>
  </si>
  <si>
    <t>Критерии</t>
  </si>
  <si>
    <t>Критерий 1 (стр.1-стр.6)</t>
  </si>
  <si>
    <t>Критерий  2:</t>
  </si>
  <si>
    <t>за первый год (стр.2.1 - стр.5)</t>
  </si>
  <si>
    <t>за второй год (стр.2.2 - стр.5)</t>
  </si>
  <si>
    <t>за третий год (стр.2.3 - стр.5)</t>
  </si>
  <si>
    <t>за n-ый год  (стр.2.n - стр.5)</t>
  </si>
  <si>
    <t>Критерий 3 (стр.3-стр.8х0,3)</t>
  </si>
  <si>
    <t>Критерий 4 (стр.4-стр.7х0,1)</t>
  </si>
  <si>
    <t>Критерий 5 (стр.4-стр.8х0,25)</t>
  </si>
  <si>
    <t>Вывод:</t>
  </si>
  <si>
    <t>Руководитель УСПБ</t>
  </si>
  <si>
    <r>
      <rPr>
        <vertAlign val="superscript"/>
        <sz val="9"/>
        <color indexed="8"/>
        <rFont val="Times New Roman"/>
        <family val="1"/>
        <charset val="204"/>
      </rPr>
      <t>1</t>
    </r>
    <r>
      <rPr>
        <sz val="9"/>
        <color indexed="8"/>
        <rFont val="Times New Roman"/>
        <family val="1"/>
        <charset val="204"/>
      </rPr>
      <t xml:space="preserve"> Показатель EBITDA рассчитывается в соответствии с ЛПА об осуществлении активных операций с корпоративными клиентами</t>
    </r>
  </si>
  <si>
    <t xml:space="preserve">Информация о движении денежных средств по счетам, наличии информации о неисполненных денежных обязательствах в АИС ИДО и арестов (приостановлений) за последние 6 месяцев </t>
  </si>
  <si>
    <t>(в редакции протокола</t>
  </si>
  <si>
    <t>Правления ОАО «Белагропромбанк»</t>
  </si>
  <si>
    <t xml:space="preserve"> 30.07. 2020 № 66)</t>
  </si>
  <si>
    <r>
      <rPr>
        <vertAlign val="superscript"/>
        <sz val="10"/>
        <rFont val="Times New Roman"/>
        <family val="1"/>
        <charset val="204"/>
      </rPr>
      <t>1</t>
    </r>
    <r>
      <rPr>
        <sz val="10"/>
        <rFont val="Times New Roman"/>
        <family val="1"/>
        <charset val="204"/>
      </rPr>
      <t xml:space="preserve"> Анализ выполнения прогноза движения денежных средств не заполняется в случае, если  прогноз движения денежных средств не представлялся в Банк в соответствии с требованиями ЛПА об осуществлении активных операций с корпоративными клиентами.</t>
    </r>
  </si>
  <si>
    <t>1 полугодие</t>
  </si>
  <si>
    <t>9 месяцев</t>
  </si>
  <si>
    <t>Выручка от реализации продукции (без НДС) (прогноз)</t>
  </si>
  <si>
    <r>
      <t xml:space="preserve">Подпункт 2.1 пункта 2  Прогноза движения денежных средств (примерная форма 006 Альбома форм документов) </t>
    </r>
    <r>
      <rPr>
        <vertAlign val="superscript"/>
        <sz val="12"/>
        <rFont val="Times New Roman"/>
        <family val="1"/>
        <charset val="204"/>
      </rPr>
      <t>2</t>
    </r>
  </si>
  <si>
    <t>Выручка от реализации продукции, товаров, работ, услуг, скорректированная на прирост дебиторской задолженности (фактические данные)</t>
  </si>
  <si>
    <t>Строка 010 Отчета о прибылях и убытках за отчетный период   - ( (строка 250 Бухгалтерского баланса  (далее - форма 1) на конец отчетного периода + строка 170 формы 1 на конец отчетного периода ) -  (строка 250 формы 1 на начало отчетного периода + строка 170 формы 1 на начало отчетного периода ))</t>
  </si>
  <si>
    <t>Отклонение фактических данных от прогнозных (абсолютная величина)</t>
  </si>
  <si>
    <t>(Строка 2 - Строка 1)/Строка 1 х100</t>
  </si>
  <si>
    <r>
      <rPr>
        <vertAlign val="superscript"/>
        <sz val="10"/>
        <rFont val="Times New Roman"/>
        <family val="1"/>
        <charset val="204"/>
      </rPr>
      <t>2</t>
    </r>
    <r>
      <rPr>
        <sz val="10"/>
        <rFont val="Times New Roman"/>
        <family val="1"/>
        <charset val="204"/>
      </rPr>
      <t xml:space="preserve"> Из прогноза движения денежных средств выбирается выручка за текущий квартал (год). Если в прогнозе отсутствует информация хотя бы по одному месяцу квартала, информация за квартал не анализируется. </t>
    </r>
  </si>
  <si>
    <r>
      <t xml:space="preserve">1.2.4. Данные, предоставляемые должником для расчета отдельных показателей в соответствии с ЛПА </t>
    </r>
    <r>
      <rPr>
        <b/>
        <vertAlign val="superscript"/>
        <sz val="12"/>
        <color indexed="8"/>
        <rFont val="Times New Roman"/>
        <family val="1"/>
        <charset val="204"/>
      </rPr>
      <t>3</t>
    </r>
  </si>
  <si>
    <r>
      <rPr>
        <vertAlign val="superscript"/>
        <sz val="10"/>
        <color indexed="8"/>
        <rFont val="Times New Roman"/>
        <family val="1"/>
        <charset val="204"/>
      </rPr>
      <t>3</t>
    </r>
    <r>
      <rPr>
        <sz val="10"/>
        <color indexed="8"/>
        <rFont val="Times New Roman"/>
        <family val="1"/>
        <charset val="204"/>
      </rPr>
      <t xml:space="preserve"> Предоставляются в соответствии с примерной формой 016-1 Альбома форм документов. </t>
    </r>
  </si>
  <si>
    <r>
      <t xml:space="preserve">1.2.5. Информация о состоянии расчетов с контрагентами на последнюю квартальную отчетную дату </t>
    </r>
    <r>
      <rPr>
        <b/>
        <vertAlign val="superscript"/>
        <sz val="12"/>
        <color indexed="8"/>
        <rFont val="Times New Roman"/>
        <family val="1"/>
        <charset val="204"/>
      </rPr>
      <t>4</t>
    </r>
  </si>
  <si>
    <t>Примечание к пункту 1 :
к п. 1.1. Расчет кредитного рейтинга производится в соответствии с ЛПА, регламентирующим присвоение кредитных рейтингов корпоративным клиентам. Проводится сравнительный анализ динамики изменения кредитного рейтинга организации в сравнении с предыдущими отчетными периодами (за последние 12 месяцев) с указанием существенных изменений, повлиявших на величину рейтинга.
Оценка результатов деятельности корпоративного клиента проводится на основании данных приложения 1, которое является вспомогательным элементом для проведения анализа. В заключении отражаются факты о наиболее значительных изменениях деятельности должника, выполнении (невыполнении) запланированных показателей, оказывающих (оказавших) влияние на кредитоспособность должника. Делаются выводы о финансовом состоянии Заявителя и выявленных тенденциях.
При наличии убытков указываются основные причины убыточной деятельности, наличие реальной Программы по выходу на рентабельную работу (основные мероприятия данной Программы, общий экономический эффект от внедрения предусмотренных Программой мероприятий, период выхода на прибыльную работу). В случае невыполнения запланированных показателей указываются основные причины (факторы), повлиявшие на невыполнение плановых показателей.
к п.1.2 Таблицу с расчетами оценки платежеспособности корпоративного клиента необходимо приложить к настоящему Заключению.</t>
  </si>
  <si>
    <r>
      <t xml:space="preserve">КР </t>
    </r>
    <r>
      <rPr>
        <vertAlign val="superscript"/>
        <sz val="12"/>
        <rFont val="Times New Roman"/>
        <family val="1"/>
        <charset val="204"/>
      </rPr>
      <t>5</t>
    </r>
  </si>
  <si>
    <r>
      <t>Срок, мес.</t>
    </r>
    <r>
      <rPr>
        <vertAlign val="superscript"/>
        <sz val="12"/>
        <rFont val="Times New Roman"/>
        <family val="1"/>
        <charset val="204"/>
      </rPr>
      <t>6</t>
    </r>
  </si>
  <si>
    <r>
      <t xml:space="preserve">ДСО </t>
    </r>
    <r>
      <rPr>
        <vertAlign val="superscript"/>
        <sz val="12"/>
        <rFont val="Times New Roman"/>
        <family val="1"/>
        <charset val="204"/>
      </rPr>
      <t>7</t>
    </r>
  </si>
  <si>
    <r>
      <rPr>
        <vertAlign val="superscript"/>
        <sz val="10"/>
        <rFont val="Times New Roman"/>
        <family val="1"/>
        <charset val="204"/>
      </rPr>
      <t>6</t>
    </r>
    <r>
      <rPr>
        <sz val="10"/>
        <rFont val="Times New Roman"/>
        <family val="1"/>
        <charset val="204"/>
      </rPr>
      <t xml:space="preserve"> Коэффициенты риска, применяемые при расчете достаточной суммы обеспечения (определяются в соответствии с приложением 6 к Инструкции о порядке осуществления с корпоративными клиентами активных операций в системе ОАО «Белагропромбанк»)</t>
    </r>
  </si>
  <si>
    <r>
      <rPr>
        <vertAlign val="superscript"/>
        <sz val="10"/>
        <rFont val="Times New Roman"/>
        <family val="1"/>
        <charset val="204"/>
      </rPr>
      <t xml:space="preserve">6 </t>
    </r>
    <r>
      <rPr>
        <sz val="10"/>
        <rFont val="Times New Roman"/>
        <family val="1"/>
        <charset val="204"/>
      </rPr>
      <t>Для расчета достаточности суммы обеспечения при осуществлении активной операции по  кредитам указывается срок пользования кредитом с учетом графика погашения (по кредитам, выданным на срок до 12 месяцев) либо 12 месяцев (по кредитам, предоставленным на срок свыше 12 месяцев)</t>
    </r>
  </si>
  <si>
    <r>
      <rPr>
        <vertAlign val="superscript"/>
        <sz val="10"/>
        <rFont val="Times New Roman"/>
        <family val="1"/>
        <charset val="204"/>
      </rPr>
      <t>7</t>
    </r>
    <r>
      <rPr>
        <sz val="10"/>
        <rFont val="Times New Roman"/>
        <family val="1"/>
        <charset val="204"/>
      </rPr>
      <t>Достаточная сумма обеспечения</t>
    </r>
  </si>
  <si>
    <t xml:space="preserve">Указать критерии экономической взаимосвязи в соответствии с ЛПА, регламентирующим порядок работы с взаимосвязанными должниками Банка </t>
  </si>
  <si>
    <r>
      <t>Пояснения взаимосвязи на основании наличия и анализа взаимных гарантий и (или) обязательств, наличия общей собственности, правоустанавливающих документов взаимосвязанных должников Банка, данных анкет, предоставленных Сведений</t>
    </r>
    <r>
      <rPr>
        <vertAlign val="superscript"/>
        <sz val="12"/>
        <color indexed="8"/>
        <rFont val="Times New Roman"/>
        <family val="1"/>
        <charset val="204"/>
      </rPr>
      <t>8</t>
    </r>
    <r>
      <rPr>
        <sz val="12"/>
        <color indexed="8"/>
        <rFont val="Times New Roman"/>
        <family val="1"/>
        <charset val="204"/>
      </rPr>
      <t>, иных документов</t>
    </r>
  </si>
  <si>
    <r>
      <rPr>
        <vertAlign val="superscript"/>
        <sz val="10"/>
        <color indexed="8"/>
        <rFont val="Times New Roman"/>
        <family val="1"/>
        <charset val="204"/>
      </rPr>
      <t>8</t>
    </r>
    <r>
      <rPr>
        <sz val="10"/>
        <color indexed="8"/>
        <rFont val="Times New Roman"/>
        <family val="1"/>
        <charset val="204"/>
      </rPr>
      <t xml:space="preserve"> Сведения о наличии взаимосвязи, предоставляемые должником  в соответствии с ЛПА, регламентирующим порядок работы с взаимосвязанными должниками Банка.</t>
    </r>
  </si>
  <si>
    <t>неустойка</t>
  </si>
  <si>
    <r>
      <t>По месяцам (периодам)</t>
    </r>
    <r>
      <rPr>
        <u/>
        <vertAlign val="superscript"/>
        <sz val="12"/>
        <rFont val="Times New Roman"/>
        <family val="1"/>
        <charset val="204"/>
      </rPr>
      <t>1</t>
    </r>
  </si>
  <si>
    <t>__.__.____</t>
  </si>
  <si>
    <r>
      <t>М.П.</t>
    </r>
    <r>
      <rPr>
        <u/>
        <vertAlign val="superscript"/>
        <sz val="11"/>
        <rFont val="Times New Roman"/>
        <family val="1"/>
        <charset val="204"/>
      </rPr>
      <t>2</t>
    </r>
  </si>
  <si>
    <r>
      <t>Главный бухгалтер</t>
    </r>
    <r>
      <rPr>
        <u/>
        <vertAlign val="superscript"/>
        <sz val="11"/>
        <rFont val="Times New Roman"/>
        <family val="1"/>
        <charset val="204"/>
      </rPr>
      <t>3</t>
    </r>
    <r>
      <rPr>
        <u/>
        <sz val="11"/>
        <rFont val="Times New Roman"/>
        <family val="1"/>
        <charset val="204"/>
      </rPr>
      <t>(__________________)</t>
    </r>
  </si>
  <si>
    <r>
      <rPr>
        <vertAlign val="superscript"/>
        <sz val="11"/>
        <rFont val="Times New Roman"/>
        <family val="1"/>
        <charset val="204"/>
      </rPr>
      <t>1</t>
    </r>
    <r>
      <rPr>
        <sz val="11"/>
        <rFont val="Times New Roman"/>
        <family val="1"/>
        <charset val="204"/>
      </rPr>
      <t>Для юридических лиц, ведущих бухгалтерский учет в соответствии с законодательством, периоды расчета должны составлять не более 3 месяцев. Для корпоративных клиентов, освобожденных от обязанности ведения бухгалтерского учета в соответствии с законодательством, в том числе крестьянских (фермерских) хозяйств, ведущих бухгалтерский учет, связанный с деятельностью по производству сельскохозяйственной продукции, в книге учета доходов и расходов крестьянского (фермерского) хозяйства, при рассмотрении вопроса предоставления кредита со сроком полного возврата (погашения) до 1 года (включительно) периоды расчета должны составлять не более 3 месяцев</t>
    </r>
  </si>
  <si>
    <r>
      <rPr>
        <vertAlign val="superscript"/>
        <sz val="11"/>
        <rFont val="Times New Roman"/>
        <family val="1"/>
        <charset val="204"/>
      </rPr>
      <t>2</t>
    </r>
    <r>
      <rPr>
        <sz val="11"/>
        <rFont val="Times New Roman"/>
        <family val="1"/>
        <charset val="204"/>
      </rPr>
      <t>Печать проставляется при наличии</t>
    </r>
  </si>
  <si>
    <r>
      <rPr>
        <vertAlign val="superscript"/>
        <sz val="11"/>
        <rFont val="Times New Roman"/>
        <family val="1"/>
        <charset val="204"/>
      </rPr>
      <t>3</t>
    </r>
    <r>
      <rPr>
        <sz val="11"/>
        <rFont val="Times New Roman"/>
        <family val="1"/>
        <charset val="204"/>
      </rPr>
      <t>Подписывается при наличии главного бухгалтера у корпоративного клиента</t>
    </r>
  </si>
  <si>
    <t>Расшифровка отдельных статей бухгалтерской отчетности должника  и иные  сведения, необходимые для проведения анализа его финансового состояния  в соответствии с ЛПА ОАО "Белагропромбанк"</t>
  </si>
  <si>
    <t>______________________________________________________________________________________________________</t>
  </si>
  <si>
    <t>( наименование должника)</t>
  </si>
  <si>
    <t>За отчетный период (календарный год)
(тыс. руб.)</t>
  </si>
  <si>
    <r>
      <t>2. Информация о суммах государственной поддержки в текущую деятельность (определяются как разница между полученной и возвращенной в отчетном периоде государственной поддержкой в текущую деятельность в виде бюджетного займа (ссуды), возмещения расходов на погашение задолженности по кредитам, процентов за пользование кредитами, кроме компенсации потерь (возмещения, уплаты процентов) банкам)</t>
    </r>
    <r>
      <rPr>
        <vertAlign val="superscript"/>
        <sz val="12"/>
        <rFont val="Times New Roman"/>
        <family val="1"/>
        <charset val="204"/>
      </rPr>
      <t>2</t>
    </r>
    <r>
      <rPr>
        <sz val="12"/>
        <rFont val="Times New Roman"/>
        <family val="1"/>
        <charset val="204"/>
      </rPr>
      <t xml:space="preserve"> </t>
    </r>
  </si>
  <si>
    <r>
      <t>3. О суммах общих инвестиционных затрат по инвестиционным проектам должника в отчетном периоде</t>
    </r>
    <r>
      <rPr>
        <vertAlign val="superscript"/>
        <sz val="12"/>
        <rFont val="Times New Roman"/>
        <family val="1"/>
        <charset val="204"/>
      </rPr>
      <t>2</t>
    </r>
  </si>
  <si>
    <r>
      <t xml:space="preserve"> </t>
    </r>
    <r>
      <rPr>
        <vertAlign val="superscript"/>
        <sz val="10"/>
        <rFont val="Times New Roman"/>
        <family val="1"/>
        <charset val="204"/>
      </rPr>
      <t>1</t>
    </r>
    <r>
      <rPr>
        <sz val="10"/>
        <rFont val="Times New Roman"/>
        <family val="1"/>
        <charset val="204"/>
      </rPr>
      <t xml:space="preserve"> Предоставляют юридические лица, ведущие бухгалтерский учет в соответствии с законодательством.</t>
    </r>
  </si>
  <si>
    <r>
      <rPr>
        <vertAlign val="superscript"/>
        <sz val="10"/>
        <color indexed="8"/>
        <rFont val="Times New Roman"/>
        <family val="1"/>
        <charset val="204"/>
      </rPr>
      <t>2</t>
    </r>
    <r>
      <rPr>
        <sz val="10"/>
        <color indexed="8"/>
        <rFont val="Times New Roman"/>
        <family val="1"/>
        <charset val="204"/>
      </rPr>
      <t xml:space="preserve">  Информация предоставляется ежегодно (данные за истекший год). Не предоставляют лизинговые и страховые организации.</t>
    </r>
  </si>
  <si>
    <r>
      <t xml:space="preserve">
 </t>
    </r>
    <r>
      <rPr>
        <vertAlign val="superscript"/>
        <sz val="10"/>
        <color indexed="8"/>
        <rFont val="Times New Roman"/>
        <family val="1"/>
        <charset val="204"/>
      </rPr>
      <t>3</t>
    </r>
    <r>
      <rPr>
        <sz val="10"/>
        <color indexed="8"/>
        <rFont val="Times New Roman"/>
        <family val="1"/>
        <charset val="204"/>
      </rPr>
      <t xml:space="preserve"> Предоставляются ежеквартально. Указываются дебиторы и кредиторы, чья задолженность составляет более 10% от общей задолженности, но не менее 5 контрагентов, имеющих наибольшую задолженноссть.</t>
    </r>
  </si>
  <si>
    <t>За отчетный квартал текущего года
(тыс. руб.)</t>
  </si>
  <si>
    <t>Примечание к Разделу 4:
Расчет кредитного рейтинга производится в соответствии с ЛПА, регламентирующим присвоение кредитных рейтингов корпоративным клиентам. Проводится сравнительный анализ динамики изменения кредитного рейтинга организации в сравнении с предыдущими отчетными периодами (за последние 12 месяцев) с указанием существенных изменений, повлиявших на величину рейтинга.
Оценка финансово хозяйственной деятельности корпоративного клиента проводится на основании данных приложения 1.
Анализируется динамика изменения валюты баланса, структуры активов и пассивов баланса, отдельных статей баланса, коэффициентов, характеризующих финансовое состояние организации, соответствие их нормативным значениям, финансового результата деятельности предприятия (темпов роста реализации, себестоимости, прибыли, показателей рентабельности), с указанием причин и факторов, повлекших их изменение. Изучается расшифровка отдельных статей баланса на последнюю отчетную дату (при наличии): вложения в долгосрочные активы, долгосрочные финансовые вложения, расходы будущих периодов, краткосрочные финансовые вложения, а также отчета о прибылях и убытках (н-р: прочие доходы и расходы по текущей деятельности). Изучается перечень основных дебиторов и кредиторов, наличие (отсутствие) сверхнормативных запасов готовой продукции, дисциплина исполнения обязательств, сроки образования просроченной задолженности, проводимая работа по ее взысканию. Определяются сроки оборачиваемости краткосрочных активов (в том числе готовой продукции, дебиторской задолженности, кредиторской задолженности перед поставщиками и подрядчиками) анализируется изменение скорости оборачиваемости в анализируемых периодах. При замедлении оборачиваемости проводится анализ, вследствие чего произошло замедление.
Анализ коэффициентов платежеспособности осуществляется в соответствии с Инструкцией о порядке расчета коэффициентов платежеспособности и проведения анализа финансового состояния и платежеспособности корпоративных клиентов, утвержденной постановлением Министерства финансов Республики Беларусь и Министерства экономики Республики Беларусь 27.12.2011 № 140/206. Оценка коэффициентов рентабельности и деловой активности, а также долговой нагрузки (закредитованности) производится с учетом специфики деятельности корпоративного клиента, вида деятельности и отраслевой принадлежности. 
При наличии убытков указываются основные причины убыточной деятельности, наличие реальной программы по выходу на безубыточную деятельность (основные мероприятия данной программы, общий экономический эффект от внедрения предусмотренных программой мероприятий, период выхода на прибыльную работу, краткая информация о выполнении организацией указанной программы). 
В случае невыполнения запланированных показателей указываются основные причины (факторы), повлиявшие на невыполнение программы.
Делаются выводы о финансовом состоянии Заявителя и выявленных тенденциях.</t>
  </si>
  <si>
    <t>27.08.2020 № 72 )</t>
  </si>
  <si>
    <t xml:space="preserve">Коэффициент отношения долгосрочной кредитной задолженности к EBITDA
 ((стр. 510 Ф1 + стр. 520 Ф1+ стр.620Ф1+ стр.636Ф1) / EBITDA сквозная)
</t>
  </si>
  <si>
    <t xml:space="preserve">Коэффициент отношения кредитной задолженности к выручке
 ((стр. 510 Ф1 +стр. 520 Ф1 + стр. 610 Ф1 + стр. 620 Ф1 + стр. 636 Ф1)/ стр. 010 Ф2 (сквозная))
</t>
  </si>
  <si>
    <t xml:space="preserve">Коэффициент отношения краткосрочной кредитной задолженности к выручке
((стр. 610 Ф1) / стр. 010 Ф2 (сквозная))
</t>
  </si>
  <si>
    <t xml:space="preserve">Покрытие краткосрочной кредитной задолженности  оборотными активами
(стр. 170 Ф1 +стр. 210 Ф1 + стр. 250 Ф1) - (стр. 610 Ф1 + (стр. 630 - стр. 636 Ф1 - стр. 637 Ф1))
</t>
  </si>
  <si>
    <r>
      <rPr>
        <vertAlign val="superscript"/>
        <sz val="10"/>
        <color indexed="8"/>
        <rFont val="Times New Roman"/>
        <family val="1"/>
        <charset val="204"/>
      </rPr>
      <t>1</t>
    </r>
    <r>
      <rPr>
        <sz val="10"/>
        <color indexed="8"/>
        <rFont val="Times New Roman"/>
        <family val="1"/>
        <charset val="204"/>
      </rPr>
      <t xml:space="preserve"> Предоставляют юридические лица, ведущие бухгалтерский учет в соответствии с законодательством.</t>
    </r>
  </si>
  <si>
    <t xml:space="preserve">2 При мониторинге заполняются только данные за отчетный квартал текущего года.  </t>
  </si>
  <si>
    <r>
      <rPr>
        <vertAlign val="superscript"/>
        <sz val="10"/>
        <color indexed="8"/>
        <rFont val="Times New Roman"/>
        <family val="1"/>
        <charset val="204"/>
      </rPr>
      <t>3</t>
    </r>
    <r>
      <rPr>
        <sz val="10"/>
        <color indexed="8"/>
        <rFont val="Times New Roman"/>
        <family val="1"/>
        <charset val="204"/>
      </rPr>
      <t xml:space="preserve"> Заполняются данные только при годовом мониторинге (данные за истекший год.  Не определяются в отношении лизинговых и страховых организаций.</t>
    </r>
  </si>
  <si>
    <r>
      <t xml:space="preserve"> </t>
    </r>
    <r>
      <rPr>
        <i/>
        <vertAlign val="superscript"/>
        <sz val="10"/>
        <color indexed="8"/>
        <rFont val="Times New Roman"/>
        <family val="1"/>
        <charset val="204"/>
      </rPr>
      <t>5</t>
    </r>
    <r>
      <rPr>
        <i/>
        <sz val="10"/>
        <color indexed="8"/>
        <rFont val="Times New Roman"/>
        <family val="1"/>
        <charset val="204"/>
      </rPr>
      <t>У</t>
    </r>
    <r>
      <rPr>
        <sz val="10"/>
        <color indexed="8"/>
        <rFont val="Times New Roman"/>
        <family val="1"/>
        <charset val="204"/>
      </rPr>
      <t>казываются расшифровки статей, оказывающих непосредственное влияние на показатели финансово-хозяйственной деятельности заявителя и его платежеспособность. При мониторинге не заполняются.</t>
    </r>
  </si>
  <si>
    <r>
      <rPr>
        <vertAlign val="superscript"/>
        <sz val="10"/>
        <color indexed="8"/>
        <rFont val="Times New Roman"/>
        <family val="1"/>
        <charset val="204"/>
      </rPr>
      <t>4</t>
    </r>
    <r>
      <rPr>
        <sz val="10"/>
        <color indexed="8"/>
        <rFont val="Times New Roman"/>
        <family val="1"/>
        <charset val="204"/>
      </rPr>
      <t xml:space="preserve"> Указываются дебиторы и кредиторы, чья задолженность составляет более 10% от общей задолженности, но не менее 5 контрагентов, имеющих наибольшую задолженность.</t>
    </r>
  </si>
  <si>
    <r>
      <t xml:space="preserve">Расшифровки отдельных статей финансовой (бухгалтерской) отчетности на последнюю отчетную дату </t>
    </r>
    <r>
      <rPr>
        <vertAlign val="superscript"/>
        <sz val="12"/>
        <rFont val="Times New Roman"/>
        <family val="1"/>
        <charset val="204"/>
      </rPr>
      <t>5</t>
    </r>
  </si>
  <si>
    <t>Срок, предусмотренный ЛПА Банка, рабочих дней</t>
  </si>
  <si>
    <t>Причины (обоснование) невыполнения предусмотренных ЛПА сроков:</t>
  </si>
  <si>
    <t xml:space="preserve">
4 Предоставляются ежеквартально. Указываются дебиторы и кредиторы, чья задолженность составляет более 10% от общей задолженности, но не менее 5 контрагентов, имеющих наибольшую задолженноссть.</t>
  </si>
  <si>
    <r>
      <t>Расшифровки отдельных статей финансовой (бухгалтерской) отчетности на последнюю отчетную дату</t>
    </r>
    <r>
      <rPr>
        <vertAlign val="superscript"/>
        <sz val="15"/>
        <color indexed="8"/>
        <rFont val="Times New Roman"/>
        <family val="1"/>
        <charset val="204"/>
      </rPr>
      <t>4</t>
    </r>
  </si>
  <si>
    <t>(должность)</t>
  </si>
  <si>
    <t>Приложение 4-1</t>
  </si>
  <si>
    <t>Дополнительные сведения (заполняются при необходимости)</t>
  </si>
  <si>
    <t>Примерная форма 103</t>
  </si>
  <si>
    <t xml:space="preserve">                                                                                </t>
  </si>
  <si>
    <t xml:space="preserve">Примечание: при необходимости проставляются визы юридической службы и службы безопасности и защиты информации, сопровождающие подразделение Банка (при участии данных служб в подготовке заключения). Со стороны данных служб заключение визируется работником </t>
  </si>
  <si>
    <t>При наличии в Банке нескольких прогнозов движения денежных средств, представленных должником, для анализа используется последний представленный прогноз, содержащий данные за месяцы отчетного периода.</t>
  </si>
  <si>
    <t>Примерная форма 127</t>
  </si>
  <si>
    <t>Срок факторинга  по договору факторинга (дней)</t>
  </si>
  <si>
    <t>Годовая процентная ставка, %</t>
  </si>
  <si>
    <t>Руководитель (уполномоченное лицо)</t>
  </si>
  <si>
    <t>(Ф.И.О.)</t>
  </si>
  <si>
    <t>Счет по учету дисконта</t>
  </si>
  <si>
    <t>Код валюты</t>
  </si>
  <si>
    <t>Наименование клиента</t>
  </si>
  <si>
    <t>Номер договора (субдоговора/транша)</t>
  </si>
  <si>
    <t>Дата договора (субдоговора/транша)</t>
  </si>
  <si>
    <t>УНП клиента</t>
  </si>
  <si>
    <t>подпись</t>
  </si>
  <si>
    <t>ФИО</t>
  </si>
  <si>
    <t>Сумма признанного дисконта, ед. вал.</t>
  </si>
  <si>
    <t xml:space="preserve">Сумма дисконта, подлежащая признанию, ед. вал. </t>
  </si>
  <si>
    <t xml:space="preserve">Расчетный период, с / по </t>
  </si>
  <si>
    <t>Срок договора факторинга (субдоговора, транша), дн.</t>
  </si>
  <si>
    <t xml:space="preserve">наименование подразделения </t>
  </si>
  <si>
    <t xml:space="preserve">Количество дней в расчетном периоде, дн. </t>
  </si>
  <si>
    <t>Сумма дисконта по договору факторинга (субдоговору, траншу),  ед. вал.</t>
  </si>
  <si>
    <t>Срок договора факторинга, оставшийся до погашения, дн.</t>
  </si>
  <si>
    <t>Сумма непризнанного дисконта, ед. вал.</t>
  </si>
  <si>
    <t>Примерная форма 128</t>
  </si>
  <si>
    <t xml:space="preserve">Ведомость сумм дисконта по факторингу, подлежащих признанию 
за период с __.__.20ХХ     по __.__.20ХХ___
</t>
  </si>
  <si>
    <t>Дата составления __.__.20ХХ</t>
  </si>
  <si>
    <t>Итого в валюте по договору</t>
  </si>
  <si>
    <t>Итого в экв.  по договору</t>
  </si>
  <si>
    <t>Кредитный работник, сформировавший ведомость</t>
  </si>
  <si>
    <t>(далее - Пользователь кредитной истории)на предоставление ему Национальным банком кредитного отчета Субъекта кредитной истории для целей использования (хранения, обработки) сведений, содержащихся в кредитном отчете, в процессе осуществления активной операции и выполнения ОАО "Белагропромбанк" обязанностей (полномочий), предусмотренных законодательством.</t>
  </si>
  <si>
    <t xml:space="preserve">              Настоящее согласие действует в течение трех месяцев с даты его оформления, а в случае заключения в течение трех месяцев с даты его оформления кредитной сделки между  пользователем кредитной истории и субъектом кредитной истории - в течение всего срока действия указанной кредитной сделки до ее прекращения в установленном законодательством порядке. Согласие на предоставление кредитного отчета, оформленное в течение срока действия кредитной сделки, заключенной между пользователем кредитной истории и субъектом кредитной истории, действует в течение всего срока действия указанной кредитной сделки до ее прекращения в установленном законодательством порядке. Согласие субъекта кредитной истории, являющегося должником по открытому факторингу или факторинговой операции, оформленное в течение срока действи денежного требования, права по которому уступлены пользователю кредитной истории по договору факторинга или факторинговой операции, действует в течение всего срока действия указанного требования до его прекращения в установленном законодательством порядке.</t>
  </si>
  <si>
    <t>Сведения из документа, подтверждающего статус 
иностранного юридического лица и иностранной 
организации, не являющейся юридическим лицом 
по иностранному праву (юридическим лицом Республики Беларусь не заполняется):</t>
  </si>
  <si>
    <t xml:space="preserve">Серия (при наличии) и номер    </t>
  </si>
  <si>
    <t xml:space="preserve">    наименование                                         </t>
  </si>
  <si>
    <t xml:space="preserve">    дата выдачи                     </t>
  </si>
  <si>
    <t>*Если сведения о субъекте кредитной истории отсутствуют, в графе делается пометка "-".</t>
  </si>
  <si>
    <t xml:space="preserve">      Выражаю согласие открытому акционерному обществу "Белагропромбанк" (далее - пользователь кредитной истории) на предоставление ему Национальным банком моего кредитного отчета для целей использования (хранения, обработки) сведений, содержащихся в кредитном отчете, в процессе осуществления активной операции и выполнения ОАО "Белагропромбанк" обязанностей (полномочий), предусмотренных законодательством.
        Настоящее согласие действует в течение трех месяцев с даты его оформления, а в случае заключения в течение трех месяцев с даты его оформления кредитной сделки между пользователем кредитной истории и субъектом кредитной истории - в течение всего срока действия указанной кредитной сделки до ее прекращения в установленном законодательством порядке. Согласие на предоставление кредитного отчета, оформленное в течение срока действия кредитной сделки, заключенной между пользователем кредитной истории и субъектом кредитной истории, действует в течение всего срока действия указанной кредитной сделки до ее прекращения в установленном законодательством порядке. согласие субъекта кредитной истории, являющегося должником по открытому факторингу или факторинговой операции, оформленное в течение срока действия денежного требования, права по которому уступлены пользователю кредитной истории по договору факторинга или факторинговой операции, действует в течение всего срока действия указанного требования до его прекращения в установленном законодательством порядке.</t>
  </si>
  <si>
    <t>дата рождения</t>
  </si>
  <si>
    <t xml:space="preserve">подтверждаю, что до дачи настоящего согласия ознакомлен(-а) со следующими документами, являющимися неотьемлемой частью настоящего согласия:
1. информация для субъекта персональных данных - физического лица (Приложение 1 к настоящему согласию);
2. Права физического лица - субъекта персональных данных (Приложение 2 к настоящему согласию);
выражаю согласие на обработку (в том числе сбор, систематизацию, хранение, использование, предоставление) открытым акционерным обществом "Белагропромбанк" (далее - оператор) моих персональных данных (в том числе о привлечении к административной или уголовной ответственности, а также иной информации обо мне) из информационных ресурсов, находящихся в ведении Министерства внутренних дел Республики Беларусь.
Настоящее согласие действует в течение трех месяцев с даты его оформления, а в случае заключения в указанный период кредитной сделки между оператором и </t>
  </si>
  <si>
    <t>(указывается название юридического лица, Ф.И.О. индивидуального предпринимателя или субъекта агроэкотуризма - физического лица)</t>
  </si>
  <si>
    <t>(далее - кредитная сделка), либо наличия заключенной кредитной сделки - в течение всего срока действия указанной кредитной сделки до ее прекращения в установленном законодательством порядке и срока, определяемого законодательством Республики Беларусь, в течение которого должны храниться документы по кредитной сделке, обязательства по которой исполнены в полном объеме.</t>
  </si>
  <si>
    <r>
      <t>(фамилия, имя, отчество (если таковое имеется))</t>
    </r>
    <r>
      <rPr>
        <i/>
        <vertAlign val="superscript"/>
        <sz val="9"/>
        <color indexed="8"/>
        <rFont val="Times New Roman"/>
        <family val="1"/>
        <charset val="204"/>
      </rPr>
      <t>1</t>
    </r>
  </si>
  <si>
    <r>
      <t>Отметка лица, в присутствии которого оформлено согласие:</t>
    </r>
    <r>
      <rPr>
        <vertAlign val="superscript"/>
        <sz val="14"/>
        <color rgb="FF000000"/>
        <rFont val="Times New Roman"/>
        <family val="1"/>
        <charset val="204"/>
      </rPr>
      <t>2</t>
    </r>
  </si>
  <si>
    <r>
      <t xml:space="preserve">1 </t>
    </r>
    <r>
      <rPr>
        <sz val="10"/>
        <color indexed="8"/>
        <rFont val="Times New Roman"/>
        <family val="1"/>
        <charset val="204"/>
      </rPr>
      <t>Фамилия, имя, отчество (если таковое имеется) указываются полностью.</t>
    </r>
  </si>
  <si>
    <r>
      <t xml:space="preserve">2 </t>
    </r>
    <r>
      <rPr>
        <sz val="10"/>
        <color indexed="8"/>
        <rFont val="Times New Roman"/>
        <family val="1"/>
        <charset val="204"/>
      </rPr>
      <t>Отметка лица, в присутствии которого оформлено согласие, не указывается в документе, полученном  в электронном виде посредством СДБО.</t>
    </r>
  </si>
  <si>
    <t>Приложенние 1</t>
  </si>
  <si>
    <t>к Согласию субъекта персональных данных -</t>
  </si>
  <si>
    <t xml:space="preserve">физического лица на обработку персональных данных </t>
  </si>
  <si>
    <t>Информация для субъекта персональных данных - физического лица</t>
  </si>
  <si>
    <t xml:space="preserve">активной операции с </t>
  </si>
  <si>
    <t>(указывается наименование корпоративного клиента)</t>
  </si>
  <si>
    <t>1. Оператор, получающий согласие субъекта персональных данных - ОАО "Белагропромбанк" (далее - Банк, оператор), место нахождения: 220036, г.Минск, пр-т Жукова 3; УНП 100693551;
Факс: +375 (17) 218 57 14, телефон Контакт-центра: 136.
2. Согласие физического лица - субъекта персональных данных на обработку персональных данных предоставляется Банку в целях обработки персональных данных в процессе осуществления</t>
  </si>
  <si>
    <t>и выполнения ОАО "Белагропромбанк" обязанностей (полномочий), предусмотренных законодательством.
3. Перечень персональных данных, на обработку которых дается согласие физического лица:
фамилия, имя, отчество (если таковое имеется);
данные документа, удостоверяющего личность (вид документа, номер, идентификационный (личный) номер);
дата рождения;
сведения о привлечении к административной или уголовной ответственности.</t>
  </si>
  <si>
    <t>4. Срок, на который дается согласие, указан в тексте согласия.
5. Информация о персональных данных может быть направлена Банком уполномоченным лицам для обработки персональных данных будет храниться и передаваться уполномоченным лицам в соответствии с актами законодательства и локальными правовыми актами Банка.
Уполномоченные лица, которыми будет осуществляться обработка персональных данных:
операторы мобильной связи и агрегаторы, через которых ОАО "Белагропромбанк" направляется информация клиенту;
Открытое акционерное общество "Белорусский межбанковский расчетный центр".</t>
  </si>
  <si>
    <t>6. Персональные данные субъекта персональных данных обрабатывается автоматизировано с помощью информационных систем ОАО "Белагропромбанк".
В хлде обработки персональных данных осуществляются следующие действия: сбор, систематизация, хранение, изменение (обновление), использование, обезличивание, блокирование, распространение, предоставление, удаление.
Согласие хранится в ОАО "Белагропромбанк" на бумажном носителе в досье</t>
  </si>
  <si>
    <t>Права физического лица - субъекта персональных данных</t>
  </si>
  <si>
    <t>1. Субъект персональных данных вправе в любое время без объяснения причин отозвать свое согласие посредством подачи оператору заявления в порядке, установленном статьей 14 Закона Республики Беларусь от 07.05.2021 №99-3 "О защите персональных данных" (далее - Закон).
2. Субъект персональных данных имеет право на получение информации, касающейся обработки своих персональных данных, содержащей:
наименование (фамилию, собственное имя, отчетсво (если таковое имеется)) и место нахождения (адрес места жительства (места пребывания)) оператора;
подтверждение ыакта обработки персональных данных оператором (уполномоченным лицом);
его персональные данные и источник их получения;
правовые основания и цели обработки персональных данных;
срок, на который дано его согласие;
наименование и место нахождения уполномоченного лица, которое является государственным органом, юридическим лицом республики Беларусь, иной организацией, если обработка персональных данных поручена такому лицу;
иную информацию, предусмотренную законодательством.</t>
  </si>
  <si>
    <t xml:space="preserve">3. Субъект персональных данных вправе получать от оператора инормацию о предоставлении своих персональных данных третьим лицом один раз в календарный год бесплатно, если иное не предусмотрено Законом и иными законодательными актами.
4. Субъект персональных данных вправе требовать от оператора бесплатного прекращения обработки персональных данных, включая их удаление, при отсутствии оснований для обработки персональных данных, предусмотренных Законом и иными законодательными актами.
5. Субъект персональных данных вправе обжаловать действия (бездействие) и решения оператора, нарушающие его права при обработке персональных данных, в уполномоченный орган по защите прав субъектов персональных данных в порядке, установленном законодательством об обращениях граждан и юридических лиц.
Принятое уполномоченным органом по защите прав субъектов персональных данных решение может быть обжаловано субъектом персональных данных в суд в порядке, установленном законодательством.
Для реализации указанных в пунктах 1-4 прав, субъект персональных данных подает оператору заявление в порядке, установленном статьей 14 Закона.
Отказ от предоставления субъектом персональных данных согласий может повлечь отказ </t>
  </si>
  <si>
    <t>ОАО "Белагропромбанк" от рассмотрения ходатайства</t>
  </si>
  <si>
    <t>на осуществление активной операции</t>
  </si>
  <si>
    <t>Номер счета</t>
  </si>
  <si>
    <t>2.1. участник - юридическое лицо</t>
  </si>
  <si>
    <r>
      <t>2.1. участник - физическое лицо</t>
    </r>
    <r>
      <rPr>
        <vertAlign val="superscript"/>
        <sz val="12"/>
        <rFont val="Times New Roman"/>
        <family val="1"/>
        <charset val="204"/>
      </rPr>
      <t>1</t>
    </r>
  </si>
  <si>
    <t>Место жительства и (или) место пребывания</t>
  </si>
  <si>
    <t>Документ, удостоверяющий личность (вид документа, идентификационный номер (при наличии), номер документа, срок действия)</t>
  </si>
  <si>
    <t>Дата и место рождения</t>
  </si>
  <si>
    <t>Фамилия, имя, отчество (при наличии)</t>
  </si>
  <si>
    <r>
      <rPr>
        <i/>
        <vertAlign val="superscript"/>
        <sz val="10"/>
        <rFont val="Times New Roman CYR"/>
        <charset val="204"/>
      </rPr>
      <t>1</t>
    </r>
    <r>
      <rPr>
        <i/>
        <sz val="10"/>
        <rFont val="Times New Roman CYR"/>
        <charset val="204"/>
      </rPr>
      <t xml:space="preserve"> Указываются физические лица, являющиеся бенефициарными владельцами юридического лица в соответствии с Законом республики Беларусь от 30.06.2014 №165-3 "О мерах по предотвращению легализации доходов, полученных преступным путем, финансирования террористической деятельности и финансирования распростарнения оружия массового поражения".</t>
    </r>
  </si>
  <si>
    <t>1. Полномочия на заключение различного вида договоров и сделок</t>
  </si>
  <si>
    <t>2. Полномочия по распоряжению имуществом и денежными средствами</t>
  </si>
  <si>
    <t>1. Руководитель (фамилия, имя, отчество (при наличии))</t>
  </si>
  <si>
    <t>2. Дата и место рождения</t>
  </si>
  <si>
    <t>4. место жительства и (или) место пребывания</t>
  </si>
  <si>
    <t>5. Гражданство</t>
  </si>
  <si>
    <t>1. Главный бухгалтер (фамилия, имя, отчество (при наличии))</t>
  </si>
  <si>
    <t>4. Место жительства и (или) место пребывания</t>
  </si>
  <si>
    <t>Указываются номера всех текущих (расчетных) банковских счетов, открытых в каждом из банков.</t>
  </si>
  <si>
    <t>Приложенние 2</t>
  </si>
  <si>
    <t>Руководитель</t>
  </si>
  <si>
    <r>
      <t>М.П.</t>
    </r>
    <r>
      <rPr>
        <vertAlign val="superscript"/>
        <sz val="15"/>
        <color indexed="8"/>
        <rFont val="Times New Roman"/>
        <family val="1"/>
        <charset val="204"/>
      </rPr>
      <t>5</t>
    </r>
  </si>
  <si>
    <r>
      <t>Главный бухгалтер</t>
    </r>
    <r>
      <rPr>
        <vertAlign val="superscript"/>
        <sz val="15"/>
        <color indexed="8"/>
        <rFont val="Times New Roman"/>
        <family val="1"/>
        <charset val="204"/>
      </rPr>
      <t>6</t>
    </r>
  </si>
  <si>
    <r>
      <t xml:space="preserve">      </t>
    </r>
    <r>
      <rPr>
        <vertAlign val="superscript"/>
        <sz val="15"/>
        <color indexed="8"/>
        <rFont val="Times New Roman"/>
        <family val="1"/>
        <charset val="204"/>
      </rPr>
      <t>5</t>
    </r>
    <r>
      <rPr>
        <sz val="15"/>
        <color indexed="8"/>
        <rFont val="Times New Roman"/>
        <family val="1"/>
        <charset val="204"/>
      </rPr>
      <t>Печать проставляется при наличии.</t>
    </r>
  </si>
  <si>
    <r>
      <t xml:space="preserve">      </t>
    </r>
    <r>
      <rPr>
        <vertAlign val="superscript"/>
        <sz val="15"/>
        <color indexed="8"/>
        <rFont val="Times New Roman"/>
        <family val="1"/>
        <charset val="204"/>
      </rPr>
      <t>6</t>
    </r>
    <r>
      <rPr>
        <sz val="15"/>
        <color indexed="8"/>
        <rFont val="Times New Roman"/>
        <family val="1"/>
        <charset val="204"/>
      </rPr>
      <t>Подписывается при наличии главного бухгалтера у корпоративного клиента.</t>
    </r>
  </si>
  <si>
    <t>Информация о включении учредителя(ей) (участника(ов)) – физического(их) лица(ц) и (или) руководителя (главного бухгалтера) заявителя (должника) в список инсайдеров Банка в течение 3 (трех) лет, предшествующих дате обращения в Банк</t>
  </si>
  <si>
    <t>Ф.И.О.</t>
  </si>
  <si>
    <t>Кем является в отношении заявителя (должника)
(учредитель (участник), руководитель (главный бухгалтер))</t>
  </si>
  <si>
    <t>Период времени, в течении которого являлся инсайдером Банка</t>
  </si>
  <si>
    <t>Основание отнесения к инсайдерам Банка</t>
  </si>
  <si>
    <t>Резиденство</t>
  </si>
  <si>
    <t xml:space="preserve"> Отрасль экономики, код ОКЭД, основной вид деятельности</t>
  </si>
  <si>
    <t>П.1.7 заполняется при наличии какой-либо дополнительной информации, касающейся взаимосвязанного должника.</t>
  </si>
  <si>
    <t>Отчетный период</t>
  </si>
  <si>
    <t>Взаимосвязанный должник 3</t>
  </si>
  <si>
    <t>Отдельные показатели  деятельности взаимосвязанных должников</t>
  </si>
  <si>
    <t>Пояснения взаимосвязи на основании наличия и анализа взаимных гарантий и (или) обязательств, наличия общей собственности, правоустанавливающих документов взаимосвязанных должников Банка, данных анкет, предоставленных Сведений, иных документов</t>
  </si>
  <si>
    <t>13.01.2022 № 2)</t>
  </si>
  <si>
    <r>
      <t xml:space="preserve">Информация о корпоративных клиентах </t>
    </r>
    <r>
      <rPr>
        <b/>
        <sz val="14"/>
        <color indexed="8"/>
        <rFont val="Symbol"/>
        <family val="1"/>
        <charset val="2"/>
      </rPr>
      <t>-</t>
    </r>
    <r>
      <rPr>
        <b/>
        <sz val="14"/>
        <color indexed="8"/>
        <rFont val="Times New Roman"/>
        <family val="1"/>
        <charset val="204"/>
      </rPr>
      <t xml:space="preserve"> должниках Банка, взаимосвязанных с Заявителем </t>
    </r>
    <r>
      <rPr>
        <b/>
        <vertAlign val="superscript"/>
        <sz val="14"/>
        <color indexed="8"/>
        <rFont val="Times New Roman"/>
        <family val="1"/>
        <charset val="204"/>
      </rPr>
      <t>1</t>
    </r>
  </si>
  <si>
    <r>
      <rPr>
        <vertAlign val="superscript"/>
        <sz val="10"/>
        <color indexed="8"/>
        <rFont val="Times New Roman"/>
        <family val="1"/>
        <charset val="204"/>
      </rPr>
      <t>1</t>
    </r>
    <r>
      <rPr>
        <sz val="10"/>
        <color indexed="8"/>
        <rFont val="Times New Roman"/>
        <family val="1"/>
        <charset val="204"/>
      </rPr>
      <t xml:space="preserve"> Информация в таблицах 1 и 2  может заполняться на основании сведений из Информационно-аналитической системы «SC-Аналитика». </t>
    </r>
  </si>
  <si>
    <r>
      <t xml:space="preserve">Информация о взаимосвязях должников Банка </t>
    </r>
    <r>
      <rPr>
        <vertAlign val="superscript"/>
        <sz val="12"/>
        <rFont val="Times New Roman"/>
        <family val="1"/>
        <charset val="204"/>
      </rPr>
      <t>2</t>
    </r>
  </si>
  <si>
    <r>
      <rPr>
        <vertAlign val="superscript"/>
        <sz val="10"/>
        <rFont val="Times New Roman"/>
        <family val="1"/>
        <charset val="204"/>
      </rPr>
      <t>2</t>
    </r>
    <r>
      <rPr>
        <sz val="10"/>
        <rFont val="Times New Roman"/>
        <family val="1"/>
        <charset val="204"/>
      </rPr>
      <t xml:space="preserve">  Информация о наличии взаимосвязи заполняется в соответствии с критериями, определенными ЛПА, регламентирующим порядок работы с взаимосвязанными должниками Банка.</t>
    </r>
  </si>
  <si>
    <r>
      <t>Вывод:</t>
    </r>
    <r>
      <rPr>
        <vertAlign val="superscript"/>
        <sz val="12"/>
        <rFont val="Times New Roman"/>
        <family val="1"/>
        <charset val="204"/>
      </rPr>
      <t>3</t>
    </r>
  </si>
  <si>
    <r>
      <rPr>
        <vertAlign val="superscript"/>
        <sz val="10"/>
        <rFont val="Times New Roman"/>
        <family val="1"/>
        <charset val="204"/>
      </rPr>
      <t>3</t>
    </r>
    <r>
      <rPr>
        <sz val="10"/>
        <rFont val="Times New Roman"/>
        <family val="1"/>
        <charset val="204"/>
      </rPr>
      <t xml:space="preserve">  Делается вывод о факторах, которые могут оказывать влияние  на осуществление активной операции с Заявителем - взаимосвязанным должником.</t>
    </r>
  </si>
  <si>
    <t>для взаимосвязанных должников, освобожденных от обязанности ведения бухгалтерского учета в соответствии с законодательством</t>
  </si>
  <si>
    <t xml:space="preserve"> Отдельные показатели деятельности взаимосвязанных должников </t>
  </si>
  <si>
    <t>1. Кредитная инстория</t>
  </si>
  <si>
    <t>3. Результат финансовой деятельности (прибыль/убыток).</t>
  </si>
  <si>
    <t>2. Выручка (тыс. руб.)</t>
  </si>
  <si>
    <t>4. Поступления на счета Банка (тыс. руб.)</t>
  </si>
  <si>
    <t>5. Долговая нагрузка (тыс. руб.)</t>
  </si>
  <si>
    <r>
      <t xml:space="preserve">Информация о корпоративных клиентах </t>
    </r>
    <r>
      <rPr>
        <b/>
        <sz val="14"/>
        <color indexed="8"/>
        <rFont val="Symbol"/>
        <family val="1"/>
        <charset val="2"/>
      </rPr>
      <t>-</t>
    </r>
    <r>
      <rPr>
        <b/>
        <sz val="14"/>
        <color indexed="8"/>
        <rFont val="Times New Roman"/>
        <family val="1"/>
        <charset val="204"/>
      </rPr>
      <t xml:space="preserve"> должниках Банка, взаимосвязанных с Заявителем  </t>
    </r>
    <r>
      <rPr>
        <b/>
        <vertAlign val="superscript"/>
        <sz val="14"/>
        <color indexed="8"/>
        <rFont val="Times New Roman"/>
        <family val="1"/>
        <charset val="204"/>
      </rPr>
      <t>1</t>
    </r>
  </si>
  <si>
    <r>
      <rPr>
        <vertAlign val="superscript"/>
        <sz val="10"/>
        <color indexed="8"/>
        <rFont val="Times New Roman"/>
        <family val="1"/>
        <charset val="204"/>
      </rPr>
      <t>1</t>
    </r>
    <r>
      <rPr>
        <sz val="10"/>
        <color indexed="8"/>
        <rFont val="Times New Roman"/>
        <family val="1"/>
        <charset val="204"/>
      </rPr>
      <t xml:space="preserve"> Информация в таблицах 1 и 2  может заполняться на основании сведений, используемых при расчете кредитного рейтинга в Информационно-аналитической системе «SC-Аналитика». </t>
    </r>
  </si>
  <si>
    <r>
      <t>Пояснения взаимосвязи на основании наличия и анализа взаимных гарантий и (или) обязательств, наличия общей собственности, правоустанавливающих документов взаимосвязанных должников Банка, данных анкет, предоставленных Сведений</t>
    </r>
    <r>
      <rPr>
        <sz val="12"/>
        <rFont val="Times New Roman"/>
        <family val="1"/>
        <charset val="204"/>
      </rPr>
      <t>, иных документов</t>
    </r>
  </si>
  <si>
    <r>
      <t xml:space="preserve">2 </t>
    </r>
    <r>
      <rPr>
        <sz val="10"/>
        <rFont val="Times New Roman"/>
        <family val="1"/>
        <charset val="204"/>
      </rPr>
      <t>Информация о наличии взаимосвязи заполняется в соответствии с критериями, определенными ЛПА, регламентирующим порядок работы с взаимосвязанными должниками Банка.</t>
    </r>
  </si>
  <si>
    <r>
      <t xml:space="preserve">Вывод: </t>
    </r>
    <r>
      <rPr>
        <vertAlign val="superscript"/>
        <sz val="12"/>
        <rFont val="Times New Roman"/>
        <family val="1"/>
        <charset val="204"/>
      </rPr>
      <t>3</t>
    </r>
  </si>
  <si>
    <r>
      <rPr>
        <vertAlign val="superscript"/>
        <sz val="10"/>
        <rFont val="Times New Roman"/>
        <family val="1"/>
        <charset val="204"/>
      </rPr>
      <t>3</t>
    </r>
    <r>
      <rPr>
        <sz val="10"/>
        <rFont val="Times New Roman"/>
        <family val="1"/>
        <charset val="204"/>
      </rPr>
      <t xml:space="preserve"> Делается вывод о факторах, которые могут оказывать влияние  на осуществление активной операции с Заявителем - взаимосвязанным должником.</t>
    </r>
  </si>
  <si>
    <r>
      <rPr>
        <vertAlign val="superscript"/>
        <sz val="10"/>
        <rFont val="Times New Roman"/>
        <family val="1"/>
        <charset val="204"/>
      </rPr>
      <t>3</t>
    </r>
    <r>
      <rPr>
        <sz val="10"/>
        <rFont val="Times New Roman"/>
        <family val="1"/>
        <charset val="204"/>
      </rPr>
      <t xml:space="preserve"> Вывод должен содержать информацию о наличии (отсутствии) факторов, которые могут оказывать влияние  на осуществление активной операции с Заявителем - взаимосвязанным должником.</t>
    </r>
  </si>
  <si>
    <t>1. Кредитная история</t>
  </si>
  <si>
    <t>Сумма уступаемых денежных требований (ед.вал.)</t>
  </si>
  <si>
    <t>Сумма дисконта (ед.вал.)</t>
  </si>
  <si>
    <t>РАСЧЕТ суммы дисконта</t>
  </si>
  <si>
    <t>от 13.01.2022 № 2 )</t>
  </si>
  <si>
    <t>Примечание: информация о включении учредителя(ей) (участника(ов)) – физического(их) лица(ц) и (или) руководителя (главного бухгалтера) заявителя (должника) в список инсайдеров Банка в течение 3 (трех) лет, предшествующих дате обращения в Банк, заполняется на основании информации из заключения СЭБ.</t>
  </si>
  <si>
    <t>3. ПОЛНОМОЧИЯ РУКОВОДИТЕЛЯ ЮРИДИЧЕСКОГО ЛИЦА</t>
  </si>
  <si>
    <t>2.33</t>
  </si>
  <si>
    <t>2.34</t>
  </si>
  <si>
    <t>Взаимосвязанные с заявителем физические лица, банки</t>
  </si>
  <si>
    <t>Информация о наличии текущих (расчетных) банковских счетов*</t>
  </si>
  <si>
    <t>2.29.1</t>
  </si>
  <si>
    <t>2.29.2</t>
  </si>
  <si>
    <t>2.30</t>
  </si>
  <si>
    <t>2.31</t>
  </si>
  <si>
    <t>2.32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</si>
</sst>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0.00\ _₽_-;\-* #,##0.00\ _₽_-;_-* &quot;-&quot;??\ _₽_-;_-@_-"/>
    <numFmt numFmtId="165" formatCode="[&lt;=9999999]###\-####;\(###\)\ ###\-####"/>
    <numFmt numFmtId="166" formatCode="_-* #,##0.00_р_._-;\-* #,##0.00_р_._-;_-* &quot;-&quot;??_р_._-;_-@_-"/>
    <numFmt numFmtId="167" formatCode="#,##0.00\ _₽"/>
    <numFmt numFmtId="168" formatCode="_-* #,##0.00&quot;р.&quot;_-;\-* #,##0.00&quot;р.&quot;_-;_-* &quot;-&quot;??&quot;р.&quot;_-;_-@_-"/>
    <numFmt numFmtId="169" formatCode="#,##0.0\ _₽"/>
    <numFmt numFmtId="170" formatCode="_(* #,##0.00_);_(* \(#,##0.00\);_(* &quot;-&quot;??_);_(@_)"/>
    <numFmt numFmtId="171" formatCode="mmm\-yy"/>
    <numFmt numFmtId="172" formatCode="0.0000"/>
    <numFmt numFmtId="173" formatCode="0_ ;\-0\ "/>
  </numFmts>
  <fonts count="181" x14ac:knownFonts="1">
    <font>
      <sz val="11"/>
      <color theme="1"/>
      <name val="Calibri"/>
      <family val="2"/>
      <charset val="204"/>
      <scheme val="minor"/>
    </font>
    <font>
      <sz val="12"/>
      <color indexed="8"/>
      <name val="Times New Roman"/>
      <family val="1"/>
      <charset val="204"/>
    </font>
    <font>
      <sz val="15"/>
      <color indexed="8"/>
      <name val="Times New Roman"/>
      <family val="1"/>
      <charset val="204"/>
    </font>
    <font>
      <sz val="11"/>
      <name val="Times New Roman"/>
      <family val="1"/>
      <charset val="204"/>
    </font>
    <font>
      <sz val="15"/>
      <name val="Times New Roman"/>
      <family val="1"/>
      <charset val="204"/>
    </font>
    <font>
      <i/>
      <sz val="11"/>
      <name val="Times New Roman"/>
      <family val="1"/>
      <charset val="204"/>
    </font>
    <font>
      <i/>
      <sz val="10"/>
      <name val="Times New Roman"/>
      <family val="1"/>
      <charset val="204"/>
    </font>
    <font>
      <i/>
      <sz val="9"/>
      <name val="Times New Roman"/>
      <family val="1"/>
      <charset val="204"/>
    </font>
    <font>
      <sz val="9"/>
      <name val="Times New Roman"/>
      <family val="1"/>
      <charset val="204"/>
    </font>
    <font>
      <sz val="12"/>
      <name val="Times New Roman"/>
      <family val="1"/>
      <charset val="204"/>
    </font>
    <font>
      <i/>
      <sz val="12"/>
      <name val="Times New Roman"/>
      <family val="1"/>
      <charset val="204"/>
    </font>
    <font>
      <b/>
      <sz val="12"/>
      <name val="Times New Roman"/>
      <family val="1"/>
      <charset val="204"/>
    </font>
    <font>
      <sz val="10"/>
      <name val="Times New Roman"/>
      <family val="1"/>
      <charset val="204"/>
    </font>
    <font>
      <b/>
      <sz val="10"/>
      <name val="Times New Roman"/>
      <family val="1"/>
      <charset val="204"/>
    </font>
    <font>
      <sz val="10"/>
      <color indexed="64"/>
      <name val="Times New Roman"/>
      <family val="1"/>
      <charset val="204"/>
    </font>
    <font>
      <sz val="10"/>
      <color indexed="64"/>
      <name val="Arial"/>
      <family val="2"/>
      <charset val="204"/>
    </font>
    <font>
      <sz val="11"/>
      <name val="Calibri"/>
      <family val="2"/>
      <charset val="204"/>
    </font>
    <font>
      <vertAlign val="superscript"/>
      <sz val="12"/>
      <name val="Times New Roman"/>
      <family val="1"/>
      <charset val="204"/>
    </font>
    <font>
      <sz val="8"/>
      <name val="Times New Roman"/>
      <family val="1"/>
      <charset val="204"/>
    </font>
    <font>
      <b/>
      <strike/>
      <sz val="10"/>
      <name val="Times New Roman"/>
      <family val="1"/>
      <charset val="204"/>
    </font>
    <font>
      <sz val="14"/>
      <name val="Times New Roman"/>
      <family val="1"/>
      <charset val="204"/>
    </font>
    <font>
      <vertAlign val="superscript"/>
      <sz val="11"/>
      <name val="Times New Roman"/>
      <family val="1"/>
      <charset val="204"/>
    </font>
    <font>
      <sz val="8"/>
      <name val="Calibri"/>
      <family val="2"/>
      <charset val="204"/>
    </font>
    <font>
      <vertAlign val="superscript"/>
      <sz val="8"/>
      <name val="Calibri"/>
      <family val="2"/>
      <charset val="204"/>
    </font>
    <font>
      <b/>
      <sz val="9"/>
      <name val="Times New Roman CYR"/>
      <family val="1"/>
      <charset val="204"/>
    </font>
    <font>
      <sz val="10"/>
      <name val="Times New Roman CYR"/>
      <family val="1"/>
      <charset val="204"/>
    </font>
    <font>
      <sz val="10"/>
      <name val="Arial Cyr"/>
      <charset val="204"/>
    </font>
    <font>
      <i/>
      <sz val="12"/>
      <color indexed="8"/>
      <name val="Times New Roman"/>
      <family val="1"/>
      <charset val="204"/>
    </font>
    <font>
      <sz val="12"/>
      <color indexed="8"/>
      <name val="Symbol"/>
      <family val="1"/>
      <charset val="2"/>
    </font>
    <font>
      <sz val="10"/>
      <color indexed="8"/>
      <name val="Times New Roman"/>
      <family val="1"/>
      <charset val="204"/>
    </font>
    <font>
      <i/>
      <sz val="10"/>
      <color indexed="8"/>
      <name val="Times New Roman"/>
      <family val="1"/>
      <charset val="204"/>
    </font>
    <font>
      <sz val="13"/>
      <name val="Times New Roman"/>
      <family val="1"/>
      <charset val="204"/>
    </font>
    <font>
      <i/>
      <vertAlign val="superscript"/>
      <sz val="10"/>
      <name val="Times New Roman"/>
      <family val="1"/>
      <charset val="204"/>
    </font>
    <font>
      <sz val="12"/>
      <color indexed="64"/>
      <name val="Times New Roman"/>
      <family val="1"/>
      <charset val="204"/>
    </font>
    <font>
      <b/>
      <u/>
      <sz val="14"/>
      <name val="Times New Roman"/>
      <family val="1"/>
      <charset val="204"/>
    </font>
    <font>
      <i/>
      <sz val="10"/>
      <color indexed="10"/>
      <name val="Times New Roman"/>
      <family val="1"/>
      <charset val="204"/>
    </font>
    <font>
      <b/>
      <sz val="10"/>
      <color indexed="8"/>
      <name val="Times New Roman"/>
      <family val="1"/>
      <charset val="204"/>
    </font>
    <font>
      <sz val="10"/>
      <color indexed="9"/>
      <name val="Times New Roman"/>
      <family val="1"/>
      <charset val="204"/>
    </font>
    <font>
      <b/>
      <sz val="12"/>
      <color indexed="64"/>
      <name val="Times New Roman"/>
      <family val="1"/>
      <charset val="204"/>
    </font>
    <font>
      <i/>
      <vertAlign val="subscript"/>
      <sz val="10"/>
      <color indexed="8"/>
      <name val="Times New Roman"/>
      <family val="1"/>
      <charset val="204"/>
    </font>
    <font>
      <sz val="11"/>
      <color indexed="8"/>
      <name val="Times New Roman"/>
      <family val="1"/>
      <charset val="204"/>
    </font>
    <font>
      <i/>
      <sz val="10"/>
      <name val="Times New Roman CYR"/>
      <charset val="204"/>
    </font>
    <font>
      <sz val="10"/>
      <name val="Arial"/>
      <family val="2"/>
      <charset val="204"/>
    </font>
    <font>
      <b/>
      <sz val="13"/>
      <name val="Arial"/>
      <family val="2"/>
      <charset val="204"/>
    </font>
    <font>
      <sz val="11"/>
      <color indexed="8"/>
      <name val="Calibri"/>
      <family val="2"/>
      <charset val="204"/>
    </font>
    <font>
      <u/>
      <sz val="11"/>
      <color indexed="30"/>
      <name val="Calibri"/>
      <family val="2"/>
      <charset val="204"/>
    </font>
    <font>
      <sz val="11"/>
      <color indexed="10"/>
      <name val="Calibri"/>
      <family val="2"/>
      <charset val="204"/>
    </font>
    <font>
      <sz val="12"/>
      <color indexed="8"/>
      <name val="Times New Roman"/>
      <family val="1"/>
      <charset val="204"/>
    </font>
    <font>
      <sz val="11"/>
      <color indexed="8"/>
      <name val="Times New Roman"/>
      <family val="1"/>
      <charset val="204"/>
    </font>
    <font>
      <i/>
      <sz val="9"/>
      <color indexed="8"/>
      <name val="Times New Roman"/>
      <family val="1"/>
      <charset val="204"/>
    </font>
    <font>
      <sz val="11"/>
      <color indexed="9"/>
      <name val="Times New Roman"/>
      <family val="1"/>
      <charset val="204"/>
    </font>
    <font>
      <sz val="15"/>
      <color indexed="8"/>
      <name val="Times New Roman"/>
      <family val="1"/>
      <charset val="204"/>
    </font>
    <font>
      <b/>
      <sz val="12"/>
      <color indexed="10"/>
      <name val="Times New Roman"/>
      <family val="1"/>
      <charset val="204"/>
    </font>
    <font>
      <sz val="10"/>
      <name val="Calibri"/>
      <family val="2"/>
    </font>
    <font>
      <sz val="14"/>
      <color indexed="8"/>
      <name val="Times New Roman"/>
      <family val="1"/>
      <charset val="204"/>
    </font>
    <font>
      <u/>
      <sz val="11"/>
      <color indexed="30"/>
      <name val="Times New Roman"/>
      <family val="1"/>
      <charset val="204"/>
    </font>
    <font>
      <i/>
      <sz val="10"/>
      <name val="Calibri"/>
      <family val="2"/>
      <charset val="204"/>
    </font>
    <font>
      <i/>
      <sz val="9"/>
      <color indexed="9"/>
      <name val="Times New Roman"/>
      <family val="1"/>
      <charset val="204"/>
    </font>
    <font>
      <sz val="12"/>
      <name val="Calibri"/>
      <family val="2"/>
      <charset val="204"/>
    </font>
    <font>
      <b/>
      <sz val="12"/>
      <color indexed="8"/>
      <name val="Times New Roman"/>
      <family val="1"/>
      <charset val="204"/>
    </font>
    <font>
      <i/>
      <sz val="9"/>
      <color indexed="8"/>
      <name val="Calibri"/>
      <family val="2"/>
      <charset val="204"/>
    </font>
    <font>
      <b/>
      <sz val="10"/>
      <name val="Calibri"/>
      <family val="2"/>
    </font>
    <font>
      <i/>
      <sz val="11"/>
      <name val="Calibri"/>
      <family val="2"/>
    </font>
    <font>
      <sz val="12"/>
      <color indexed="55"/>
      <name val="Times New Roman"/>
      <family val="1"/>
      <charset val="204"/>
    </font>
    <font>
      <sz val="9"/>
      <color indexed="8"/>
      <name val="Times New Roman"/>
      <family val="1"/>
      <charset val="204"/>
    </font>
    <font>
      <b/>
      <sz val="15"/>
      <color indexed="8"/>
      <name val="Times New Roman"/>
      <family val="1"/>
      <charset val="204"/>
    </font>
    <font>
      <u/>
      <sz val="11"/>
      <name val="Calibri"/>
      <family val="2"/>
      <charset val="204"/>
    </font>
    <font>
      <b/>
      <sz val="11"/>
      <name val="Calibri"/>
      <family val="2"/>
      <charset val="204"/>
    </font>
    <font>
      <sz val="10"/>
      <name val="Calibri"/>
      <family val="2"/>
      <charset val="204"/>
    </font>
    <font>
      <b/>
      <sz val="11"/>
      <name val="Calibri"/>
      <family val="2"/>
    </font>
    <font>
      <b/>
      <strike/>
      <sz val="11"/>
      <name val="Calibri"/>
      <family val="2"/>
      <charset val="204"/>
    </font>
    <font>
      <sz val="11"/>
      <color indexed="64"/>
      <name val="Times New Roman"/>
      <family val="1"/>
      <charset val="204"/>
    </font>
    <font>
      <sz val="15"/>
      <name val="Times New Roman CYR"/>
      <family val="1"/>
      <charset val="204"/>
    </font>
    <font>
      <b/>
      <sz val="15"/>
      <name val="Times New Roman"/>
      <family val="1"/>
      <charset val="204"/>
    </font>
    <font>
      <sz val="13"/>
      <color indexed="8"/>
      <name val="Times New Roman"/>
      <family val="1"/>
      <charset val="204"/>
    </font>
    <font>
      <sz val="13"/>
      <color indexed="64"/>
      <name val="Times New Roman"/>
      <family val="1"/>
      <charset val="204"/>
    </font>
    <font>
      <sz val="13"/>
      <color indexed="8"/>
      <name val="Times New Roman"/>
      <family val="1"/>
      <charset val="204"/>
    </font>
    <font>
      <i/>
      <sz val="13"/>
      <color indexed="8"/>
      <name val="Times New Roman"/>
      <family val="1"/>
      <charset val="204"/>
    </font>
    <font>
      <u/>
      <sz val="12"/>
      <name val="Times New Roman"/>
      <family val="1"/>
      <charset val="204"/>
    </font>
    <font>
      <sz val="11"/>
      <color indexed="9"/>
      <name val="Calibri"/>
      <family val="2"/>
      <charset val="204"/>
    </font>
    <font>
      <sz val="11"/>
      <color indexed="9"/>
      <name val="Times New Roman"/>
      <family val="1"/>
      <charset val="204"/>
    </font>
    <font>
      <sz val="11"/>
      <name val="Calibri"/>
      <family val="2"/>
      <charset val="204"/>
    </font>
    <font>
      <sz val="12"/>
      <color indexed="9"/>
      <name val="Times New Roman"/>
      <family val="1"/>
      <charset val="204"/>
    </font>
    <font>
      <b/>
      <sz val="12"/>
      <color indexed="9"/>
      <name val="Times New Roman"/>
      <family val="1"/>
      <charset val="204"/>
    </font>
    <font>
      <sz val="15"/>
      <color indexed="9"/>
      <name val="Times New Roman"/>
      <family val="1"/>
      <charset val="204"/>
    </font>
    <font>
      <sz val="10"/>
      <color indexed="9"/>
      <name val="Times New Roman"/>
      <family val="1"/>
      <charset val="204"/>
    </font>
    <font>
      <i/>
      <sz val="15"/>
      <name val="Times New Roman"/>
      <family val="1"/>
      <charset val="204"/>
    </font>
    <font>
      <b/>
      <sz val="13"/>
      <color indexed="8"/>
      <name val="Times New Roman"/>
      <family val="1"/>
      <charset val="204"/>
    </font>
    <font>
      <b/>
      <sz val="13"/>
      <color indexed="64"/>
      <name val="Times New Roman"/>
      <family val="1"/>
      <charset val="204"/>
    </font>
    <font>
      <b/>
      <sz val="14"/>
      <name val="Times New Roman"/>
      <family val="1"/>
      <charset val="204"/>
    </font>
    <font>
      <i/>
      <sz val="11"/>
      <name val="Calibri"/>
      <family val="2"/>
      <charset val="204"/>
    </font>
    <font>
      <i/>
      <sz val="15"/>
      <color indexed="8"/>
      <name val="Times New Roman"/>
      <family val="1"/>
      <charset val="204"/>
    </font>
    <font>
      <sz val="12"/>
      <name val="Arial"/>
      <family val="2"/>
      <charset val="204"/>
    </font>
    <font>
      <i/>
      <sz val="11"/>
      <color indexed="8"/>
      <name val="Times New Roman"/>
      <family val="1"/>
      <charset val="204"/>
    </font>
    <font>
      <vertAlign val="superscript"/>
      <sz val="11"/>
      <color indexed="8"/>
      <name val="Times New Roman"/>
      <family val="1"/>
      <charset val="204"/>
    </font>
    <font>
      <i/>
      <vertAlign val="superscript"/>
      <sz val="11"/>
      <color indexed="8"/>
      <name val="Times New Roman"/>
      <family val="1"/>
      <charset val="204"/>
    </font>
    <font>
      <vertAlign val="superscript"/>
      <sz val="12"/>
      <color indexed="8"/>
      <name val="Times New Roman"/>
      <family val="1"/>
      <charset val="204"/>
    </font>
    <font>
      <b/>
      <sz val="14"/>
      <color indexed="8"/>
      <name val="Times New Roman"/>
      <family val="1"/>
      <charset val="204"/>
    </font>
    <font>
      <b/>
      <i/>
      <sz val="11"/>
      <name val="Times New Roman"/>
      <family val="1"/>
      <charset val="204"/>
    </font>
    <font>
      <b/>
      <sz val="11"/>
      <name val="Times New Roman"/>
      <family val="1"/>
      <charset val="204"/>
    </font>
    <font>
      <b/>
      <i/>
      <sz val="12"/>
      <name val="Times New Roman"/>
      <family val="1"/>
      <charset val="204"/>
    </font>
    <font>
      <sz val="13"/>
      <name val="Times New Roman CYR"/>
      <family val="1"/>
      <charset val="204"/>
    </font>
    <font>
      <sz val="11"/>
      <color theme="1"/>
      <name val="Calibri"/>
      <family val="2"/>
      <charset val="204"/>
      <scheme val="minor"/>
    </font>
    <font>
      <sz val="11"/>
      <color theme="0"/>
      <name val="Calibri"/>
      <family val="2"/>
      <charset val="204"/>
      <scheme val="minor"/>
    </font>
    <font>
      <u/>
      <sz val="11"/>
      <color theme="10"/>
      <name val="Calibri"/>
      <family val="2"/>
      <charset val="204"/>
      <scheme val="minor"/>
    </font>
    <font>
      <sz val="11"/>
      <color theme="0"/>
      <name val="Calibri"/>
      <family val="2"/>
      <charset val="204"/>
    </font>
    <font>
      <sz val="11"/>
      <name val="Calibri"/>
      <family val="2"/>
      <charset val="204"/>
      <scheme val="minor"/>
    </font>
    <font>
      <u/>
      <sz val="11"/>
      <name val="Calibri"/>
      <family val="2"/>
      <charset val="204"/>
      <scheme val="minor"/>
    </font>
    <font>
      <sz val="11"/>
      <color theme="1"/>
      <name val="Times New Roman"/>
      <family val="1"/>
      <charset val="204"/>
    </font>
    <font>
      <i/>
      <sz val="11"/>
      <color theme="1"/>
      <name val="Times New Roman"/>
      <family val="1"/>
      <charset val="204"/>
    </font>
    <font>
      <sz val="12"/>
      <color theme="0"/>
      <name val="Times New Roman"/>
      <family val="1"/>
      <charset val="204"/>
    </font>
    <font>
      <i/>
      <sz val="11"/>
      <color theme="0"/>
      <name val="Times New Roman"/>
      <family val="1"/>
      <charset val="204"/>
    </font>
    <font>
      <sz val="11"/>
      <color theme="0"/>
      <name val="Times New Roman"/>
      <family val="1"/>
      <charset val="204"/>
    </font>
    <font>
      <b/>
      <sz val="12"/>
      <color theme="0"/>
      <name val="Times New Roman"/>
      <family val="1"/>
      <charset val="204"/>
    </font>
    <font>
      <i/>
      <sz val="9"/>
      <color theme="0"/>
      <name val="Times New Roman"/>
      <family val="1"/>
      <charset val="204"/>
    </font>
    <font>
      <sz val="11"/>
      <color rgb="FFFF0000"/>
      <name val="Times New Roman"/>
      <family val="1"/>
      <charset val="204"/>
    </font>
    <font>
      <sz val="11"/>
      <color rgb="FFFF0000"/>
      <name val="Calibri"/>
      <family val="2"/>
      <charset val="204"/>
    </font>
    <font>
      <i/>
      <sz val="9"/>
      <color rgb="FFFF0000"/>
      <name val="Times New Roman"/>
      <family val="1"/>
      <charset val="204"/>
    </font>
    <font>
      <sz val="10"/>
      <color theme="0"/>
      <name val="Times New Roman"/>
      <family val="1"/>
      <charset val="204"/>
    </font>
    <font>
      <sz val="10"/>
      <color theme="0"/>
      <name val="Calibri"/>
      <family val="2"/>
    </font>
    <font>
      <sz val="15"/>
      <color theme="0"/>
      <name val="Times New Roman"/>
      <family val="1"/>
      <charset val="204"/>
    </font>
    <font>
      <sz val="12"/>
      <color theme="1"/>
      <name val="Times New Roman"/>
      <family val="1"/>
      <charset val="204"/>
    </font>
    <font>
      <sz val="13"/>
      <color rgb="FF000000"/>
      <name val="Times New Roman"/>
      <family val="1"/>
      <charset val="204"/>
    </font>
    <font>
      <sz val="14"/>
      <color rgb="FF000000"/>
      <name val="Times New Roman"/>
      <family val="1"/>
      <charset val="204"/>
    </font>
    <font>
      <u/>
      <sz val="11"/>
      <name val="Times New Roman"/>
      <family val="1"/>
      <charset val="204"/>
    </font>
    <font>
      <vertAlign val="superscript"/>
      <sz val="10"/>
      <color theme="1"/>
      <name val="Times New Roman"/>
      <family val="1"/>
      <charset val="204"/>
    </font>
    <font>
      <vertAlign val="superscript"/>
      <sz val="8"/>
      <color theme="1"/>
      <name val="Times New Roman"/>
      <family val="1"/>
      <charset val="204"/>
    </font>
    <font>
      <sz val="8"/>
      <color theme="1"/>
      <name val="Times New Roman"/>
      <family val="1"/>
      <charset val="204"/>
    </font>
    <font>
      <sz val="12"/>
      <color theme="1"/>
      <name val="Calibri"/>
      <family val="2"/>
      <charset val="204"/>
      <scheme val="minor"/>
    </font>
    <font>
      <sz val="12"/>
      <color theme="2" tint="-0.249977111117893"/>
      <name val="Times New Roman"/>
      <family val="1"/>
      <charset val="204"/>
    </font>
    <font>
      <vertAlign val="superscript"/>
      <sz val="12"/>
      <color indexed="64"/>
      <name val="Times New Roman"/>
      <family val="1"/>
      <charset val="204"/>
    </font>
    <font>
      <b/>
      <sz val="12"/>
      <color theme="1"/>
      <name val="Times New Roman"/>
      <family val="1"/>
      <charset val="204"/>
    </font>
    <font>
      <i/>
      <vertAlign val="superscript"/>
      <sz val="12"/>
      <color indexed="8"/>
      <name val="Times New Roman"/>
      <family val="1"/>
      <charset val="204"/>
    </font>
    <font>
      <sz val="15"/>
      <color rgb="FFFF0000"/>
      <name val="Times New Roman"/>
      <family val="1"/>
      <charset val="204"/>
    </font>
    <font>
      <vertAlign val="superscript"/>
      <sz val="10"/>
      <name val="Times New Roman"/>
      <family val="1"/>
      <charset val="204"/>
    </font>
    <font>
      <vertAlign val="superscript"/>
      <sz val="10"/>
      <color indexed="8"/>
      <name val="Times New Roman"/>
      <family val="1"/>
      <charset val="204"/>
    </font>
    <font>
      <i/>
      <vertAlign val="superscript"/>
      <sz val="10"/>
      <color indexed="8"/>
      <name val="Times New Roman"/>
      <family val="1"/>
      <charset val="204"/>
    </font>
    <font>
      <vertAlign val="superscript"/>
      <sz val="15"/>
      <color indexed="8"/>
      <name val="Times New Roman"/>
      <family val="1"/>
      <charset val="204"/>
    </font>
    <font>
      <b/>
      <vertAlign val="superscript"/>
      <sz val="12"/>
      <name val="Times New Roman"/>
      <family val="1"/>
      <charset val="204"/>
    </font>
    <font>
      <b/>
      <vertAlign val="superscript"/>
      <sz val="12"/>
      <color indexed="8"/>
      <name val="Times New Roman"/>
      <family val="1"/>
      <charset val="204"/>
    </font>
    <font>
      <sz val="10"/>
      <color theme="1"/>
      <name val="Times New Roman"/>
      <family val="1"/>
      <charset val="204"/>
    </font>
    <font>
      <b/>
      <i/>
      <sz val="10"/>
      <name val="Times New Roman"/>
      <family val="1"/>
      <charset val="204"/>
    </font>
    <font>
      <sz val="11"/>
      <color indexed="10"/>
      <name val="Times New Roman"/>
      <family val="1"/>
      <charset val="204"/>
    </font>
    <font>
      <vertAlign val="superscript"/>
      <sz val="14"/>
      <color indexed="8"/>
      <name val="Times New Roman"/>
      <family val="1"/>
      <charset val="204"/>
    </font>
    <font>
      <sz val="13"/>
      <color indexed="8"/>
      <name val="Calibri"/>
      <family val="2"/>
      <charset val="204"/>
    </font>
    <font>
      <vertAlign val="superscript"/>
      <sz val="9"/>
      <color indexed="8"/>
      <name val="Times New Roman"/>
      <family val="1"/>
      <charset val="204"/>
    </font>
    <font>
      <sz val="11"/>
      <color indexed="62"/>
      <name val="Calibri"/>
      <family val="2"/>
      <charset val="204"/>
    </font>
    <font>
      <b/>
      <sz val="11"/>
      <color indexed="63"/>
      <name val="Calibri"/>
      <family val="2"/>
      <charset val="204"/>
    </font>
    <font>
      <b/>
      <sz val="11"/>
      <color indexed="52"/>
      <name val="Calibri"/>
      <family val="2"/>
      <charset val="204"/>
    </font>
    <font>
      <sz val="10"/>
      <name val="Arial Cyr"/>
      <family val="2"/>
      <charset val="204"/>
    </font>
    <font>
      <b/>
      <sz val="15"/>
      <color indexed="54"/>
      <name val="Calibri"/>
      <family val="2"/>
      <charset val="204"/>
    </font>
    <font>
      <b/>
      <sz val="13"/>
      <color indexed="54"/>
      <name val="Calibri"/>
      <family val="2"/>
      <charset val="204"/>
    </font>
    <font>
      <b/>
      <sz val="11"/>
      <color indexed="54"/>
      <name val="Calibri"/>
      <family val="2"/>
      <charset val="204"/>
    </font>
    <font>
      <b/>
      <sz val="9"/>
      <name val="Times New Roman CYR"/>
      <family val="2"/>
      <charset val="204"/>
    </font>
    <font>
      <b/>
      <sz val="11"/>
      <color indexed="8"/>
      <name val="Calibri"/>
      <family val="2"/>
      <charset val="204"/>
    </font>
    <font>
      <b/>
      <sz val="11"/>
      <color indexed="9"/>
      <name val="Calibri"/>
      <family val="2"/>
      <charset val="204"/>
    </font>
    <font>
      <b/>
      <sz val="18"/>
      <color indexed="54"/>
      <name val="Calibri Light"/>
      <family val="2"/>
      <charset val="204"/>
    </font>
    <font>
      <sz val="11"/>
      <color indexed="60"/>
      <name val="Calibri"/>
      <family val="2"/>
      <charset val="204"/>
    </font>
    <font>
      <sz val="10"/>
      <name val="Times New Roman CYR"/>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7"/>
      <name val="Calibri"/>
      <family val="2"/>
      <charset val="204"/>
    </font>
    <font>
      <u/>
      <vertAlign val="superscript"/>
      <sz val="12"/>
      <name val="Times New Roman"/>
      <family val="1"/>
      <charset val="204"/>
    </font>
    <font>
      <u/>
      <vertAlign val="superscript"/>
      <sz val="11"/>
      <name val="Times New Roman"/>
      <family val="1"/>
      <charset val="204"/>
    </font>
    <font>
      <sz val="11"/>
      <color theme="10"/>
      <name val="Calibri"/>
      <family val="2"/>
      <charset val="204"/>
      <scheme val="minor"/>
    </font>
    <font>
      <sz val="14"/>
      <color theme="0"/>
      <name val="Times New Roman"/>
      <family val="1"/>
      <charset val="204"/>
    </font>
    <font>
      <b/>
      <sz val="11"/>
      <color rgb="FF3F3F3F"/>
      <name val="Calibri"/>
      <family val="2"/>
      <charset val="204"/>
      <scheme val="minor"/>
    </font>
    <font>
      <b/>
      <sz val="11"/>
      <color rgb="FFFFFFFF"/>
      <name val="Calibri"/>
      <family val="2"/>
      <charset val="204"/>
      <scheme val="minor"/>
    </font>
    <font>
      <sz val="14"/>
      <color indexed="8"/>
      <name val="Calibri"/>
      <family val="2"/>
      <charset val="204"/>
    </font>
    <font>
      <sz val="14"/>
      <color theme="1"/>
      <name val="Times New Roman"/>
      <family val="1"/>
      <charset val="204"/>
    </font>
    <font>
      <sz val="12"/>
      <color rgb="FFFF0000"/>
      <name val="Times New Roman"/>
      <family val="1"/>
      <charset val="204"/>
    </font>
    <font>
      <b/>
      <sz val="11"/>
      <color theme="1"/>
      <name val="Times New Roman"/>
      <family val="1"/>
      <charset val="204"/>
    </font>
    <font>
      <b/>
      <sz val="11"/>
      <color rgb="FF3F3F3F"/>
      <name val="Times New Roman"/>
      <family val="1"/>
      <charset val="204"/>
    </font>
    <font>
      <i/>
      <vertAlign val="superscript"/>
      <sz val="9"/>
      <color indexed="8"/>
      <name val="Times New Roman"/>
      <family val="1"/>
      <charset val="204"/>
    </font>
    <font>
      <vertAlign val="superscript"/>
      <sz val="14"/>
      <color rgb="FF000000"/>
      <name val="Times New Roman"/>
      <family val="1"/>
      <charset val="204"/>
    </font>
    <font>
      <i/>
      <vertAlign val="superscript"/>
      <sz val="10"/>
      <name val="Times New Roman CYR"/>
      <charset val="204"/>
    </font>
    <font>
      <sz val="11"/>
      <color rgb="FF000000"/>
      <name val="Calibri"/>
      <family val="2"/>
      <charset val="204"/>
    </font>
    <font>
      <b/>
      <sz val="14"/>
      <color indexed="8"/>
      <name val="Symbol"/>
      <family val="1"/>
      <charset val="2"/>
    </font>
    <font>
      <b/>
      <vertAlign val="superscript"/>
      <sz val="14"/>
      <color indexed="8"/>
      <name val="Times New Roman"/>
      <family val="1"/>
      <charset val="204"/>
    </font>
    <font>
      <b/>
      <sz val="14"/>
      <color rgb="FF000000"/>
      <name val="Times New Roman"/>
      <family val="1"/>
      <charset val="204"/>
    </font>
  </fonts>
  <fills count="84">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26"/>
        <bgColor indexed="64"/>
      </patternFill>
    </fill>
    <fill>
      <patternFill patternType="solid">
        <fgColor indexed="9"/>
        <bgColor indexed="9"/>
      </patternFill>
    </fill>
    <fill>
      <patternFill patternType="solid">
        <fgColor indexed="22"/>
        <bgColor indexed="64"/>
      </patternFill>
    </fill>
    <fill>
      <patternFill patternType="lightUp">
        <fgColor indexed="9"/>
        <bgColor indexed="9"/>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lightUp">
        <fgColor theme="2"/>
        <bgColor rgb="FFF3CC5F"/>
      </patternFill>
    </fill>
    <fill>
      <patternFill patternType="gray0625">
        <bgColor rgb="FFF6CC64"/>
      </patternFill>
    </fill>
    <fill>
      <patternFill patternType="solid">
        <fgColor rgb="FFFF0000"/>
        <bgColor indexed="64"/>
      </patternFill>
    </fill>
    <fill>
      <patternFill patternType="solid">
        <fgColor theme="0"/>
        <bgColor indexed="64"/>
      </patternFill>
    </fill>
    <fill>
      <patternFill patternType="solid">
        <fgColor theme="0" tint="-0.34998626667073579"/>
        <bgColor indexed="64"/>
      </patternFill>
    </fill>
    <fill>
      <patternFill patternType="solid">
        <fgColor rgb="FFFFFFCC"/>
        <bgColor indexed="64"/>
      </patternFill>
    </fill>
    <fill>
      <patternFill patternType="solid">
        <fgColor theme="7" tint="0.39997558519241921"/>
        <bgColor indexed="64"/>
      </patternFill>
    </fill>
    <fill>
      <patternFill patternType="solid">
        <fgColor theme="7" tint="0.59999389629810485"/>
        <bgColor indexed="64"/>
      </patternFill>
    </fill>
    <fill>
      <patternFill patternType="lightUp">
        <fgColor theme="2"/>
        <bgColor theme="7" tint="0.59999389629810485"/>
      </patternFill>
    </fill>
    <fill>
      <patternFill patternType="solid">
        <fgColor rgb="FFFFFF99"/>
        <bgColor indexed="64"/>
      </patternFill>
    </fill>
    <fill>
      <patternFill patternType="solid">
        <fgColor rgb="FFFF9933"/>
        <bgColor indexed="64"/>
      </patternFill>
    </fill>
    <fill>
      <patternFill patternType="solid">
        <fgColor rgb="FFFFFF00"/>
        <bgColor indexed="64"/>
      </patternFill>
    </fill>
    <fill>
      <patternFill patternType="solid">
        <fgColor rgb="FF92D050"/>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31"/>
        <bgColor indexed="64"/>
      </patternFill>
    </fill>
    <fill>
      <patternFill patternType="solid">
        <fgColor indexed="42"/>
      </patternFill>
    </fill>
    <fill>
      <patternFill patternType="solid">
        <fgColor indexed="42"/>
        <bgColor indexed="64"/>
      </patternFill>
    </fill>
    <fill>
      <patternFill patternType="solid">
        <fgColor indexed="44"/>
      </patternFill>
    </fill>
    <fill>
      <patternFill patternType="solid">
        <fgColor indexed="44"/>
        <bgColor indexed="64"/>
      </patternFill>
    </fill>
    <fill>
      <patternFill patternType="solid">
        <fgColor indexed="22"/>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9"/>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5"/>
      </patternFill>
    </fill>
    <fill>
      <patternFill patternType="solid">
        <fgColor indexed="51"/>
      </patternFill>
    </fill>
    <fill>
      <patternFill patternType="solid">
        <fgColor indexed="62"/>
      </patternFill>
    </fill>
    <fill>
      <patternFill patternType="lightUp">
        <fgColor indexed="9"/>
        <bgColor indexed="47"/>
      </patternFill>
    </fill>
    <fill>
      <patternFill patternType="solid">
        <fgColor indexed="45"/>
      </patternFill>
    </fill>
    <fill>
      <patternFill patternType="gray0625">
        <bgColor indexed="47"/>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2F2F2"/>
      </patternFill>
    </fill>
    <fill>
      <patternFill patternType="solid">
        <fgColor rgb="FFA5A5A5"/>
        <bgColor indexed="64"/>
      </patternFill>
    </fill>
    <fill>
      <patternFill patternType="solid">
        <fgColor rgb="FFFFFFFF"/>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67">
    <xf numFmtId="0" fontId="0" fillId="0" borderId="0"/>
    <xf numFmtId="0" fontId="43" fillId="2" borderId="1">
      <alignment horizontal="left"/>
    </xf>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3" fillId="26" borderId="0" applyNumberFormat="0" applyBorder="0" applyAlignment="0" applyProtection="0"/>
    <xf numFmtId="0" fontId="9" fillId="27" borderId="0" applyFont="0" applyBorder="0" applyAlignment="0"/>
    <xf numFmtId="0" fontId="104" fillId="0" borderId="0" applyNumberFormat="0" applyFill="0" applyBorder="0" applyAlignment="0" applyProtection="0"/>
    <xf numFmtId="168" fontId="26" fillId="0" borderId="0" applyFont="0" applyFill="0" applyBorder="0" applyAlignment="0" applyProtection="0"/>
    <xf numFmtId="0" fontId="24" fillId="0" borderId="1">
      <alignment horizontal="center" vertical="center" wrapText="1"/>
    </xf>
    <xf numFmtId="0" fontId="25" fillId="0" borderId="0">
      <alignment horizontal="left"/>
    </xf>
    <xf numFmtId="0" fontId="42" fillId="0" borderId="0"/>
    <xf numFmtId="0" fontId="42" fillId="0" borderId="0"/>
    <xf numFmtId="0" fontId="15" fillId="0" borderId="0"/>
    <xf numFmtId="0" fontId="42" fillId="0" borderId="0"/>
    <xf numFmtId="0" fontId="42" fillId="0" borderId="0"/>
    <xf numFmtId="0" fontId="102" fillId="0" borderId="0"/>
    <xf numFmtId="0" fontId="26" fillId="0" borderId="0"/>
    <xf numFmtId="9" fontId="26"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5" fillId="0" borderId="0" applyFont="0" applyFill="0" applyBorder="0" applyAlignment="0" applyProtection="0"/>
    <xf numFmtId="0" fontId="9" fillId="28" borderId="0" applyFont="0" applyBorder="0" applyAlignment="0">
      <alignment horizontal="left" vertical="center"/>
    </xf>
    <xf numFmtId="164" fontId="44" fillId="0" borderId="0" applyFont="0" applyFill="0" applyBorder="0" applyAlignment="0" applyProtection="0"/>
    <xf numFmtId="164" fontId="102" fillId="0" borderId="0" applyFont="0" applyFill="0" applyBorder="0" applyAlignment="0" applyProtection="0"/>
    <xf numFmtId="166" fontId="26" fillId="0" borderId="0" applyFont="0" applyFill="0" applyBorder="0" applyAlignment="0" applyProtection="0"/>
    <xf numFmtId="164" fontId="42" fillId="0" borderId="0" applyFont="0" applyFill="0" applyBorder="0" applyAlignment="0" applyProtection="0"/>
    <xf numFmtId="170" fontId="42" fillId="0" borderId="0" applyFont="0" applyFill="0" applyBorder="0" applyAlignment="0" applyProtection="0"/>
    <xf numFmtId="166" fontId="15" fillId="0" borderId="0" applyFont="0" applyFill="0" applyBorder="0" applyAlignment="0" applyProtection="0"/>
    <xf numFmtId="0" fontId="102" fillId="9" borderId="0" applyNumberFormat="0" applyBorder="0" applyAlignment="0" applyProtection="0"/>
    <xf numFmtId="0" fontId="102" fillId="15" borderId="0" applyNumberFormat="0" applyBorder="0" applyAlignment="0" applyProtection="0"/>
    <xf numFmtId="0" fontId="103" fillId="21" borderId="0" applyNumberFormat="0" applyBorder="0" applyAlignment="0" applyProtection="0"/>
    <xf numFmtId="0" fontId="102" fillId="10" borderId="0" applyNumberFormat="0" applyBorder="0" applyAlignment="0" applyProtection="0"/>
    <xf numFmtId="0" fontId="102" fillId="16" borderId="0" applyNumberFormat="0" applyBorder="0" applyAlignment="0" applyProtection="0"/>
    <xf numFmtId="0" fontId="103" fillId="22" borderId="0" applyNumberFormat="0" applyBorder="0" applyAlignment="0" applyProtection="0"/>
    <xf numFmtId="0" fontId="102" fillId="11" borderId="0" applyNumberFormat="0" applyBorder="0" applyAlignment="0" applyProtection="0"/>
    <xf numFmtId="0" fontId="102" fillId="17" borderId="0" applyNumberFormat="0" applyBorder="0" applyAlignment="0" applyProtection="0"/>
    <xf numFmtId="0" fontId="103" fillId="23" borderId="0" applyNumberFormat="0" applyBorder="0" applyAlignment="0" applyProtection="0"/>
    <xf numFmtId="0" fontId="102" fillId="12" borderId="0" applyNumberFormat="0" applyBorder="0" applyAlignment="0" applyProtection="0"/>
    <xf numFmtId="0" fontId="102" fillId="18" borderId="0" applyNumberFormat="0" applyBorder="0" applyAlignment="0" applyProtection="0"/>
    <xf numFmtId="0" fontId="103" fillId="24" borderId="0" applyNumberFormat="0" applyBorder="0" applyAlignment="0" applyProtection="0"/>
    <xf numFmtId="0" fontId="102" fillId="13" borderId="0" applyNumberFormat="0" applyBorder="0" applyAlignment="0" applyProtection="0"/>
    <xf numFmtId="0" fontId="102" fillId="19" borderId="0" applyNumberFormat="0" applyBorder="0" applyAlignment="0" applyProtection="0"/>
    <xf numFmtId="0" fontId="103" fillId="25" borderId="0" applyNumberFormat="0" applyBorder="0" applyAlignment="0" applyProtection="0"/>
    <xf numFmtId="0" fontId="102" fillId="14" borderId="0" applyNumberFormat="0" applyBorder="0" applyAlignment="0" applyProtection="0"/>
    <xf numFmtId="0" fontId="102" fillId="20" borderId="0" applyNumberFormat="0" applyBorder="0" applyAlignment="0" applyProtection="0"/>
    <xf numFmtId="0" fontId="103" fillId="26" borderId="0" applyNumberFormat="0" applyBorder="0" applyAlignment="0" applyProtection="0"/>
    <xf numFmtId="164" fontId="44" fillId="0" borderId="0" applyFont="0" applyFill="0" applyBorder="0" applyAlignment="0" applyProtection="0"/>
    <xf numFmtId="0" fontId="44" fillId="0" borderId="0"/>
    <xf numFmtId="0" fontId="44" fillId="40"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2" borderId="0" applyNumberFormat="0" applyBorder="0" applyAlignment="0" applyProtection="0"/>
    <xf numFmtId="0" fontId="44" fillId="43" borderId="0" applyNumberFormat="0" applyBorder="0" applyAlignment="0" applyProtection="0"/>
    <xf numFmtId="0" fontId="44" fillId="3" borderId="0" applyNumberFormat="0" applyBorder="0" applyAlignment="0" applyProtection="0"/>
    <xf numFmtId="0" fontId="44" fillId="44" borderId="0" applyNumberFormat="0" applyBorder="0" applyAlignment="0" applyProtection="0"/>
    <xf numFmtId="0" fontId="44" fillId="5" borderId="0" applyNumberFormat="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4" fillId="47" borderId="0" applyNumberFormat="0" applyBorder="0" applyAlignment="0" applyProtection="0"/>
    <xf numFmtId="0" fontId="44" fillId="48" borderId="0" applyNumberFormat="0" applyBorder="0" applyAlignment="0" applyProtection="0"/>
    <xf numFmtId="0" fontId="44" fillId="49" borderId="0" applyNumberFormat="0" applyBorder="0" applyAlignment="0" applyProtection="0"/>
    <xf numFmtId="0" fontId="44" fillId="50" borderId="0" applyNumberFormat="0" applyBorder="0" applyAlignment="0" applyProtection="0"/>
    <xf numFmtId="0" fontId="44" fillId="42" borderId="0" applyNumberFormat="0" applyBorder="0" applyAlignment="0" applyProtection="0"/>
    <xf numFmtId="0" fontId="44" fillId="2" borderId="0" applyNumberFormat="0" applyBorder="0" applyAlignment="0" applyProtection="0"/>
    <xf numFmtId="0" fontId="44" fillId="51" borderId="0" applyNumberFormat="0" applyBorder="0" applyAlignment="0" applyProtection="0"/>
    <xf numFmtId="0" fontId="44" fillId="7" borderId="0" applyNumberFormat="0" applyBorder="0" applyAlignment="0" applyProtection="0"/>
    <xf numFmtId="0" fontId="44" fillId="52" borderId="0" applyNumberFormat="0" applyBorder="0" applyAlignment="0" applyProtection="0"/>
    <xf numFmtId="0" fontId="44" fillId="53" borderId="0" applyNumberFormat="0" applyBorder="0" applyAlignment="0" applyProtection="0"/>
    <xf numFmtId="0" fontId="44" fillId="49" borderId="0" applyNumberFormat="0" applyBorder="0" applyAlignment="0" applyProtection="0"/>
    <xf numFmtId="0" fontId="44" fillId="50" borderId="0" applyNumberFormat="0" applyBorder="0" applyAlignment="0" applyProtection="0"/>
    <xf numFmtId="0" fontId="44" fillId="52" borderId="0" applyNumberFormat="0" applyBorder="0" applyAlignment="0" applyProtection="0"/>
    <xf numFmtId="0" fontId="44" fillId="53" borderId="0" applyNumberFormat="0" applyBorder="0" applyAlignment="0" applyProtection="0"/>
    <xf numFmtId="0" fontId="79" fillId="49" borderId="0" applyNumberFormat="0" applyBorder="0" applyAlignment="0" applyProtection="0"/>
    <xf numFmtId="0" fontId="79" fillId="50" borderId="0" applyNumberFormat="0" applyBorder="0" applyAlignment="0" applyProtection="0"/>
    <xf numFmtId="0" fontId="79" fillId="42" borderId="0" applyNumberFormat="0" applyBorder="0" applyAlignment="0" applyProtection="0"/>
    <xf numFmtId="0" fontId="79" fillId="2" borderId="0" applyNumberFormat="0" applyBorder="0" applyAlignment="0" applyProtection="0"/>
    <xf numFmtId="0" fontId="79" fillId="51" borderId="0" applyNumberFormat="0" applyBorder="0" applyAlignment="0" applyProtection="0"/>
    <xf numFmtId="0" fontId="79" fillId="7" borderId="0" applyNumberFormat="0" applyBorder="0" applyAlignment="0" applyProtection="0"/>
    <xf numFmtId="0" fontId="79" fillId="52" borderId="0" applyNumberFormat="0" applyBorder="0" applyAlignment="0" applyProtection="0"/>
    <xf numFmtId="0" fontId="79" fillId="53" borderId="0" applyNumberFormat="0" applyBorder="0" applyAlignment="0" applyProtection="0"/>
    <xf numFmtId="0" fontId="79" fillId="54" borderId="0" applyNumberFormat="0" applyBorder="0" applyAlignment="0" applyProtection="0"/>
    <xf numFmtId="0" fontId="79" fillId="55" borderId="0" applyNumberFormat="0" applyBorder="0" applyAlignment="0" applyProtection="0"/>
    <xf numFmtId="0" fontId="79" fillId="56" borderId="0" applyNumberFormat="0" applyBorder="0" applyAlignment="0" applyProtection="0"/>
    <xf numFmtId="0" fontId="79" fillId="57" borderId="0" applyNumberFormat="0" applyBorder="0" applyAlignment="0" applyProtection="0"/>
    <xf numFmtId="0" fontId="79" fillId="54" borderId="0" applyNumberFormat="0" applyBorder="0" applyAlignment="0" applyProtection="0"/>
    <xf numFmtId="0" fontId="79" fillId="58" borderId="0" applyNumberFormat="0" applyBorder="0" applyAlignment="0" applyProtection="0"/>
    <xf numFmtId="0" fontId="79" fillId="59" borderId="0" applyNumberFormat="0" applyBorder="0" applyAlignment="0" applyProtection="0"/>
    <xf numFmtId="0" fontId="79" fillId="60" borderId="0" applyNumberFormat="0" applyBorder="0" applyAlignment="0" applyProtection="0"/>
    <xf numFmtId="0" fontId="79" fillId="61" borderId="0" applyNumberFormat="0" applyBorder="0" applyAlignment="0" applyProtection="0"/>
    <xf numFmtId="0" fontId="79" fillId="56" borderId="0" applyNumberFormat="0" applyBorder="0" applyAlignment="0" applyProtection="0"/>
    <xf numFmtId="0" fontId="9" fillId="62" borderId="0" applyFont="0" applyBorder="0" applyAlignment="0"/>
    <xf numFmtId="0" fontId="146" fillId="42" borderId="54" applyNumberFormat="0" applyAlignment="0" applyProtection="0"/>
    <xf numFmtId="0" fontId="147" fillId="51" borderId="55" applyNumberFormat="0" applyAlignment="0" applyProtection="0"/>
    <xf numFmtId="0" fontId="148" fillId="51" borderId="54" applyNumberFormat="0" applyAlignment="0" applyProtection="0"/>
    <xf numFmtId="0" fontId="45" fillId="0" borderId="0" applyNumberForma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0" fontId="150" fillId="0" borderId="56" applyNumberFormat="0" applyFill="0" applyAlignment="0" applyProtection="0"/>
    <xf numFmtId="0" fontId="151" fillId="0" borderId="57" applyNumberFormat="0" applyFill="0" applyAlignment="0" applyProtection="0"/>
    <xf numFmtId="0" fontId="152" fillId="0" borderId="58" applyNumberFormat="0" applyFill="0" applyAlignment="0" applyProtection="0"/>
    <xf numFmtId="0" fontId="152" fillId="0" borderId="0" applyNumberFormat="0" applyFill="0" applyBorder="0" applyAlignment="0" applyProtection="0"/>
    <xf numFmtId="0" fontId="153" fillId="0" borderId="1">
      <alignment horizontal="center" vertical="center" wrapText="1"/>
    </xf>
    <xf numFmtId="0" fontId="154" fillId="0" borderId="59" applyNumberFormat="0" applyFill="0" applyAlignment="0" applyProtection="0"/>
    <xf numFmtId="0" fontId="155" fillId="59" borderId="60" applyNumberFormat="0" applyAlignment="0" applyProtection="0"/>
    <xf numFmtId="0" fontId="156" fillId="0" borderId="0" applyNumberFormat="0" applyFill="0" applyBorder="0" applyAlignment="0" applyProtection="0"/>
    <xf numFmtId="0" fontId="157" fillId="52" borderId="0" applyNumberFormat="0" applyBorder="0" applyAlignment="0" applyProtection="0"/>
    <xf numFmtId="0" fontId="158" fillId="0" borderId="0">
      <alignment horizontal="left"/>
    </xf>
    <xf numFmtId="0" fontId="44" fillId="0" borderId="0"/>
    <xf numFmtId="0" fontId="149" fillId="0" borderId="0"/>
    <xf numFmtId="0" fontId="149" fillId="0" borderId="0"/>
    <xf numFmtId="0" fontId="159" fillId="63" borderId="0" applyNumberFormat="0" applyBorder="0" applyAlignment="0" applyProtection="0"/>
    <xf numFmtId="0" fontId="160" fillId="0" borderId="0" applyNumberFormat="0" applyFill="0" applyBorder="0" applyAlignment="0" applyProtection="0"/>
    <xf numFmtId="0" fontId="44" fillId="44" borderId="61" applyNumberFormat="0" applyFont="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49" fillId="0" borderId="0" applyFont="0" applyFill="0" applyBorder="0" applyAlignment="0" applyProtection="0"/>
    <xf numFmtId="9" fontId="42" fillId="0" borderId="0" applyFont="0" applyFill="0" applyBorder="0" applyAlignment="0" applyProtection="0"/>
    <xf numFmtId="9" fontId="149"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0" fontId="161" fillId="0" borderId="62" applyNumberFormat="0" applyFill="0" applyAlignment="0" applyProtection="0"/>
    <xf numFmtId="0" fontId="9" fillId="64" borderId="0" applyFont="0" applyBorder="0" applyAlignment="0">
      <alignment horizontal="left" vertical="center"/>
    </xf>
    <xf numFmtId="0" fontId="46" fillId="0" borderId="0" applyNumberForma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6" fontId="149" fillId="0" borderId="0" applyFont="0" applyFill="0" applyBorder="0" applyAlignment="0" applyProtection="0"/>
    <xf numFmtId="43" fontId="42" fillId="0" borderId="0" applyFont="0" applyFill="0" applyBorder="0" applyAlignment="0" applyProtection="0"/>
    <xf numFmtId="166" fontId="42" fillId="0" borderId="0" applyFont="0" applyFill="0" applyBorder="0" applyAlignment="0" applyProtection="0"/>
    <xf numFmtId="166" fontId="149"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0" fontId="162" fillId="47" borderId="0" applyNumberFormat="0" applyBorder="0" applyAlignment="0" applyProtection="0"/>
    <xf numFmtId="0" fontId="102" fillId="65" borderId="0" applyNumberFormat="0" applyBorder="0" applyAlignment="0" applyProtection="0"/>
    <xf numFmtId="0" fontId="102" fillId="66" borderId="0" applyNumberFormat="0" applyBorder="0" applyAlignment="0" applyProtection="0"/>
    <xf numFmtId="0" fontId="102" fillId="67" borderId="0" applyNumberFormat="0" applyBorder="0" applyAlignment="0" applyProtection="0"/>
    <xf numFmtId="0" fontId="102" fillId="68" borderId="0" applyNumberFormat="0" applyBorder="0" applyAlignment="0" applyProtection="0"/>
    <xf numFmtId="0" fontId="102" fillId="69" borderId="0" applyNumberFormat="0" applyBorder="0" applyAlignment="0" applyProtection="0"/>
    <xf numFmtId="0" fontId="102" fillId="70" borderId="0" applyNumberFormat="0" applyBorder="0" applyAlignment="0" applyProtection="0"/>
    <xf numFmtId="0" fontId="102" fillId="71" borderId="0" applyNumberFormat="0" applyBorder="0" applyAlignment="0" applyProtection="0"/>
    <xf numFmtId="0" fontId="102" fillId="72" borderId="0" applyNumberFormat="0" applyBorder="0" applyAlignment="0" applyProtection="0"/>
    <xf numFmtId="0" fontId="102" fillId="73" borderId="0" applyNumberFormat="0" applyBorder="0" applyAlignment="0" applyProtection="0"/>
    <xf numFmtId="0" fontId="102" fillId="34" borderId="0" applyNumberFormat="0" applyBorder="0" applyAlignment="0" applyProtection="0"/>
    <xf numFmtId="0" fontId="102" fillId="74" borderId="0" applyNumberFormat="0" applyBorder="0" applyAlignment="0" applyProtection="0"/>
    <xf numFmtId="0" fontId="102" fillId="75" borderId="0" applyNumberFormat="0" applyBorder="0" applyAlignment="0" applyProtection="0"/>
    <xf numFmtId="0" fontId="103" fillId="76" borderId="0" applyNumberFormat="0" applyBorder="0" applyAlignment="0" applyProtection="0"/>
    <xf numFmtId="0" fontId="103" fillId="77" borderId="0" applyNumberFormat="0" applyBorder="0" applyAlignment="0" applyProtection="0"/>
    <xf numFmtId="0" fontId="103" fillId="78" borderId="0" applyNumberFormat="0" applyBorder="0" applyAlignment="0" applyProtection="0"/>
    <xf numFmtId="0" fontId="103" fillId="33" borderId="0" applyNumberFormat="0" applyBorder="0" applyAlignment="0" applyProtection="0"/>
    <xf numFmtId="0" fontId="103" fillId="79" borderId="0" applyNumberFormat="0" applyBorder="0" applyAlignment="0" applyProtection="0"/>
    <xf numFmtId="0" fontId="103" fillId="80" borderId="0" applyNumberFormat="0" applyBorder="0" applyAlignment="0" applyProtection="0"/>
    <xf numFmtId="0" fontId="167" fillId="81" borderId="63" applyNumberFormat="0" applyAlignment="0" applyProtection="0"/>
    <xf numFmtId="0" fontId="44" fillId="41" borderId="0" applyNumberFormat="0" applyBorder="0" applyAlignment="0" applyProtection="0"/>
    <xf numFmtId="0" fontId="102" fillId="65" borderId="0" applyNumberFormat="0" applyBorder="0" applyAlignment="0" applyProtection="0">
      <alignment vertical="center"/>
    </xf>
    <xf numFmtId="0" fontId="44" fillId="2" borderId="0" applyNumberFormat="0" applyBorder="0" applyAlignment="0" applyProtection="0"/>
    <xf numFmtId="0" fontId="102" fillId="66" borderId="0" applyNumberFormat="0" applyBorder="0" applyAlignment="0" applyProtection="0">
      <alignment vertical="center"/>
    </xf>
    <xf numFmtId="0" fontId="44" fillId="3" borderId="0" applyNumberFormat="0" applyBorder="0" applyAlignment="0" applyProtection="0"/>
    <xf numFmtId="0" fontId="102" fillId="67" borderId="0" applyNumberFormat="0" applyBorder="0" applyAlignment="0" applyProtection="0">
      <alignment vertical="center"/>
    </xf>
    <xf numFmtId="0" fontId="44" fillId="5" borderId="0" applyNumberFormat="0" applyBorder="0" applyAlignment="0" applyProtection="0"/>
    <xf numFmtId="0" fontId="102" fillId="68" borderId="0" applyNumberFormat="0" applyBorder="0" applyAlignment="0" applyProtection="0">
      <alignment vertical="center"/>
    </xf>
    <xf numFmtId="0" fontId="44" fillId="46" borderId="0" applyNumberFormat="0" applyBorder="0" applyAlignment="0" applyProtection="0"/>
    <xf numFmtId="0" fontId="102" fillId="69" borderId="0" applyNumberFormat="0" applyBorder="0" applyAlignment="0" applyProtection="0">
      <alignment vertical="center"/>
    </xf>
    <xf numFmtId="0" fontId="44" fillId="48" borderId="0" applyNumberFormat="0" applyBorder="0" applyAlignment="0" applyProtection="0"/>
    <xf numFmtId="0" fontId="102" fillId="70" borderId="0" applyNumberFormat="0" applyBorder="0" applyAlignment="0" applyProtection="0">
      <alignment vertical="center"/>
    </xf>
    <xf numFmtId="0" fontId="44" fillId="50" borderId="0" applyNumberFormat="0" applyBorder="0" applyAlignment="0" applyProtection="0"/>
    <xf numFmtId="0" fontId="102" fillId="71" borderId="0" applyNumberFormat="0" applyBorder="0" applyAlignment="0" applyProtection="0">
      <alignment vertical="center"/>
    </xf>
    <xf numFmtId="0" fontId="44" fillId="2" borderId="0" applyNumberFormat="0" applyBorder="0" applyAlignment="0" applyProtection="0"/>
    <xf numFmtId="0" fontId="102" fillId="72" borderId="0" applyNumberFormat="0" applyBorder="0" applyAlignment="0" applyProtection="0">
      <alignment vertical="center"/>
    </xf>
    <xf numFmtId="0" fontId="44" fillId="7" borderId="0" applyNumberFormat="0" applyBorder="0" applyAlignment="0" applyProtection="0"/>
    <xf numFmtId="0" fontId="102" fillId="73" borderId="0" applyNumberFormat="0" applyBorder="0" applyAlignment="0" applyProtection="0">
      <alignment vertical="center"/>
    </xf>
    <xf numFmtId="0" fontId="44" fillId="53" borderId="0" applyNumberFormat="0" applyBorder="0" applyAlignment="0" applyProtection="0"/>
    <xf numFmtId="0" fontId="102" fillId="34" borderId="0" applyNumberFormat="0" applyBorder="0" applyAlignment="0" applyProtection="0">
      <alignment vertical="center"/>
    </xf>
    <xf numFmtId="0" fontId="44" fillId="50" borderId="0" applyNumberFormat="0" applyBorder="0" applyAlignment="0" applyProtection="0"/>
    <xf numFmtId="0" fontId="102" fillId="74" borderId="0" applyNumberFormat="0" applyBorder="0" applyAlignment="0" applyProtection="0">
      <alignment vertical="center"/>
    </xf>
    <xf numFmtId="0" fontId="44" fillId="53" borderId="0" applyNumberFormat="0" applyBorder="0" applyAlignment="0" applyProtection="0"/>
    <xf numFmtId="0" fontId="102" fillId="75" borderId="0" applyNumberFormat="0" applyBorder="0" applyAlignment="0" applyProtection="0">
      <alignment vertical="center"/>
    </xf>
    <xf numFmtId="0" fontId="79" fillId="50" borderId="0" applyNumberFormat="0" applyBorder="0" applyAlignment="0" applyProtection="0"/>
    <xf numFmtId="0" fontId="103" fillId="76" borderId="0" applyNumberFormat="0" applyBorder="0" applyAlignment="0" applyProtection="0">
      <alignment vertical="center"/>
    </xf>
    <xf numFmtId="0" fontId="79" fillId="2" borderId="0" applyNumberFormat="0" applyBorder="0" applyAlignment="0" applyProtection="0"/>
    <xf numFmtId="0" fontId="103" fillId="77" borderId="0" applyNumberFormat="0" applyBorder="0" applyAlignment="0" applyProtection="0">
      <alignment vertical="center"/>
    </xf>
    <xf numFmtId="0" fontId="79" fillId="7" borderId="0" applyNumberFormat="0" applyBorder="0" applyAlignment="0" applyProtection="0"/>
    <xf numFmtId="0" fontId="103" fillId="78" borderId="0" applyNumberFormat="0" applyBorder="0" applyAlignment="0" applyProtection="0">
      <alignment vertical="center"/>
    </xf>
    <xf numFmtId="0" fontId="79" fillId="53" borderId="0" applyNumberFormat="0" applyBorder="0" applyAlignment="0" applyProtection="0"/>
    <xf numFmtId="0" fontId="103" fillId="33" borderId="0" applyNumberFormat="0" applyBorder="0" applyAlignment="0" applyProtection="0">
      <alignment vertical="center"/>
    </xf>
    <xf numFmtId="0" fontId="79" fillId="55" borderId="0" applyNumberFormat="0" applyBorder="0" applyAlignment="0" applyProtection="0"/>
    <xf numFmtId="0" fontId="103" fillId="79" borderId="0" applyNumberFormat="0" applyBorder="0" applyAlignment="0" applyProtection="0">
      <alignment vertical="center"/>
    </xf>
    <xf numFmtId="0" fontId="79" fillId="57" borderId="0" applyNumberFormat="0" applyBorder="0" applyAlignment="0" applyProtection="0"/>
    <xf numFmtId="0" fontId="103" fillId="80" borderId="0" applyNumberFormat="0" applyBorder="0" applyAlignment="0" applyProtection="0">
      <alignment vertical="center"/>
    </xf>
    <xf numFmtId="0" fontId="44" fillId="0" borderId="0"/>
    <xf numFmtId="0" fontId="168" fillId="82" borderId="64" applyNumberFormat="0" applyAlignment="0" applyProtection="0">
      <alignment vertical="center"/>
    </xf>
    <xf numFmtId="168" fontId="149" fillId="0" borderId="0" applyFont="0" applyFill="0" applyBorder="0" applyAlignment="0" applyProtection="0"/>
    <xf numFmtId="0" fontId="149" fillId="0" borderId="0"/>
    <xf numFmtId="0" fontId="149" fillId="0" borderId="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49"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6" fontId="149"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0" fontId="79" fillId="53" borderId="0" applyNumberFormat="0" applyBorder="0" applyAlignment="0" applyProtection="0"/>
    <xf numFmtId="0" fontId="79" fillId="50" borderId="0" applyNumberFormat="0" applyBorder="0" applyAlignment="0" applyProtection="0"/>
    <xf numFmtId="0" fontId="44" fillId="2" borderId="0" applyNumberFormat="0" applyBorder="0" applyAlignment="0" applyProtection="0"/>
    <xf numFmtId="0" fontId="44" fillId="3" borderId="0" applyNumberFormat="0" applyBorder="0" applyAlignment="0" applyProtection="0"/>
    <xf numFmtId="0" fontId="102" fillId="71" borderId="0" applyNumberFormat="0" applyBorder="0" applyAlignment="0" applyProtection="0"/>
    <xf numFmtId="0" fontId="102" fillId="70" borderId="0" applyNumberFormat="0" applyBorder="0" applyAlignment="0" applyProtection="0"/>
    <xf numFmtId="0" fontId="102" fillId="69" borderId="0" applyNumberFormat="0" applyBorder="0" applyAlignment="0" applyProtection="0"/>
    <xf numFmtId="0" fontId="102" fillId="68" borderId="0" applyNumberFormat="0" applyBorder="0" applyAlignment="0" applyProtection="0"/>
    <xf numFmtId="0" fontId="102" fillId="67" borderId="0" applyNumberFormat="0" applyBorder="0" applyAlignment="0" applyProtection="0"/>
    <xf numFmtId="0" fontId="102" fillId="66" borderId="0" applyNumberFormat="0" applyBorder="0" applyAlignment="0" applyProtection="0"/>
    <xf numFmtId="0" fontId="102" fillId="65" borderId="0" applyNumberFormat="0" applyBorder="0" applyAlignment="0" applyProtection="0"/>
    <xf numFmtId="0" fontId="44" fillId="0" borderId="0"/>
    <xf numFmtId="0" fontId="44" fillId="41" borderId="0" applyNumberFormat="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5" borderId="0" applyNumberFormat="0" applyBorder="0" applyAlignment="0" applyProtection="0"/>
    <xf numFmtId="0" fontId="44" fillId="46" borderId="0" applyNumberFormat="0" applyBorder="0" applyAlignment="0" applyProtection="0"/>
    <xf numFmtId="0" fontId="44" fillId="48" borderId="0" applyNumberFormat="0" applyBorder="0" applyAlignment="0" applyProtection="0"/>
    <xf numFmtId="0" fontId="44" fillId="50" borderId="0" applyNumberFormat="0" applyBorder="0" applyAlignment="0" applyProtection="0"/>
    <xf numFmtId="0" fontId="44" fillId="2" borderId="0" applyNumberFormat="0" applyBorder="0" applyAlignment="0" applyProtection="0"/>
    <xf numFmtId="0" fontId="44" fillId="7" borderId="0" applyNumberFormat="0" applyBorder="0" applyAlignment="0" applyProtection="0"/>
    <xf numFmtId="0" fontId="44" fillId="53" borderId="0" applyNumberFormat="0" applyBorder="0" applyAlignment="0" applyProtection="0"/>
    <xf numFmtId="0" fontId="44" fillId="50" borderId="0" applyNumberFormat="0" applyBorder="0" applyAlignment="0" applyProtection="0"/>
    <xf numFmtId="0" fontId="44" fillId="53" borderId="0" applyNumberFormat="0" applyBorder="0" applyAlignment="0" applyProtection="0"/>
    <xf numFmtId="0" fontId="79" fillId="50" borderId="0" applyNumberFormat="0" applyBorder="0" applyAlignment="0" applyProtection="0"/>
    <xf numFmtId="0" fontId="79" fillId="2" borderId="0" applyNumberFormat="0" applyBorder="0" applyAlignment="0" applyProtection="0"/>
    <xf numFmtId="0" fontId="79" fillId="7" borderId="0" applyNumberFormat="0" applyBorder="0" applyAlignment="0" applyProtection="0"/>
    <xf numFmtId="0" fontId="79" fillId="53" borderId="0" applyNumberFormat="0" applyBorder="0" applyAlignment="0" applyProtection="0"/>
    <xf numFmtId="0" fontId="79" fillId="55" borderId="0" applyNumberFormat="0" applyBorder="0" applyAlignment="0" applyProtection="0"/>
    <xf numFmtId="0" fontId="79" fillId="57" borderId="0" applyNumberFormat="0" applyBorder="0" applyAlignment="0" applyProtection="0"/>
    <xf numFmtId="0" fontId="155" fillId="4" borderId="60" applyNumberFormat="0" applyAlignment="0" applyProtection="0"/>
    <xf numFmtId="0" fontId="155" fillId="59" borderId="60" applyNumberFormat="0" applyAlignment="0" applyProtection="0"/>
    <xf numFmtId="0" fontId="102" fillId="72" borderId="0" applyNumberFormat="0" applyBorder="0" applyAlignment="0" applyProtection="0"/>
    <xf numFmtId="0" fontId="44" fillId="0" borderId="0"/>
    <xf numFmtId="0" fontId="102" fillId="65" borderId="0" applyNumberFormat="0" applyBorder="0" applyAlignment="0" applyProtection="0"/>
    <xf numFmtId="0" fontId="102" fillId="66" borderId="0" applyNumberFormat="0" applyBorder="0" applyAlignment="0" applyProtection="0"/>
    <xf numFmtId="0" fontId="102" fillId="67" borderId="0" applyNumberFormat="0" applyBorder="0" applyAlignment="0" applyProtection="0"/>
    <xf numFmtId="0" fontId="102" fillId="68" borderId="0" applyNumberFormat="0" applyBorder="0" applyAlignment="0" applyProtection="0"/>
    <xf numFmtId="0" fontId="102" fillId="69" borderId="0" applyNumberFormat="0" applyBorder="0" applyAlignment="0" applyProtection="0"/>
    <xf numFmtId="0" fontId="102" fillId="70" borderId="0" applyNumberFormat="0" applyBorder="0" applyAlignment="0" applyProtection="0"/>
    <xf numFmtId="0" fontId="102" fillId="71" borderId="0" applyNumberFormat="0" applyBorder="0" applyAlignment="0" applyProtection="0"/>
    <xf numFmtId="0" fontId="102" fillId="72" borderId="0" applyNumberFormat="0" applyBorder="0" applyAlignment="0" applyProtection="0"/>
    <xf numFmtId="0" fontId="102" fillId="73" borderId="0" applyNumberFormat="0" applyBorder="0" applyAlignment="0" applyProtection="0"/>
    <xf numFmtId="0" fontId="102" fillId="34" borderId="0" applyNumberFormat="0" applyBorder="0" applyAlignment="0" applyProtection="0"/>
    <xf numFmtId="0" fontId="102" fillId="74" borderId="0" applyNumberFormat="0" applyBorder="0" applyAlignment="0" applyProtection="0"/>
    <xf numFmtId="0" fontId="102" fillId="75" borderId="0" applyNumberFormat="0" applyBorder="0" applyAlignment="0" applyProtection="0"/>
    <xf numFmtId="0" fontId="103" fillId="76" borderId="0" applyNumberFormat="0" applyBorder="0" applyAlignment="0" applyProtection="0"/>
    <xf numFmtId="0" fontId="103" fillId="77" borderId="0" applyNumberFormat="0" applyBorder="0" applyAlignment="0" applyProtection="0"/>
    <xf numFmtId="0" fontId="103" fillId="78" borderId="0" applyNumberFormat="0" applyBorder="0" applyAlignment="0" applyProtection="0"/>
    <xf numFmtId="164" fontId="10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0" fontId="158" fillId="0" borderId="0">
      <alignment horizontal="left"/>
    </xf>
    <xf numFmtId="0" fontId="103" fillId="77" borderId="0" applyNumberFormat="0" applyBorder="0" applyAlignment="0" applyProtection="0"/>
    <xf numFmtId="0" fontId="102" fillId="74" borderId="0" applyNumberFormat="0" applyBorder="0" applyAlignment="0" applyProtection="0"/>
    <xf numFmtId="0" fontId="44" fillId="2" borderId="0" applyNumberFormat="0" applyBorder="0" applyAlignment="0" applyProtection="0"/>
    <xf numFmtId="0" fontId="79" fillId="56" borderId="0" applyNumberFormat="0" applyBorder="0" applyAlignment="0" applyProtection="0"/>
    <xf numFmtId="0" fontId="44" fillId="50" borderId="0" applyNumberFormat="0" applyBorder="0" applyAlignment="0" applyProtection="0"/>
    <xf numFmtId="0" fontId="79" fillId="54" borderId="0" applyNumberFormat="0" applyBorder="0" applyAlignment="0" applyProtection="0"/>
    <xf numFmtId="0" fontId="44" fillId="53" borderId="0" applyNumberFormat="0" applyBorder="0" applyAlignment="0" applyProtection="0"/>
    <xf numFmtId="0" fontId="79" fillId="52" borderId="0" applyNumberFormat="0" applyBorder="0" applyAlignment="0" applyProtection="0"/>
    <xf numFmtId="0" fontId="79" fillId="7" borderId="0" applyNumberFormat="0" applyBorder="0" applyAlignment="0" applyProtection="0"/>
    <xf numFmtId="0" fontId="79" fillId="51" borderId="0" applyNumberFormat="0" applyBorder="0" applyAlignment="0" applyProtection="0"/>
    <xf numFmtId="0" fontId="79" fillId="2" borderId="0" applyNumberFormat="0" applyBorder="0" applyAlignment="0" applyProtection="0"/>
    <xf numFmtId="0" fontId="79" fillId="42" borderId="0" applyNumberFormat="0" applyBorder="0" applyAlignment="0" applyProtection="0"/>
    <xf numFmtId="0" fontId="79" fillId="50" borderId="0" applyNumberFormat="0" applyBorder="0" applyAlignment="0" applyProtection="0"/>
    <xf numFmtId="0" fontId="79" fillId="49" borderId="0" applyNumberFormat="0" applyBorder="0" applyAlignment="0" applyProtection="0"/>
    <xf numFmtId="0" fontId="44" fillId="53" borderId="0" applyNumberFormat="0" applyBorder="0" applyAlignment="0" applyProtection="0"/>
    <xf numFmtId="0" fontId="44" fillId="52" borderId="0" applyNumberFormat="0" applyBorder="0" applyAlignment="0" applyProtection="0"/>
    <xf numFmtId="0" fontId="44" fillId="50" borderId="0" applyNumberFormat="0" applyBorder="0" applyAlignment="0" applyProtection="0"/>
    <xf numFmtId="0" fontId="44" fillId="7" borderId="0" applyNumberFormat="0" applyBorder="0" applyAlignment="0" applyProtection="0"/>
    <xf numFmtId="0" fontId="44" fillId="51" borderId="0" applyNumberFormat="0" applyBorder="0" applyAlignment="0" applyProtection="0"/>
    <xf numFmtId="0" fontId="44" fillId="2" borderId="0" applyNumberFormat="0" applyBorder="0" applyAlignment="0" applyProtection="0"/>
    <xf numFmtId="0" fontId="44" fillId="42" borderId="0" applyNumberFormat="0" applyBorder="0" applyAlignment="0" applyProtection="0"/>
    <xf numFmtId="0" fontId="44" fillId="50" borderId="0" applyNumberFormat="0" applyBorder="0" applyAlignment="0" applyProtection="0"/>
    <xf numFmtId="0" fontId="44" fillId="49" borderId="0" applyNumberFormat="0" applyBorder="0" applyAlignment="0" applyProtection="0"/>
    <xf numFmtId="0" fontId="44" fillId="48" borderId="0" applyNumberFormat="0" applyBorder="0" applyAlignment="0" applyProtection="0"/>
    <xf numFmtId="0" fontId="44" fillId="47" borderId="0" applyNumberFormat="0" applyBorder="0" applyAlignment="0" applyProtection="0"/>
    <xf numFmtId="0" fontId="44" fillId="46" borderId="0" applyNumberFormat="0" applyBorder="0" applyAlignment="0" applyProtection="0"/>
    <xf numFmtId="0" fontId="44" fillId="45" borderId="0" applyNumberFormat="0" applyBorder="0" applyAlignment="0" applyProtection="0"/>
    <xf numFmtId="0" fontId="44" fillId="5" borderId="0" applyNumberFormat="0" applyBorder="0" applyAlignment="0" applyProtection="0"/>
    <xf numFmtId="0" fontId="44" fillId="44" borderId="0" applyNumberFormat="0" applyBorder="0" applyAlignment="0" applyProtection="0"/>
    <xf numFmtId="0" fontId="44" fillId="3" borderId="0" applyNumberFormat="0" applyBorder="0" applyAlignment="0" applyProtection="0"/>
    <xf numFmtId="0" fontId="44" fillId="43" borderId="0" applyNumberFormat="0" applyBorder="0" applyAlignment="0" applyProtection="0"/>
    <xf numFmtId="0" fontId="44" fillId="2" borderId="0" applyNumberFormat="0" applyBorder="0" applyAlignment="0" applyProtection="0"/>
    <xf numFmtId="0" fontId="44" fillId="42" borderId="0" applyNumberFormat="0" applyBorder="0" applyAlignment="0" applyProtection="0"/>
    <xf numFmtId="0" fontId="44" fillId="41" borderId="0" applyNumberFormat="0" applyBorder="0" applyAlignment="0" applyProtection="0"/>
    <xf numFmtId="0" fontId="44" fillId="40" borderId="0" applyNumberFormat="0" applyBorder="0" applyAlignment="0" applyProtection="0"/>
    <xf numFmtId="0" fontId="44" fillId="49" borderId="0" applyNumberFormat="0" applyBorder="0" applyAlignment="0" applyProtection="0"/>
    <xf numFmtId="0" fontId="44" fillId="53" borderId="0" applyNumberFormat="0" applyBorder="0" applyAlignment="0" applyProtection="0"/>
    <xf numFmtId="0" fontId="44" fillId="52" borderId="0" applyNumberFormat="0" applyBorder="0" applyAlignment="0" applyProtection="0"/>
    <xf numFmtId="0" fontId="44" fillId="0" borderId="0"/>
    <xf numFmtId="43" fontId="42" fillId="0" borderId="0" applyFont="0" applyFill="0" applyBorder="0" applyAlignment="0" applyProtection="0"/>
    <xf numFmtId="0" fontId="102" fillId="34" borderId="0" applyNumberFormat="0" applyBorder="0" applyAlignment="0" applyProtection="0"/>
    <xf numFmtId="0" fontId="153" fillId="0" borderId="1">
      <alignment horizontal="center" vertical="center" wrapText="1"/>
    </xf>
    <xf numFmtId="0" fontId="42" fillId="0" borderId="0"/>
    <xf numFmtId="0" fontId="44" fillId="40"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2" borderId="0" applyNumberFormat="0" applyBorder="0" applyAlignment="0" applyProtection="0"/>
    <xf numFmtId="0" fontId="44" fillId="43" borderId="0" applyNumberFormat="0" applyBorder="0" applyAlignment="0" applyProtection="0"/>
    <xf numFmtId="0" fontId="44" fillId="3" borderId="0" applyNumberFormat="0" applyBorder="0" applyAlignment="0" applyProtection="0"/>
    <xf numFmtId="0" fontId="44" fillId="44" borderId="0" applyNumberFormat="0" applyBorder="0" applyAlignment="0" applyProtection="0"/>
    <xf numFmtId="0" fontId="44" fillId="5" borderId="0" applyNumberFormat="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4" fillId="47" borderId="0" applyNumberFormat="0" applyBorder="0" applyAlignment="0" applyProtection="0"/>
    <xf numFmtId="0" fontId="44" fillId="48" borderId="0" applyNumberFormat="0" applyBorder="0" applyAlignment="0" applyProtection="0"/>
    <xf numFmtId="0" fontId="44" fillId="49" borderId="0" applyNumberFormat="0" applyBorder="0" applyAlignment="0" applyProtection="0"/>
    <xf numFmtId="0" fontId="44" fillId="50" borderId="0" applyNumberFormat="0" applyBorder="0" applyAlignment="0" applyProtection="0"/>
    <xf numFmtId="0" fontId="44" fillId="42" borderId="0" applyNumberFormat="0" applyBorder="0" applyAlignment="0" applyProtection="0"/>
    <xf numFmtId="0" fontId="44" fillId="2" borderId="0" applyNumberFormat="0" applyBorder="0" applyAlignment="0" applyProtection="0"/>
    <xf numFmtId="0" fontId="44" fillId="51" borderId="0" applyNumberFormat="0" applyBorder="0" applyAlignment="0" applyProtection="0"/>
    <xf numFmtId="0" fontId="44" fillId="7" borderId="0" applyNumberFormat="0" applyBorder="0" applyAlignment="0" applyProtection="0"/>
    <xf numFmtId="0" fontId="44" fillId="52" borderId="0" applyNumberFormat="0" applyBorder="0" applyAlignment="0" applyProtection="0"/>
    <xf numFmtId="0" fontId="44" fillId="53" borderId="0" applyNumberFormat="0" applyBorder="0" applyAlignment="0" applyProtection="0"/>
    <xf numFmtId="0" fontId="44" fillId="49" borderId="0" applyNumberFormat="0" applyBorder="0" applyAlignment="0" applyProtection="0"/>
    <xf numFmtId="0" fontId="44" fillId="50" borderId="0" applyNumberFormat="0" applyBorder="0" applyAlignment="0" applyProtection="0"/>
    <xf numFmtId="0" fontId="44" fillId="52" borderId="0" applyNumberFormat="0" applyBorder="0" applyAlignment="0" applyProtection="0"/>
    <xf numFmtId="0" fontId="44" fillId="53" borderId="0" applyNumberFormat="0" applyBorder="0" applyAlignment="0" applyProtection="0"/>
    <xf numFmtId="0" fontId="79" fillId="49" borderId="0" applyNumberFormat="0" applyBorder="0" applyAlignment="0" applyProtection="0"/>
    <xf numFmtId="0" fontId="79" fillId="50" borderId="0" applyNumberFormat="0" applyBorder="0" applyAlignment="0" applyProtection="0"/>
    <xf numFmtId="0" fontId="79" fillId="42" borderId="0" applyNumberFormat="0" applyBorder="0" applyAlignment="0" applyProtection="0"/>
    <xf numFmtId="0" fontId="79" fillId="2" borderId="0" applyNumberFormat="0" applyBorder="0" applyAlignment="0" applyProtection="0"/>
    <xf numFmtId="0" fontId="79" fillId="51" borderId="0" applyNumberFormat="0" applyBorder="0" applyAlignment="0" applyProtection="0"/>
    <xf numFmtId="0" fontId="79" fillId="7" borderId="0" applyNumberFormat="0" applyBorder="0" applyAlignment="0" applyProtection="0"/>
    <xf numFmtId="0" fontId="79" fillId="52" borderId="0" applyNumberFormat="0" applyBorder="0" applyAlignment="0" applyProtection="0"/>
    <xf numFmtId="0" fontId="79" fillId="54" borderId="0" applyNumberFormat="0" applyBorder="0" applyAlignment="0" applyProtection="0"/>
    <xf numFmtId="0" fontId="79" fillId="56" borderId="0" applyNumberFormat="0" applyBorder="0" applyAlignment="0" applyProtection="0"/>
    <xf numFmtId="0" fontId="102" fillId="73" borderId="0" applyNumberFormat="0" applyBorder="0" applyAlignment="0" applyProtection="0"/>
    <xf numFmtId="0" fontId="102" fillId="75" borderId="0" applyNumberFormat="0" applyBorder="0" applyAlignment="0" applyProtection="0"/>
    <xf numFmtId="0" fontId="103" fillId="76" borderId="0" applyNumberFormat="0" applyBorder="0" applyAlignment="0" applyProtection="0"/>
    <xf numFmtId="0" fontId="103" fillId="78" borderId="0" applyNumberFormat="0" applyBorder="0" applyAlignment="0" applyProtection="0"/>
    <xf numFmtId="0" fontId="149" fillId="0" borderId="0"/>
    <xf numFmtId="0" fontId="155" fillId="59" borderId="60" applyNumberFormat="0" applyAlignment="0" applyProtection="0"/>
    <xf numFmtId="164" fontId="44" fillId="0" borderId="0" applyFont="0" applyFill="0" applyBorder="0" applyAlignment="0" applyProtection="0"/>
    <xf numFmtId="43" fontId="42" fillId="0" borderId="0" applyFont="0" applyFill="0" applyBorder="0" applyAlignment="0" applyProtection="0"/>
    <xf numFmtId="0" fontId="102" fillId="65" borderId="0" applyNumberFormat="0" applyBorder="0" applyAlignment="0" applyProtection="0"/>
    <xf numFmtId="0" fontId="102" fillId="66" borderId="0" applyNumberFormat="0" applyBorder="0" applyAlignment="0" applyProtection="0"/>
    <xf numFmtId="0" fontId="102" fillId="67" borderId="0" applyNumberFormat="0" applyBorder="0" applyAlignment="0" applyProtection="0"/>
    <xf numFmtId="0" fontId="102" fillId="68" borderId="0" applyNumberFormat="0" applyBorder="0" applyAlignment="0" applyProtection="0"/>
    <xf numFmtId="0" fontId="102" fillId="69" borderId="0" applyNumberFormat="0" applyBorder="0" applyAlignment="0" applyProtection="0"/>
    <xf numFmtId="0" fontId="102" fillId="70" borderId="0" applyNumberFormat="0" applyBorder="0" applyAlignment="0" applyProtection="0"/>
    <xf numFmtId="0" fontId="102" fillId="71" borderId="0" applyNumberFormat="0" applyBorder="0" applyAlignment="0" applyProtection="0"/>
    <xf numFmtId="0" fontId="102" fillId="72" borderId="0" applyNumberFormat="0" applyBorder="0" applyAlignment="0" applyProtection="0"/>
    <xf numFmtId="0" fontId="102" fillId="73" borderId="0" applyNumberFormat="0" applyBorder="0" applyAlignment="0" applyProtection="0"/>
    <xf numFmtId="0" fontId="102" fillId="34" borderId="0" applyNumberFormat="0" applyBorder="0" applyAlignment="0" applyProtection="0"/>
    <xf numFmtId="0" fontId="102" fillId="74" borderId="0" applyNumberFormat="0" applyBorder="0" applyAlignment="0" applyProtection="0"/>
    <xf numFmtId="0" fontId="102" fillId="75" borderId="0" applyNumberFormat="0" applyBorder="0" applyAlignment="0" applyProtection="0"/>
    <xf numFmtId="0" fontId="103" fillId="76" borderId="0" applyNumberFormat="0" applyBorder="0" applyAlignment="0" applyProtection="0"/>
    <xf numFmtId="0" fontId="103" fillId="77" borderId="0" applyNumberFormat="0" applyBorder="0" applyAlignment="0" applyProtection="0"/>
    <xf numFmtId="0" fontId="103" fillId="78" borderId="0" applyNumberFormat="0" applyBorder="0" applyAlignment="0" applyProtection="0"/>
    <xf numFmtId="0" fontId="44" fillId="50" borderId="0" applyNumberFormat="0" applyBorder="0" applyAlignment="0" applyProtection="0"/>
    <xf numFmtId="0" fontId="44" fillId="48" borderId="0" applyNumberFormat="0" applyBorder="0" applyAlignment="0" applyProtection="0"/>
    <xf numFmtId="0" fontId="44" fillId="41" borderId="0" applyNumberFormat="0" applyBorder="0" applyAlignment="0" applyProtection="0"/>
    <xf numFmtId="0" fontId="79" fillId="57" borderId="0" applyNumberFormat="0" applyBorder="0" applyAlignment="0" applyProtection="0"/>
    <xf numFmtId="0" fontId="79" fillId="55" borderId="0" applyNumberFormat="0" applyBorder="0" applyAlignment="0" applyProtection="0"/>
    <xf numFmtId="0" fontId="79" fillId="7" borderId="0" applyNumberFormat="0" applyBorder="0" applyAlignment="0" applyProtection="0"/>
    <xf numFmtId="0" fontId="79" fillId="2" borderId="0" applyNumberFormat="0" applyBorder="0" applyAlignment="0" applyProtection="0"/>
    <xf numFmtId="0" fontId="44" fillId="53" borderId="0" applyNumberFormat="0" applyBorder="0" applyAlignment="0" applyProtection="0"/>
    <xf numFmtId="0" fontId="44" fillId="7" borderId="0" applyNumberFormat="0" applyBorder="0" applyAlignment="0" applyProtection="0"/>
    <xf numFmtId="0" fontId="44" fillId="46" borderId="0" applyNumberFormat="0" applyBorder="0" applyAlignment="0" applyProtection="0"/>
    <xf numFmtId="0" fontId="44" fillId="5" borderId="0" applyNumberFormat="0" applyBorder="0" applyAlignment="0" applyProtection="0"/>
    <xf numFmtId="0" fontId="103" fillId="80" borderId="0" applyNumberFormat="0" applyBorder="0" applyAlignment="0" applyProtection="0"/>
    <xf numFmtId="0" fontId="103" fillId="79" borderId="0" applyNumberFormat="0" applyBorder="0" applyAlignment="0" applyProtection="0"/>
    <xf numFmtId="0" fontId="103" fillId="33" borderId="0" applyNumberFormat="0" applyBorder="0" applyAlignment="0" applyProtection="0"/>
    <xf numFmtId="0" fontId="103" fillId="78" borderId="0" applyNumberFormat="0" applyBorder="0" applyAlignment="0" applyProtection="0"/>
    <xf numFmtId="0" fontId="103" fillId="77" borderId="0" applyNumberFormat="0" applyBorder="0" applyAlignment="0" applyProtection="0"/>
    <xf numFmtId="0" fontId="103" fillId="76" borderId="0" applyNumberFormat="0" applyBorder="0" applyAlignment="0" applyProtection="0"/>
    <xf numFmtId="0" fontId="102" fillId="75" borderId="0" applyNumberFormat="0" applyBorder="0" applyAlignment="0" applyProtection="0"/>
    <xf numFmtId="0" fontId="102" fillId="74" borderId="0" applyNumberFormat="0" applyBorder="0" applyAlignment="0" applyProtection="0"/>
    <xf numFmtId="0" fontId="102" fillId="34" borderId="0" applyNumberFormat="0" applyBorder="0" applyAlignment="0" applyProtection="0"/>
    <xf numFmtId="0" fontId="102" fillId="73" borderId="0" applyNumberFormat="0" applyBorder="0" applyAlignment="0" applyProtection="0"/>
    <xf numFmtId="0" fontId="102" fillId="72" borderId="0" applyNumberFormat="0" applyBorder="0" applyAlignment="0" applyProtection="0"/>
    <xf numFmtId="0" fontId="102" fillId="71" borderId="0" applyNumberFormat="0" applyBorder="0" applyAlignment="0" applyProtection="0"/>
    <xf numFmtId="0" fontId="102" fillId="70" borderId="0" applyNumberFormat="0" applyBorder="0" applyAlignment="0" applyProtection="0"/>
    <xf numFmtId="0" fontId="102" fillId="69" borderId="0" applyNumberFormat="0" applyBorder="0" applyAlignment="0" applyProtection="0"/>
    <xf numFmtId="0" fontId="102" fillId="68" borderId="0" applyNumberFormat="0" applyBorder="0" applyAlignment="0" applyProtection="0"/>
    <xf numFmtId="0" fontId="102" fillId="67" borderId="0" applyNumberFormat="0" applyBorder="0" applyAlignment="0" applyProtection="0"/>
    <xf numFmtId="0" fontId="102" fillId="66" borderId="0" applyNumberFormat="0" applyBorder="0" applyAlignment="0" applyProtection="0"/>
    <xf numFmtId="0" fontId="102" fillId="65" borderId="0" applyNumberFormat="0" applyBorder="0" applyAlignment="0" applyProtection="0"/>
    <xf numFmtId="0" fontId="44" fillId="40"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44" fillId="47" borderId="0" applyNumberFormat="0" applyBorder="0" applyAlignment="0" applyProtection="0"/>
    <xf numFmtId="0" fontId="44" fillId="49" borderId="0" applyNumberFormat="0" applyBorder="0" applyAlignment="0" applyProtection="0"/>
    <xf numFmtId="0" fontId="44" fillId="42" borderId="0" applyNumberFormat="0" applyBorder="0" applyAlignment="0" applyProtection="0"/>
    <xf numFmtId="0" fontId="44" fillId="51" borderId="0" applyNumberFormat="0" applyBorder="0" applyAlignment="0" applyProtection="0"/>
    <xf numFmtId="0" fontId="44" fillId="52" borderId="0" applyNumberFormat="0" applyBorder="0" applyAlignment="0" applyProtection="0"/>
    <xf numFmtId="0" fontId="44" fillId="49" borderId="0" applyNumberFormat="0" applyBorder="0" applyAlignment="0" applyProtection="0"/>
    <xf numFmtId="0" fontId="44" fillId="52" borderId="0" applyNumberFormat="0" applyBorder="0" applyAlignment="0" applyProtection="0"/>
    <xf numFmtId="0" fontId="79" fillId="49" borderId="0" applyNumberFormat="0" applyBorder="0" applyAlignment="0" applyProtection="0"/>
    <xf numFmtId="0" fontId="79" fillId="42" borderId="0" applyNumberFormat="0" applyBorder="0" applyAlignment="0" applyProtection="0"/>
    <xf numFmtId="0" fontId="79" fillId="51" borderId="0" applyNumberFormat="0" applyBorder="0" applyAlignment="0" applyProtection="0"/>
    <xf numFmtId="0" fontId="79" fillId="52" borderId="0" applyNumberFormat="0" applyBorder="0" applyAlignment="0" applyProtection="0"/>
    <xf numFmtId="0" fontId="79" fillId="54" borderId="0" applyNumberFormat="0" applyBorder="0" applyAlignment="0" applyProtection="0"/>
    <xf numFmtId="0" fontId="79" fillId="56" borderId="0" applyNumberFormat="0" applyBorder="0" applyAlignment="0" applyProtection="0"/>
    <xf numFmtId="0" fontId="149" fillId="0" borderId="0"/>
  </cellStyleXfs>
  <cellXfs count="2429">
    <xf numFmtId="0" fontId="0" fillId="0" borderId="0" xfId="0"/>
    <xf numFmtId="0" fontId="3" fillId="0" borderId="0" xfId="0" applyFont="1"/>
    <xf numFmtId="0" fontId="48" fillId="3" borderId="0" xfId="0" applyFont="1" applyFill="1"/>
    <xf numFmtId="0" fontId="50" fillId="3" borderId="0" xfId="0" applyFont="1" applyFill="1"/>
    <xf numFmtId="0" fontId="3" fillId="3" borderId="0" xfId="0" applyFont="1" applyFill="1"/>
    <xf numFmtId="0" fontId="49" fillId="3" borderId="0" xfId="0" applyFont="1" applyFill="1"/>
    <xf numFmtId="0" fontId="9" fillId="3" borderId="0" xfId="0" applyFont="1" applyFill="1"/>
    <xf numFmtId="0" fontId="12" fillId="0" borderId="0" xfId="0" applyFont="1" applyAlignment="1">
      <alignment vertical="center"/>
    </xf>
    <xf numFmtId="0" fontId="12" fillId="0" borderId="0" xfId="0" applyNumberFormat="1" applyFont="1" applyAlignment="1">
      <alignment vertical="center"/>
    </xf>
    <xf numFmtId="0" fontId="16" fillId="0" borderId="0" xfId="0" applyFont="1"/>
    <xf numFmtId="0" fontId="9" fillId="3" borderId="0" xfId="0" applyFont="1" applyFill="1" applyAlignment="1">
      <alignment horizontal="right"/>
    </xf>
    <xf numFmtId="0" fontId="9" fillId="3" borderId="0" xfId="0" applyFont="1" applyFill="1" applyBorder="1" applyAlignment="1">
      <alignment horizontal="center"/>
    </xf>
    <xf numFmtId="0" fontId="10" fillId="3" borderId="0" xfId="0" applyFont="1" applyFill="1"/>
    <xf numFmtId="0" fontId="10" fillId="3" borderId="2" xfId="0" applyFont="1" applyFill="1" applyBorder="1" applyAlignment="1"/>
    <xf numFmtId="0" fontId="9" fillId="3" borderId="0" xfId="0" applyFont="1" applyFill="1" applyAlignment="1">
      <alignment vertical="center"/>
    </xf>
    <xf numFmtId="0" fontId="9" fillId="3" borderId="0" xfId="0" applyFont="1" applyFill="1" applyBorder="1" applyAlignment="1">
      <alignment horizontal="left" vertical="center" wrapText="1"/>
    </xf>
    <xf numFmtId="0" fontId="52" fillId="3" borderId="0" xfId="0" applyFont="1" applyFill="1"/>
    <xf numFmtId="0" fontId="53" fillId="0" borderId="0" xfId="0" applyFont="1" applyAlignment="1">
      <alignment vertical="center"/>
    </xf>
    <xf numFmtId="0" fontId="11" fillId="4" borderId="3" xfId="0" applyFont="1" applyFill="1" applyBorder="1" applyAlignment="1">
      <alignment horizontal="center" vertical="center"/>
    </xf>
    <xf numFmtId="0" fontId="9" fillId="4" borderId="7" xfId="0" applyFont="1" applyFill="1" applyBorder="1" applyAlignment="1">
      <alignment horizontal="left" vertical="center" wrapText="1"/>
    </xf>
    <xf numFmtId="0" fontId="9" fillId="4" borderId="5" xfId="0" applyFont="1" applyFill="1" applyBorder="1" applyAlignment="1">
      <alignment horizontal="center"/>
    </xf>
    <xf numFmtId="0" fontId="9" fillId="4" borderId="3" xfId="0" applyFont="1" applyFill="1" applyBorder="1" applyAlignment="1">
      <alignment horizontal="center"/>
    </xf>
    <xf numFmtId="0" fontId="9" fillId="4" borderId="0" xfId="0" applyFont="1" applyFill="1" applyBorder="1" applyAlignment="1">
      <alignment horizontal="left" wrapText="1"/>
    </xf>
    <xf numFmtId="0" fontId="9" fillId="4" borderId="0" xfId="0" applyFont="1" applyFill="1" applyBorder="1" applyAlignment="1">
      <alignment horizontal="center" vertical="center" wrapText="1"/>
    </xf>
    <xf numFmtId="0" fontId="9" fillId="4" borderId="0" xfId="0" applyFont="1" applyFill="1" applyBorder="1" applyAlignment="1">
      <alignment horizontal="center" vertical="center"/>
    </xf>
    <xf numFmtId="0" fontId="9" fillId="4" borderId="5" xfId="0" applyFont="1" applyFill="1" applyBorder="1" applyAlignment="1">
      <alignment horizontal="center" wrapText="1"/>
    </xf>
    <xf numFmtId="0" fontId="9" fillId="4" borderId="3" xfId="0" applyFont="1" applyFill="1" applyBorder="1" applyAlignment="1">
      <alignment horizontal="center" wrapText="1"/>
    </xf>
    <xf numFmtId="0" fontId="9" fillId="4" borderId="3"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53" fillId="3" borderId="0" xfId="0" applyFont="1" applyFill="1" applyAlignment="1">
      <alignment vertical="center"/>
    </xf>
    <xf numFmtId="0" fontId="9" fillId="4" borderId="0" xfId="0" applyFont="1" applyFill="1" applyBorder="1" applyAlignment="1">
      <alignment horizontal="left" vertical="top" wrapText="1"/>
    </xf>
    <xf numFmtId="0" fontId="9" fillId="3" borderId="0" xfId="0" applyFont="1" applyFill="1" applyAlignment="1">
      <alignment horizontal="left" vertical="center"/>
    </xf>
    <xf numFmtId="0" fontId="47" fillId="0" borderId="1" xfId="0" applyFont="1" applyBorder="1" applyAlignment="1" applyProtection="1">
      <alignment horizontal="center" vertical="center" wrapText="1"/>
      <protection locked="0"/>
    </xf>
    <xf numFmtId="0" fontId="9" fillId="3" borderId="0" xfId="0" applyFont="1" applyFill="1" applyProtection="1">
      <protection locked="0"/>
    </xf>
    <xf numFmtId="0" fontId="3" fillId="3" borderId="0" xfId="0" applyFont="1" applyFill="1" applyProtection="1">
      <protection locked="0"/>
    </xf>
    <xf numFmtId="0" fontId="3" fillId="0" borderId="0" xfId="0" applyFont="1" applyProtection="1">
      <protection locked="0"/>
    </xf>
    <xf numFmtId="0" fontId="48" fillId="3" borderId="0" xfId="0" applyFont="1" applyFill="1" applyProtection="1">
      <protection locked="0"/>
    </xf>
    <xf numFmtId="0" fontId="48" fillId="3" borderId="1" xfId="0" applyFont="1" applyFill="1" applyBorder="1" applyAlignment="1" applyProtection="1">
      <alignment horizontal="center"/>
      <protection locked="0"/>
    </xf>
    <xf numFmtId="0" fontId="48" fillId="3" borderId="1" xfId="0" applyFont="1" applyFill="1" applyBorder="1" applyProtection="1">
      <protection locked="0"/>
    </xf>
    <xf numFmtId="0" fontId="51" fillId="3" borderId="0" xfId="0" applyFont="1" applyFill="1" applyAlignment="1" applyProtection="1">
      <alignment vertical="center"/>
      <protection locked="0"/>
    </xf>
    <xf numFmtId="0" fontId="54" fillId="3" borderId="0" xfId="0" applyFont="1" applyFill="1" applyAlignment="1" applyProtection="1">
      <alignment horizontal="right" vertical="center"/>
      <protection locked="0"/>
    </xf>
    <xf numFmtId="0" fontId="51" fillId="3" borderId="0" xfId="0" applyFont="1" applyFill="1" applyAlignment="1" applyProtection="1">
      <alignment horizontal="justify" vertical="center"/>
      <protection locked="0"/>
    </xf>
    <xf numFmtId="0" fontId="47" fillId="3" borderId="1" xfId="0" applyFont="1" applyFill="1" applyBorder="1" applyAlignment="1" applyProtection="1">
      <alignment horizontal="justify" vertical="center" wrapText="1"/>
      <protection locked="0"/>
    </xf>
    <xf numFmtId="0" fontId="47" fillId="3" borderId="0" xfId="0" applyFont="1" applyFill="1" applyAlignment="1" applyProtection="1">
      <alignment horizontal="justify" vertical="center"/>
      <protection locked="0"/>
    </xf>
    <xf numFmtId="0" fontId="55" fillId="3" borderId="0" xfId="21" applyFont="1" applyFill="1" applyProtection="1">
      <protection locked="0"/>
    </xf>
    <xf numFmtId="0" fontId="55" fillId="3" borderId="0" xfId="21" applyFont="1" applyFill="1" applyAlignment="1" applyProtection="1">
      <alignment vertical="center"/>
      <protection locked="0"/>
    </xf>
    <xf numFmtId="0" fontId="0" fillId="3" borderId="0" xfId="0" applyFill="1" applyProtection="1">
      <protection locked="0"/>
    </xf>
    <xf numFmtId="0" fontId="16" fillId="3" borderId="0" xfId="0" applyFont="1" applyFill="1"/>
    <xf numFmtId="0" fontId="9" fillId="3" borderId="0" xfId="0" applyFont="1" applyFill="1" applyAlignment="1">
      <alignment horizontal="right" vertical="center"/>
    </xf>
    <xf numFmtId="0" fontId="6" fillId="4" borderId="0" xfId="0" applyFont="1" applyFill="1" applyBorder="1" applyAlignment="1">
      <alignment horizontal="left" vertical="top"/>
    </xf>
    <xf numFmtId="0" fontId="56" fillId="4" borderId="0" xfId="0" applyFont="1" applyFill="1" applyBorder="1" applyAlignment="1">
      <alignment vertical="top"/>
    </xf>
    <xf numFmtId="0" fontId="47" fillId="3" borderId="1" xfId="0" applyFont="1" applyFill="1" applyBorder="1" applyAlignment="1" applyProtection="1">
      <alignment horizontal="center" vertical="center" wrapText="1"/>
      <protection locked="0"/>
    </xf>
    <xf numFmtId="0" fontId="0" fillId="3" borderId="0" xfId="0" applyFill="1" applyBorder="1" applyProtection="1">
      <protection locked="0"/>
    </xf>
    <xf numFmtId="0" fontId="51" fillId="3" borderId="0" xfId="0" applyFont="1" applyFill="1" applyAlignment="1" applyProtection="1">
      <alignment horizontal="left" vertical="center"/>
      <protection locked="0"/>
    </xf>
    <xf numFmtId="0" fontId="51" fillId="3" borderId="0" xfId="0" applyFont="1" applyFill="1" applyAlignment="1" applyProtection="1">
      <alignment horizontal="right" vertical="center"/>
    </xf>
    <xf numFmtId="0" fontId="47" fillId="0" borderId="1" xfId="0" applyFont="1" applyBorder="1" applyAlignment="1" applyProtection="1">
      <alignment horizontal="center" vertical="center" wrapText="1"/>
    </xf>
    <xf numFmtId="0" fontId="0" fillId="3" borderId="0" xfId="0" applyFill="1" applyProtection="1"/>
    <xf numFmtId="0" fontId="0" fillId="0" borderId="0" xfId="0" applyProtection="1"/>
    <xf numFmtId="0" fontId="51" fillId="3" borderId="0" xfId="0" applyFont="1" applyFill="1" applyAlignment="1" applyProtection="1">
      <alignment horizontal="center" vertical="center"/>
    </xf>
    <xf numFmtId="0" fontId="51" fillId="3" borderId="0" xfId="0" applyFont="1" applyFill="1" applyAlignment="1" applyProtection="1">
      <alignment horizontal="left" vertical="center"/>
    </xf>
    <xf numFmtId="0" fontId="3" fillId="3" borderId="0" xfId="0" applyFont="1" applyFill="1" applyProtection="1"/>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Border="1"/>
    <xf numFmtId="0" fontId="31" fillId="3" borderId="3" xfId="0" applyFont="1" applyFill="1" applyBorder="1" applyAlignment="1">
      <alignment horizontal="center" wrapText="1"/>
    </xf>
    <xf numFmtId="0" fontId="57" fillId="3" borderId="0" xfId="0" applyFont="1" applyFill="1"/>
    <xf numFmtId="0" fontId="7" fillId="27" borderId="0" xfId="20" applyFont="1"/>
    <xf numFmtId="0" fontId="9" fillId="0" borderId="0" xfId="0" applyFont="1" applyProtection="1">
      <protection locked="0"/>
    </xf>
    <xf numFmtId="0" fontId="9" fillId="3" borderId="1" xfId="0" applyFont="1" applyFill="1" applyBorder="1" applyAlignment="1" applyProtection="1">
      <protection locked="0"/>
    </xf>
    <xf numFmtId="0" fontId="9" fillId="4" borderId="9" xfId="0" applyFont="1" applyFill="1" applyBorder="1" applyAlignment="1" applyProtection="1">
      <alignment horizontal="left" vertical="center" wrapText="1"/>
      <protection locked="0"/>
    </xf>
    <xf numFmtId="0" fontId="9" fillId="4" borderId="7" xfId="0" applyFont="1" applyFill="1" applyBorder="1" applyAlignment="1" applyProtection="1">
      <alignment horizontal="left" vertical="center" wrapText="1"/>
      <protection locked="0"/>
    </xf>
    <xf numFmtId="0" fontId="6" fillId="4" borderId="3"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protection locked="0"/>
    </xf>
    <xf numFmtId="0" fontId="3" fillId="3" borderId="1" xfId="0" applyFont="1" applyFill="1" applyBorder="1" applyAlignment="1" applyProtection="1">
      <protection locked="0"/>
    </xf>
    <xf numFmtId="0" fontId="9" fillId="0" borderId="0" xfId="0" applyFont="1" applyAlignment="1" applyProtection="1">
      <alignment vertical="top" wrapText="1"/>
      <protection locked="0"/>
    </xf>
    <xf numFmtId="0" fontId="5" fillId="3" borderId="0" xfId="0" applyFont="1" applyFill="1" applyBorder="1" applyAlignment="1" applyProtection="1">
      <alignment vertical="center" wrapText="1"/>
      <protection locked="0"/>
    </xf>
    <xf numFmtId="0" fontId="3" fillId="0" borderId="0" xfId="0" applyFont="1" applyAlignment="1" applyProtection="1">
      <alignment horizontal="center" vertical="center" wrapText="1"/>
      <protection locked="0"/>
    </xf>
    <xf numFmtId="0" fontId="7" fillId="0" borderId="0" xfId="0" applyFont="1" applyProtection="1">
      <protection locked="0"/>
    </xf>
    <xf numFmtId="0" fontId="9" fillId="0" borderId="0" xfId="0" applyFont="1" applyAlignment="1" applyProtection="1">
      <alignment horizontal="justify" vertical="center"/>
      <protection locked="0"/>
    </xf>
    <xf numFmtId="0" fontId="9" fillId="27" borderId="0" xfId="20" applyFont="1" applyProtection="1"/>
    <xf numFmtId="0" fontId="9" fillId="3" borderId="0" xfId="0" applyFont="1" applyFill="1" applyProtection="1"/>
    <xf numFmtId="0" fontId="9" fillId="4" borderId="9" xfId="0" applyFont="1" applyFill="1" applyBorder="1" applyAlignment="1" applyProtection="1">
      <alignment horizontal="left" vertical="center" wrapText="1"/>
    </xf>
    <xf numFmtId="0" fontId="9" fillId="4" borderId="7" xfId="0" applyFont="1" applyFill="1" applyBorder="1" applyAlignment="1" applyProtection="1">
      <alignment horizontal="left" vertical="center" wrapText="1"/>
    </xf>
    <xf numFmtId="0" fontId="6" fillId="4" borderId="3" xfId="0" applyFont="1" applyFill="1" applyBorder="1" applyAlignment="1" applyProtection="1">
      <alignment horizontal="center" vertical="center" wrapText="1"/>
    </xf>
    <xf numFmtId="0" fontId="6" fillId="4" borderId="6" xfId="0" applyFont="1" applyFill="1" applyBorder="1" applyAlignment="1" applyProtection="1">
      <alignment horizontal="center" vertical="center" wrapText="1"/>
    </xf>
    <xf numFmtId="0" fontId="3" fillId="27" borderId="0" xfId="20" applyFont="1" applyProtection="1"/>
    <xf numFmtId="0" fontId="7" fillId="27" borderId="0" xfId="20" applyFont="1" applyProtection="1"/>
    <xf numFmtId="0" fontId="20" fillId="27" borderId="0" xfId="20" applyFont="1" applyAlignment="1">
      <alignment vertical="center"/>
    </xf>
    <xf numFmtId="0" fontId="3" fillId="27" borderId="0" xfId="20" applyFont="1" applyAlignment="1">
      <alignment horizontal="left"/>
    </xf>
    <xf numFmtId="0" fontId="20" fillId="27" borderId="0" xfId="20" applyFont="1" applyAlignment="1">
      <alignment horizontal="left" vertical="center"/>
    </xf>
    <xf numFmtId="0" fontId="58" fillId="27" borderId="0" xfId="20" applyFont="1"/>
    <xf numFmtId="0" fontId="9" fillId="0" borderId="0" xfId="0" applyFont="1" applyAlignment="1" applyProtection="1">
      <alignment horizontal="center" vertical="center"/>
      <protection locked="0"/>
    </xf>
    <xf numFmtId="0" fontId="60" fillId="3" borderId="0" xfId="0" applyFont="1" applyFill="1" applyProtection="1"/>
    <xf numFmtId="0" fontId="5" fillId="27" borderId="0" xfId="20" applyFont="1" applyBorder="1" applyAlignment="1">
      <alignment horizontal="center"/>
    </xf>
    <xf numFmtId="0" fontId="47" fillId="27" borderId="1" xfId="20" applyFont="1" applyBorder="1" applyAlignment="1">
      <alignment vertical="center" wrapText="1"/>
    </xf>
    <xf numFmtId="0" fontId="48" fillId="5" borderId="1" xfId="0" applyFont="1" applyFill="1" applyBorder="1" applyAlignment="1" applyProtection="1">
      <alignment horizontal="center" vertical="center"/>
      <protection locked="0"/>
    </xf>
    <xf numFmtId="0" fontId="12" fillId="3" borderId="3" xfId="0" applyFont="1" applyFill="1" applyBorder="1" applyAlignment="1">
      <alignment horizontal="center" vertical="center" wrapText="1"/>
    </xf>
    <xf numFmtId="0" fontId="12" fillId="3" borderId="0" xfId="0" applyFont="1" applyFill="1" applyAlignment="1">
      <alignment vertical="justify" wrapText="1"/>
    </xf>
    <xf numFmtId="0" fontId="12" fillId="3" borderId="0" xfId="0" applyFont="1" applyFill="1" applyAlignment="1">
      <alignment vertical="center"/>
    </xf>
    <xf numFmtId="0" fontId="12" fillId="3" borderId="5" xfId="0" applyFont="1" applyFill="1" applyBorder="1" applyAlignment="1">
      <alignment vertical="center" wrapText="1"/>
    </xf>
    <xf numFmtId="0" fontId="12" fillId="3" borderId="3" xfId="0" applyFont="1" applyFill="1" applyBorder="1" applyAlignment="1">
      <alignment vertical="center"/>
    </xf>
    <xf numFmtId="0" fontId="12" fillId="3" borderId="6" xfId="0" applyFont="1" applyFill="1" applyBorder="1" applyAlignment="1">
      <alignment vertical="center"/>
    </xf>
    <xf numFmtId="0" fontId="12" fillId="3" borderId="0" xfId="0" applyFont="1" applyFill="1" applyBorder="1" applyAlignment="1">
      <alignment vertical="justify" wrapText="1"/>
    </xf>
    <xf numFmtId="0" fontId="13" fillId="3" borderId="0" xfId="0" applyFont="1" applyFill="1" applyAlignment="1">
      <alignment vertical="justify" wrapText="1"/>
    </xf>
    <xf numFmtId="0" fontId="12" fillId="3" borderId="0" xfId="0" applyFont="1" applyFill="1" applyBorder="1" applyAlignment="1">
      <alignment vertical="center" wrapText="1"/>
    </xf>
    <xf numFmtId="14" fontId="12" fillId="3" borderId="0" xfId="0" applyNumberFormat="1" applyFont="1" applyFill="1" applyAlignment="1">
      <alignment vertical="center"/>
    </xf>
    <xf numFmtId="0" fontId="61" fillId="3" borderId="0" xfId="0" applyFont="1" applyFill="1" applyAlignment="1">
      <alignment vertical="center"/>
    </xf>
    <xf numFmtId="0" fontId="12" fillId="3" borderId="0" xfId="0" applyFont="1" applyFill="1" applyBorder="1" applyAlignment="1">
      <alignment vertical="center"/>
    </xf>
    <xf numFmtId="0" fontId="13" fillId="3" borderId="0" xfId="0" applyFont="1" applyFill="1" applyAlignment="1">
      <alignment vertical="center" wrapText="1"/>
    </xf>
    <xf numFmtId="0" fontId="13" fillId="3" borderId="0" xfId="0" applyFont="1" applyFill="1" applyAlignment="1">
      <alignment horizontal="left" vertical="center" wrapText="1"/>
    </xf>
    <xf numFmtId="0" fontId="6" fillId="3" borderId="0" xfId="0" applyFont="1" applyFill="1" applyBorder="1" applyAlignment="1">
      <alignment vertical="center" wrapText="1"/>
    </xf>
    <xf numFmtId="0" fontId="62" fillId="3" borderId="0" xfId="0" applyFont="1" applyFill="1" applyBorder="1" applyAlignment="1">
      <alignment wrapText="1"/>
    </xf>
    <xf numFmtId="0" fontId="12" fillId="3" borderId="0" xfId="0" applyFont="1" applyFill="1" applyAlignment="1">
      <alignment vertical="center" wrapText="1"/>
    </xf>
    <xf numFmtId="0" fontId="12" fillId="3" borderId="0" xfId="0" applyFont="1" applyFill="1" applyBorder="1" applyAlignment="1">
      <alignment horizontal="justify" vertical="center" wrapText="1"/>
    </xf>
    <xf numFmtId="0" fontId="12" fillId="3" borderId="0" xfId="0" applyFont="1" applyFill="1" applyAlignment="1">
      <alignment horizontal="justify" vertical="center" wrapText="1"/>
    </xf>
    <xf numFmtId="0" fontId="12" fillId="3" borderId="0" xfId="0" applyFont="1" applyFill="1" applyAlignment="1">
      <alignment wrapText="1"/>
    </xf>
    <xf numFmtId="0" fontId="53" fillId="3" borderId="0" xfId="0" applyFont="1" applyFill="1" applyAlignment="1">
      <alignment vertical="center" wrapText="1"/>
    </xf>
    <xf numFmtId="0" fontId="12" fillId="3" borderId="0" xfId="0" applyFont="1" applyFill="1" applyAlignment="1">
      <alignment horizontal="left" wrapText="1"/>
    </xf>
    <xf numFmtId="0" fontId="12" fillId="3" borderId="0" xfId="0" applyFont="1" applyFill="1" applyAlignment="1">
      <alignment horizontal="center" wrapText="1"/>
    </xf>
    <xf numFmtId="0" fontId="12" fillId="27" borderId="0" xfId="20" applyFont="1" applyAlignment="1">
      <alignment horizontal="center" vertical="justify" wrapText="1"/>
    </xf>
    <xf numFmtId="0" fontId="12" fillId="27" borderId="0" xfId="20" applyFont="1" applyAlignment="1">
      <alignment vertical="center"/>
    </xf>
    <xf numFmtId="0" fontId="12" fillId="27" borderId="0" xfId="20" applyFont="1" applyBorder="1" applyAlignment="1">
      <alignment vertical="center" wrapText="1"/>
    </xf>
    <xf numFmtId="0" fontId="61" fillId="27" borderId="0" xfId="20" applyFont="1" applyAlignment="1">
      <alignment vertical="center"/>
    </xf>
    <xf numFmtId="0" fontId="53" fillId="27" borderId="0" xfId="20" applyFont="1" applyAlignment="1">
      <alignment vertical="center"/>
    </xf>
    <xf numFmtId="0" fontId="12" fillId="27" borderId="0" xfId="20" applyFont="1" applyBorder="1" applyAlignment="1">
      <alignment vertical="center"/>
    </xf>
    <xf numFmtId="0" fontId="13" fillId="27" borderId="0" xfId="20" applyFont="1" applyAlignment="1">
      <alignment vertical="center"/>
    </xf>
    <xf numFmtId="0" fontId="13" fillId="27" borderId="0" xfId="20" applyFont="1" applyAlignment="1">
      <alignment vertical="center" wrapText="1"/>
    </xf>
    <xf numFmtId="0" fontId="13" fillId="27" borderId="0" xfId="20" applyFont="1" applyBorder="1" applyAlignment="1">
      <alignment horizontal="justify" vertical="top" wrapText="1"/>
    </xf>
    <xf numFmtId="0" fontId="44" fillId="6" borderId="0" xfId="20" applyFont="1" applyFill="1"/>
    <xf numFmtId="0" fontId="59" fillId="6" borderId="0" xfId="20" applyFont="1" applyFill="1" applyAlignment="1">
      <alignment vertical="center"/>
    </xf>
    <xf numFmtId="0" fontId="48" fillId="6" borderId="0" xfId="20" applyFont="1" applyFill="1"/>
    <xf numFmtId="0" fontId="48" fillId="6" borderId="7" xfId="20" applyFont="1" applyFill="1" applyBorder="1"/>
    <xf numFmtId="0" fontId="47" fillId="6" borderId="0" xfId="20" applyFont="1" applyFill="1" applyAlignment="1">
      <alignment vertical="center"/>
    </xf>
    <xf numFmtId="0" fontId="47" fillId="6" borderId="0" xfId="20" applyFont="1" applyFill="1"/>
    <xf numFmtId="0" fontId="44" fillId="6" borderId="0" xfId="20" applyFont="1" applyFill="1" applyAlignment="1"/>
    <xf numFmtId="0" fontId="51" fillId="6" borderId="0" xfId="20" applyFont="1" applyFill="1" applyAlignment="1">
      <alignment horizontal="right" vertical="center"/>
    </xf>
    <xf numFmtId="0" fontId="51" fillId="6" borderId="0" xfId="20" applyFont="1" applyFill="1" applyAlignment="1">
      <alignment vertical="center"/>
    </xf>
    <xf numFmtId="0" fontId="49" fillId="6" borderId="0" xfId="20" applyFont="1" applyFill="1" applyAlignment="1">
      <alignment vertical="center"/>
    </xf>
    <xf numFmtId="0" fontId="48" fillId="27" borderId="1" xfId="20" applyFont="1" applyBorder="1" applyAlignment="1" applyProtection="1">
      <alignment horizontal="center"/>
      <protection locked="0"/>
    </xf>
    <xf numFmtId="0" fontId="48" fillId="27" borderId="1" xfId="20" applyFont="1" applyBorder="1" applyAlignment="1" applyProtection="1">
      <alignment horizontal="center" vertical="center"/>
      <protection locked="0"/>
    </xf>
    <xf numFmtId="0" fontId="47" fillId="27" borderId="1" xfId="20" applyFont="1" applyBorder="1" applyAlignment="1" applyProtection="1">
      <alignment horizontal="center" vertical="center" wrapText="1"/>
    </xf>
    <xf numFmtId="0" fontId="51" fillId="3" borderId="0" xfId="0" applyFont="1" applyFill="1" applyAlignment="1" applyProtection="1">
      <alignment horizontal="center" vertical="center"/>
      <protection locked="0"/>
    </xf>
    <xf numFmtId="0" fontId="47" fillId="27" borderId="1" xfId="20" applyFont="1" applyBorder="1" applyAlignment="1" applyProtection="1">
      <alignment horizontal="center" vertical="center" wrapText="1"/>
      <protection locked="0"/>
    </xf>
    <xf numFmtId="0" fontId="47" fillId="5" borderId="1" xfId="0" applyFont="1" applyFill="1" applyBorder="1" applyAlignment="1" applyProtection="1">
      <alignment horizontal="center" vertical="center" wrapText="1"/>
      <protection locked="0"/>
    </xf>
    <xf numFmtId="0" fontId="47" fillId="27" borderId="1" xfId="20" applyFont="1" applyBorder="1" applyAlignment="1" applyProtection="1">
      <alignment horizontal="justify" vertical="center" wrapText="1"/>
      <protection locked="0"/>
    </xf>
    <xf numFmtId="0" fontId="9" fillId="3" borderId="1" xfId="0" applyFont="1" applyFill="1" applyBorder="1" applyAlignment="1" applyProtection="1">
      <alignment vertical="center"/>
      <protection locked="0"/>
    </xf>
    <xf numFmtId="0" fontId="3" fillId="3" borderId="7" xfId="0" applyFont="1" applyFill="1" applyBorder="1" applyAlignment="1" applyProtection="1">
      <alignment horizontal="center"/>
      <protection locked="0"/>
    </xf>
    <xf numFmtId="0" fontId="9" fillId="3" borderId="5" xfId="0" applyFont="1" applyFill="1" applyBorder="1" applyAlignment="1" applyProtection="1">
      <alignment horizontal="center" vertical="center" wrapText="1" shrinkToFit="1"/>
      <protection locked="0"/>
    </xf>
    <xf numFmtId="0" fontId="3" fillId="27" borderId="3" xfId="20" applyFont="1" applyBorder="1" applyAlignment="1">
      <alignment horizontal="right" wrapText="1"/>
    </xf>
    <xf numFmtId="0" fontId="3" fillId="27" borderId="3" xfId="20" applyFont="1" applyBorder="1" applyAlignment="1">
      <alignment horizontal="center" wrapText="1"/>
    </xf>
    <xf numFmtId="0" fontId="0" fillId="0" borderId="0" xfId="0" applyBorder="1" applyProtection="1"/>
    <xf numFmtId="0" fontId="47" fillId="4" borderId="0" xfId="0" applyFont="1" applyFill="1" applyBorder="1" applyAlignment="1" applyProtection="1">
      <alignment vertical="center" wrapText="1"/>
    </xf>
    <xf numFmtId="0" fontId="9" fillId="27" borderId="3" xfId="20" applyFont="1" applyBorder="1" applyAlignment="1">
      <alignment horizontal="justify" vertical="center" wrapText="1"/>
    </xf>
    <xf numFmtId="0" fontId="3" fillId="3" borderId="0" xfId="0" applyFont="1" applyFill="1" applyBorder="1"/>
    <xf numFmtId="0" fontId="9" fillId="0" borderId="0" xfId="0" applyFont="1" applyFill="1"/>
    <xf numFmtId="0" fontId="11" fillId="27" borderId="3" xfId="20" applyFont="1" applyBorder="1" applyAlignment="1">
      <alignment vertical="center"/>
    </xf>
    <xf numFmtId="0" fontId="48" fillId="3" borderId="7" xfId="0" applyFont="1" applyFill="1" applyBorder="1" applyAlignment="1" applyProtection="1">
      <alignment horizontal="center"/>
      <protection locked="0"/>
    </xf>
    <xf numFmtId="0" fontId="48" fillId="3" borderId="5" xfId="0" applyFont="1" applyFill="1" applyBorder="1" applyAlignment="1" applyProtection="1">
      <alignment horizontal="center" vertical="center" wrapText="1" shrinkToFit="1"/>
      <protection locked="0"/>
    </xf>
    <xf numFmtId="0" fontId="48" fillId="3" borderId="5" xfId="0" applyNumberFormat="1" applyFont="1" applyFill="1" applyBorder="1" applyAlignment="1" applyProtection="1">
      <alignment horizontal="center" vertical="center" wrapText="1" shrinkToFit="1"/>
      <protection locked="0"/>
    </xf>
    <xf numFmtId="0" fontId="51" fillId="6" borderId="0" xfId="20" applyFont="1" applyFill="1" applyAlignment="1">
      <alignment horizontal="center" vertical="center"/>
    </xf>
    <xf numFmtId="0" fontId="46" fillId="0" borderId="0" xfId="0" applyFont="1" applyBorder="1"/>
    <xf numFmtId="0" fontId="46" fillId="0" borderId="0" xfId="0" applyFont="1" applyFill="1" applyBorder="1"/>
    <xf numFmtId="0" fontId="9" fillId="0" borderId="0" xfId="0" applyFont="1" applyFill="1" applyProtection="1">
      <protection locked="0"/>
    </xf>
    <xf numFmtId="0" fontId="47" fillId="6" borderId="1" xfId="20" applyFont="1" applyFill="1" applyBorder="1" applyAlignment="1">
      <alignment horizontal="center" vertical="center" wrapText="1" shrinkToFit="1"/>
    </xf>
    <xf numFmtId="0" fontId="48" fillId="3" borderId="1" xfId="0" applyFont="1" applyFill="1" applyBorder="1" applyAlignment="1" applyProtection="1">
      <alignment horizontal="center" vertical="center" wrapText="1" shrinkToFit="1"/>
      <protection locked="0"/>
    </xf>
    <xf numFmtId="14" fontId="48" fillId="3" borderId="5" xfId="0" applyNumberFormat="1" applyFont="1" applyFill="1" applyBorder="1" applyAlignment="1" applyProtection="1">
      <alignment horizontal="center" vertical="center" wrapText="1" shrinkToFit="1"/>
      <protection locked="0"/>
    </xf>
    <xf numFmtId="0" fontId="48" fillId="3" borderId="0" xfId="0" applyFont="1" applyFill="1" applyAlignment="1">
      <alignment wrapText="1"/>
    </xf>
    <xf numFmtId="0" fontId="14" fillId="6" borderId="0" xfId="20" applyFont="1" applyFill="1"/>
    <xf numFmtId="0" fontId="14" fillId="6" borderId="0" xfId="20" applyFont="1" applyFill="1" applyProtection="1">
      <protection locked="0"/>
    </xf>
    <xf numFmtId="0" fontId="71" fillId="6" borderId="1" xfId="20" applyFont="1" applyFill="1" applyBorder="1" applyAlignment="1">
      <alignment horizontal="center" vertical="center" wrapText="1"/>
    </xf>
    <xf numFmtId="0" fontId="4" fillId="27" borderId="6" xfId="20" applyFont="1" applyBorder="1" applyAlignment="1" applyProtection="1">
      <alignment vertical="center" wrapText="1"/>
    </xf>
    <xf numFmtId="0" fontId="51" fillId="0" borderId="0" xfId="0" applyFont="1"/>
    <xf numFmtId="0" fontId="4" fillId="7" borderId="5" xfId="24" applyFont="1" applyFill="1" applyBorder="1">
      <alignment horizontal="left"/>
    </xf>
    <xf numFmtId="0" fontId="4" fillId="7" borderId="3" xfId="24" applyFont="1" applyFill="1" applyBorder="1" applyAlignment="1">
      <alignment horizontal="center"/>
    </xf>
    <xf numFmtId="0" fontId="4" fillId="7" borderId="3" xfId="24" applyFont="1" applyFill="1" applyBorder="1">
      <alignment horizontal="left"/>
    </xf>
    <xf numFmtId="0" fontId="4" fillId="7" borderId="6" xfId="24" applyFont="1" applyFill="1" applyBorder="1">
      <alignment horizontal="left"/>
    </xf>
    <xf numFmtId="0" fontId="4" fillId="0" borderId="1" xfId="24" applyFont="1" applyBorder="1" applyAlignment="1">
      <alignment horizontal="center" vertical="center"/>
    </xf>
    <xf numFmtId="0" fontId="4" fillId="3" borderId="1" xfId="24" applyFont="1" applyFill="1" applyBorder="1" applyAlignment="1">
      <alignment horizontal="center"/>
    </xf>
    <xf numFmtId="0" fontId="4" fillId="3" borderId="1" xfId="24" applyFont="1" applyFill="1" applyBorder="1" applyAlignment="1">
      <alignment horizontal="center" vertical="center"/>
    </xf>
    <xf numFmtId="0" fontId="4" fillId="27" borderId="1" xfId="20" applyFont="1" applyBorder="1" applyAlignment="1">
      <alignment horizontal="center" vertical="center"/>
    </xf>
    <xf numFmtId="0" fontId="73" fillId="0" borderId="1" xfId="24" applyFont="1" applyBorder="1" applyAlignment="1">
      <alignment horizontal="center" vertical="center"/>
    </xf>
    <xf numFmtId="164" fontId="73" fillId="3" borderId="1" xfId="37" applyFont="1" applyFill="1" applyBorder="1" applyAlignment="1">
      <alignment horizontal="center"/>
    </xf>
    <xf numFmtId="0" fontId="75" fillId="3" borderId="1" xfId="0" applyFont="1" applyFill="1" applyBorder="1" applyAlignment="1" applyProtection="1">
      <alignment horizontal="center" vertical="center"/>
      <protection locked="0"/>
    </xf>
    <xf numFmtId="0" fontId="74" fillId="3" borderId="1" xfId="0" applyNumberFormat="1" applyFont="1" applyFill="1" applyBorder="1" applyAlignment="1" applyProtection="1">
      <alignment horizontal="center" vertical="center"/>
      <protection locked="0"/>
    </xf>
    <xf numFmtId="0" fontId="75" fillId="27" borderId="1" xfId="20" applyFont="1" applyBorder="1" applyAlignment="1">
      <alignment horizontal="center" vertical="center"/>
    </xf>
    <xf numFmtId="2" fontId="74" fillId="3" borderId="1" xfId="0" applyNumberFormat="1" applyFont="1" applyFill="1" applyBorder="1" applyAlignment="1" applyProtection="1">
      <alignment horizontal="center" vertical="center"/>
      <protection locked="0"/>
    </xf>
    <xf numFmtId="0" fontId="74" fillId="27" borderId="1" xfId="20" applyFont="1" applyBorder="1" applyAlignment="1">
      <alignment horizontal="center" vertical="center" wrapText="1"/>
    </xf>
    <xf numFmtId="0" fontId="51" fillId="7" borderId="0" xfId="0" applyFont="1" applyFill="1" applyAlignment="1">
      <alignment horizontal="center" vertical="center"/>
    </xf>
    <xf numFmtId="0" fontId="51" fillId="7" borderId="0" xfId="0" applyFont="1" applyFill="1"/>
    <xf numFmtId="0" fontId="76" fillId="3" borderId="1" xfId="0" applyFont="1" applyFill="1" applyBorder="1" applyAlignment="1" applyProtection="1">
      <alignment horizontal="center"/>
      <protection locked="0"/>
    </xf>
    <xf numFmtId="0" fontId="76" fillId="3" borderId="1" xfId="0" applyFont="1" applyFill="1" applyBorder="1" applyAlignment="1" applyProtection="1">
      <alignment horizontal="center" vertical="center"/>
      <protection locked="0"/>
    </xf>
    <xf numFmtId="49" fontId="76" fillId="3" borderId="1" xfId="0" applyNumberFormat="1" applyFont="1" applyFill="1" applyBorder="1" applyAlignment="1" applyProtection="1">
      <alignment horizontal="center" vertical="center"/>
      <protection locked="0"/>
    </xf>
    <xf numFmtId="0" fontId="47" fillId="27" borderId="1" xfId="20" applyFont="1" applyBorder="1" applyAlignment="1">
      <alignment horizontal="center" vertical="center" wrapText="1"/>
    </xf>
    <xf numFmtId="0" fontId="0" fillId="3" borderId="0" xfId="0" applyFill="1" applyAlignment="1" applyProtection="1">
      <alignment horizontal="center"/>
    </xf>
    <xf numFmtId="0" fontId="104" fillId="3" borderId="0" xfId="21" applyFill="1" applyAlignment="1" applyProtection="1">
      <alignment horizontal="center" vertical="center"/>
    </xf>
    <xf numFmtId="0" fontId="0" fillId="0" borderId="0" xfId="0" applyAlignment="1" applyProtection="1">
      <alignment horizontal="center"/>
    </xf>
    <xf numFmtId="0" fontId="2" fillId="0" borderId="0" xfId="0" applyFont="1"/>
    <xf numFmtId="0" fontId="9" fillId="4" borderId="10" xfId="0" applyFont="1" applyFill="1" applyBorder="1"/>
    <xf numFmtId="0" fontId="9" fillId="4" borderId="0" xfId="0" applyFont="1" applyFill="1" applyBorder="1"/>
    <xf numFmtId="0" fontId="9" fillId="4" borderId="0" xfId="0" applyFont="1" applyFill="1" applyBorder="1" applyAlignment="1">
      <alignment horizontal="left" vertical="center"/>
    </xf>
    <xf numFmtId="0" fontId="9" fillId="4" borderId="0" xfId="0" applyFont="1" applyFill="1" applyBorder="1" applyAlignment="1">
      <alignment horizontal="right"/>
    </xf>
    <xf numFmtId="0" fontId="9" fillId="4" borderId="11" xfId="0" applyFont="1" applyFill="1" applyBorder="1" applyAlignment="1">
      <alignment horizontal="right"/>
    </xf>
    <xf numFmtId="0" fontId="9" fillId="3" borderId="1" xfId="0" applyFont="1" applyFill="1" applyBorder="1"/>
    <xf numFmtId="0" fontId="80" fillId="0" borderId="0" xfId="0" applyFont="1" applyFill="1" applyBorder="1"/>
    <xf numFmtId="0" fontId="81" fillId="0" borderId="0" xfId="0" applyFont="1"/>
    <xf numFmtId="0" fontId="9" fillId="27" borderId="0" xfId="20" applyFont="1" applyAlignment="1">
      <alignment horizontal="right" vertical="center"/>
    </xf>
    <xf numFmtId="0" fontId="22" fillId="27" borderId="0" xfId="20" applyFont="1"/>
    <xf numFmtId="0" fontId="16" fillId="27" borderId="0" xfId="20" applyFont="1"/>
    <xf numFmtId="0" fontId="7" fillId="0" borderId="0" xfId="0" applyFont="1"/>
    <xf numFmtId="0" fontId="79" fillId="0" borderId="0" xfId="0" applyFont="1" applyAlignment="1"/>
    <xf numFmtId="0" fontId="9" fillId="3" borderId="1" xfId="0" applyFont="1" applyFill="1" applyBorder="1" applyAlignment="1">
      <alignment horizontal="center"/>
    </xf>
    <xf numFmtId="0" fontId="11" fillId="27" borderId="0" xfId="20" applyFont="1" applyBorder="1" applyAlignment="1">
      <alignment horizontal="left" vertical="center"/>
    </xf>
    <xf numFmtId="0" fontId="9" fillId="27" borderId="5" xfId="20" applyFont="1" applyBorder="1" applyAlignment="1">
      <alignment horizontal="center" vertical="center"/>
    </xf>
    <xf numFmtId="0" fontId="12" fillId="27" borderId="0" xfId="20" applyFont="1" applyAlignment="1">
      <alignment horizontal="left" vertical="justify" wrapText="1"/>
    </xf>
    <xf numFmtId="0" fontId="12" fillId="27" borderId="0" xfId="20" applyFont="1" applyAlignment="1">
      <alignment vertical="justify" wrapText="1"/>
    </xf>
    <xf numFmtId="0" fontId="13" fillId="27" borderId="0" xfId="20" applyFont="1" applyAlignment="1">
      <alignment vertical="justify" wrapText="1"/>
    </xf>
    <xf numFmtId="0" fontId="13" fillId="27" borderId="0" xfId="20" applyFont="1" applyAlignment="1">
      <alignment horizontal="left" vertical="center" wrapText="1"/>
    </xf>
    <xf numFmtId="0" fontId="9" fillId="3" borderId="0" xfId="0" applyFont="1" applyFill="1" applyBorder="1"/>
    <xf numFmtId="0" fontId="12" fillId="0" borderId="0" xfId="0" applyFont="1" applyBorder="1" applyAlignment="1">
      <alignment vertical="center" wrapText="1"/>
    </xf>
    <xf numFmtId="0" fontId="9" fillId="3" borderId="0" xfId="0" applyFont="1" applyFill="1" applyBorder="1" applyAlignment="1">
      <alignment horizontal="center" vertical="center"/>
    </xf>
    <xf numFmtId="0" fontId="9" fillId="3" borderId="0" xfId="0" applyFont="1" applyFill="1" applyBorder="1" applyAlignment="1">
      <alignment horizontal="left" vertical="center"/>
    </xf>
    <xf numFmtId="0" fontId="0" fillId="0" borderId="0" xfId="0" applyProtection="1">
      <protection locked="0"/>
    </xf>
    <xf numFmtId="0" fontId="0" fillId="0" borderId="0" xfId="0" applyBorder="1" applyProtection="1">
      <protection locked="0"/>
    </xf>
    <xf numFmtId="0" fontId="9" fillId="27" borderId="0" xfId="20" applyFont="1"/>
    <xf numFmtId="0" fontId="3" fillId="27" borderId="0" xfId="20" applyFont="1"/>
    <xf numFmtId="0" fontId="9" fillId="3" borderId="0" xfId="0" applyFont="1" applyFill="1" applyBorder="1" applyProtection="1">
      <protection locked="0"/>
    </xf>
    <xf numFmtId="0" fontId="11" fillId="27" borderId="0" xfId="20" applyFont="1" applyAlignment="1">
      <alignment vertical="center"/>
    </xf>
    <xf numFmtId="0" fontId="9" fillId="27" borderId="0" xfId="20" applyFont="1" applyAlignment="1">
      <alignment vertical="center"/>
    </xf>
    <xf numFmtId="0" fontId="3" fillId="27" borderId="0" xfId="20" applyFont="1" applyBorder="1" applyAlignment="1"/>
    <xf numFmtId="0" fontId="6" fillId="27" borderId="0" xfId="20" applyFont="1" applyBorder="1" applyAlignment="1"/>
    <xf numFmtId="0" fontId="3" fillId="27" borderId="0" xfId="20" applyFont="1" applyAlignment="1">
      <alignment horizontal="center" vertical="center"/>
    </xf>
    <xf numFmtId="0" fontId="9" fillId="27" borderId="0" xfId="20" applyFont="1" applyBorder="1" applyAlignment="1">
      <alignment horizontal="center"/>
    </xf>
    <xf numFmtId="0" fontId="11" fillId="27" borderId="1" xfId="20" applyFont="1" applyBorder="1" applyAlignment="1">
      <alignment horizontal="center" vertical="center"/>
    </xf>
    <xf numFmtId="0" fontId="9" fillId="27" borderId="1" xfId="20" applyFont="1" applyBorder="1" applyAlignment="1">
      <alignment horizontal="center" vertical="center"/>
    </xf>
    <xf numFmtId="0" fontId="9" fillId="27" borderId="0" xfId="20" applyFont="1" applyAlignment="1">
      <alignment horizontal="right"/>
    </xf>
    <xf numFmtId="0" fontId="4" fillId="27" borderId="0" xfId="20" applyFont="1" applyAlignment="1">
      <alignment vertical="center"/>
    </xf>
    <xf numFmtId="0" fontId="10" fillId="27" borderId="0" xfId="20" applyFont="1" applyAlignment="1">
      <alignment horizontal="center" vertical="center"/>
    </xf>
    <xf numFmtId="0" fontId="9" fillId="27" borderId="0" xfId="20" applyFont="1" applyAlignment="1">
      <alignment horizontal="justify" vertical="center"/>
    </xf>
    <xf numFmtId="0" fontId="9" fillId="27" borderId="0" xfId="20" applyFont="1" applyAlignment="1"/>
    <xf numFmtId="0" fontId="9" fillId="27" borderId="0" xfId="20" applyFont="1" applyAlignment="1">
      <alignment horizontal="center"/>
    </xf>
    <xf numFmtId="0" fontId="9" fillId="27" borderId="1" xfId="20" applyFont="1" applyBorder="1" applyAlignment="1">
      <alignment vertical="center"/>
    </xf>
    <xf numFmtId="0" fontId="11" fillId="27" borderId="0" xfId="20" applyFont="1" applyBorder="1" applyAlignment="1">
      <alignment vertical="center"/>
    </xf>
    <xf numFmtId="0" fontId="84" fillId="3" borderId="0" xfId="0" applyFont="1" applyFill="1"/>
    <xf numFmtId="0" fontId="84" fillId="0" borderId="0" xfId="0" applyFont="1"/>
    <xf numFmtId="0" fontId="82" fillId="0" borderId="0" xfId="0" applyFont="1"/>
    <xf numFmtId="0" fontId="1" fillId="3" borderId="0" xfId="0" applyFont="1" applyFill="1" applyProtection="1">
      <protection locked="0"/>
    </xf>
    <xf numFmtId="0" fontId="5" fillId="4" borderId="3"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wrapText="1"/>
    </xf>
    <xf numFmtId="0" fontId="78" fillId="4" borderId="0" xfId="21" applyFont="1" applyFill="1" applyBorder="1" applyAlignment="1">
      <alignment horizontal="left" vertical="center" wrapText="1"/>
    </xf>
    <xf numFmtId="0" fontId="12" fillId="0" borderId="0" xfId="0" applyFont="1"/>
    <xf numFmtId="0" fontId="12" fillId="3" borderId="0" xfId="0" applyFont="1" applyFill="1" applyBorder="1"/>
    <xf numFmtId="0" fontId="11" fillId="3" borderId="0" xfId="0" applyFont="1" applyFill="1" applyBorder="1"/>
    <xf numFmtId="0" fontId="11" fillId="3" borderId="0" xfId="0" applyFont="1" applyFill="1"/>
    <xf numFmtId="0" fontId="11" fillId="3" borderId="0" xfId="0" applyFont="1" applyFill="1" applyBorder="1" applyAlignment="1">
      <alignment horizontal="center" vertical="center"/>
    </xf>
    <xf numFmtId="0" fontId="11" fillId="3" borderId="0" xfId="0" applyFont="1" applyFill="1" applyAlignment="1">
      <alignment horizontal="center" vertical="center"/>
    </xf>
    <xf numFmtId="0" fontId="5" fillId="3" borderId="0" xfId="0" applyFont="1" applyFill="1" applyBorder="1" applyAlignment="1">
      <alignment horizontal="center" vertical="center" wrapText="1"/>
    </xf>
    <xf numFmtId="0" fontId="9" fillId="3" borderId="7" xfId="0" applyFont="1" applyFill="1" applyBorder="1" applyAlignment="1">
      <alignment horizontal="center" vertical="center"/>
    </xf>
    <xf numFmtId="0" fontId="9" fillId="3" borderId="1" xfId="0" applyFont="1" applyFill="1" applyBorder="1" applyAlignment="1">
      <alignment horizontal="center" vertical="center"/>
    </xf>
    <xf numFmtId="0" fontId="12" fillId="3" borderId="0" xfId="0" applyNumberFormat="1" applyFont="1" applyFill="1" applyAlignment="1">
      <alignment vertical="center"/>
    </xf>
    <xf numFmtId="0" fontId="79" fillId="0" borderId="0" xfId="0" applyFont="1" applyFill="1" applyBorder="1"/>
    <xf numFmtId="0" fontId="82" fillId="3" borderId="0" xfId="0" applyFont="1" applyFill="1"/>
    <xf numFmtId="0" fontId="82" fillId="3" borderId="0" xfId="0" applyFont="1" applyFill="1" applyBorder="1"/>
    <xf numFmtId="0" fontId="85" fillId="0" borderId="0" xfId="0" applyFont="1"/>
    <xf numFmtId="0" fontId="85" fillId="3" borderId="0" xfId="0" applyFont="1" applyFill="1" applyBorder="1"/>
    <xf numFmtId="0" fontId="85" fillId="0" borderId="0" xfId="0" applyFont="1" applyAlignment="1">
      <alignment vertical="center"/>
    </xf>
    <xf numFmtId="0" fontId="85" fillId="3" borderId="0" xfId="0" applyFont="1" applyFill="1" applyBorder="1" applyAlignment="1">
      <alignment vertical="center" wrapText="1"/>
    </xf>
    <xf numFmtId="0" fontId="83" fillId="3" borderId="0" xfId="0" applyFont="1" applyFill="1" applyBorder="1"/>
    <xf numFmtId="0" fontId="83" fillId="3" borderId="0" xfId="0" applyFont="1" applyFill="1"/>
    <xf numFmtId="0" fontId="83" fillId="3" borderId="0" xfId="0" applyFont="1" applyFill="1" applyBorder="1" applyAlignment="1">
      <alignment horizontal="center" vertical="center"/>
    </xf>
    <xf numFmtId="0" fontId="82" fillId="3" borderId="0" xfId="0" applyFont="1" applyFill="1" applyProtection="1">
      <protection locked="0"/>
    </xf>
    <xf numFmtId="0" fontId="82" fillId="3" borderId="0" xfId="0" applyFont="1" applyFill="1" applyBorder="1" applyProtection="1">
      <protection locked="0"/>
    </xf>
    <xf numFmtId="0" fontId="9" fillId="0" borderId="0" xfId="0" applyFont="1" applyFill="1" applyBorder="1"/>
    <xf numFmtId="0" fontId="82" fillId="0" borderId="0" xfId="0" applyFont="1" applyFill="1" applyBorder="1"/>
    <xf numFmtId="0" fontId="79" fillId="0" borderId="0" xfId="0" applyFont="1" applyFill="1" applyBorder="1" applyAlignment="1">
      <alignment wrapText="1"/>
    </xf>
    <xf numFmtId="0" fontId="9" fillId="0" borderId="0" xfId="0" applyFont="1" applyBorder="1" applyProtection="1">
      <protection locked="0"/>
    </xf>
    <xf numFmtId="0" fontId="9" fillId="0" borderId="0" xfId="0" applyFont="1" applyBorder="1" applyAlignment="1" applyProtection="1">
      <alignment vertical="top" wrapText="1"/>
      <protection locked="0"/>
    </xf>
    <xf numFmtId="0" fontId="3" fillId="0" borderId="0" xfId="0" applyFont="1" applyBorder="1" applyAlignment="1" applyProtection="1">
      <alignment horizontal="center" vertical="center" wrapText="1"/>
      <protection locked="0"/>
    </xf>
    <xf numFmtId="0" fontId="9" fillId="0" borderId="0" xfId="0" applyFont="1" applyFill="1" applyBorder="1" applyProtection="1">
      <protection locked="0"/>
    </xf>
    <xf numFmtId="0" fontId="11" fillId="0" borderId="0" xfId="31" applyFont="1" applyFill="1" applyBorder="1" applyAlignment="1">
      <alignment vertical="center"/>
    </xf>
    <xf numFmtId="0" fontId="3" fillId="0" borderId="0" xfId="31" applyFont="1" applyFill="1" applyBorder="1" applyAlignment="1">
      <alignment vertical="center"/>
    </xf>
    <xf numFmtId="0" fontId="3" fillId="0" borderId="0" xfId="31" applyFont="1" applyFill="1" applyBorder="1" applyAlignment="1">
      <alignment vertical="center" wrapText="1"/>
    </xf>
    <xf numFmtId="0" fontId="9" fillId="0" borderId="0" xfId="31" applyFont="1" applyFill="1" applyBorder="1" applyAlignment="1" applyProtection="1">
      <alignment vertical="center"/>
      <protection locked="0"/>
    </xf>
    <xf numFmtId="0" fontId="9" fillId="0" borderId="0" xfId="31" applyFont="1" applyFill="1" applyBorder="1" applyAlignment="1">
      <alignment vertical="center"/>
    </xf>
    <xf numFmtId="14" fontId="9" fillId="0" borderId="0" xfId="31" applyNumberFormat="1" applyFont="1" applyFill="1" applyBorder="1" applyAlignment="1">
      <alignment vertical="center"/>
    </xf>
    <xf numFmtId="0" fontId="3" fillId="0" borderId="0" xfId="0" applyFont="1" applyBorder="1" applyProtection="1">
      <protection locked="0"/>
    </xf>
    <xf numFmtId="0" fontId="7" fillId="0" borderId="0" xfId="0" applyFont="1" applyBorder="1" applyProtection="1">
      <protection locked="0"/>
    </xf>
    <xf numFmtId="0" fontId="87" fillId="3" borderId="14" xfId="0" applyNumberFormat="1" applyFont="1" applyFill="1" applyBorder="1" applyAlignment="1" applyProtection="1">
      <alignment horizontal="center" vertical="center"/>
      <protection locked="0"/>
    </xf>
    <xf numFmtId="0" fontId="88" fillId="3" borderId="14" xfId="0" applyFont="1" applyFill="1" applyBorder="1" applyAlignment="1" applyProtection="1">
      <alignment horizontal="center" vertical="center"/>
      <protection locked="0"/>
    </xf>
    <xf numFmtId="0" fontId="88" fillId="3" borderId="15" xfId="0" applyFont="1" applyFill="1" applyBorder="1" applyAlignment="1" applyProtection="1">
      <alignment horizontal="center" vertical="center"/>
      <protection locked="0"/>
    </xf>
    <xf numFmtId="0" fontId="65" fillId="0" borderId="0" xfId="0" applyFont="1"/>
    <xf numFmtId="0" fontId="87" fillId="3" borderId="15" xfId="0" applyFont="1" applyFill="1" applyBorder="1" applyAlignment="1" applyProtection="1">
      <alignment horizontal="center"/>
      <protection locked="0"/>
    </xf>
    <xf numFmtId="14" fontId="76" fillId="3" borderId="13" xfId="0" applyNumberFormat="1" applyFont="1" applyFill="1" applyBorder="1" applyProtection="1">
      <protection locked="0"/>
    </xf>
    <xf numFmtId="14" fontId="75" fillId="3" borderId="13" xfId="0" applyNumberFormat="1" applyFont="1" applyFill="1" applyBorder="1" applyAlignment="1" applyProtection="1">
      <alignment horizontal="center" vertical="center"/>
      <protection locked="0"/>
    </xf>
    <xf numFmtId="0" fontId="5" fillId="4" borderId="20"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4" borderId="9" xfId="0" applyFont="1" applyFill="1" applyBorder="1" applyAlignment="1">
      <alignment horizontal="left" vertical="center" wrapText="1"/>
    </xf>
    <xf numFmtId="0" fontId="11" fillId="27" borderId="6" xfId="20" applyFont="1" applyBorder="1" applyAlignment="1">
      <alignment vertical="center"/>
    </xf>
    <xf numFmtId="0" fontId="9" fillId="27" borderId="6" xfId="20" applyFont="1" applyBorder="1" applyAlignment="1">
      <alignment horizontal="justify" vertical="center" wrapText="1"/>
    </xf>
    <xf numFmtId="0" fontId="11" fillId="27" borderId="5" xfId="20" applyFont="1" applyBorder="1" applyAlignment="1">
      <alignment vertical="center"/>
    </xf>
    <xf numFmtId="0" fontId="0" fillId="0" borderId="0" xfId="0"/>
    <xf numFmtId="0" fontId="12" fillId="0" borderId="0" xfId="0" applyFont="1" applyAlignment="1">
      <alignment vertical="justify" wrapText="1"/>
    </xf>
    <xf numFmtId="0" fontId="78" fillId="4" borderId="10" xfId="21" applyFont="1" applyFill="1" applyBorder="1" applyAlignment="1">
      <alignment horizontal="left" vertical="center" wrapText="1"/>
    </xf>
    <xf numFmtId="0" fontId="9" fillId="3" borderId="11" xfId="0" applyFont="1" applyFill="1" applyBorder="1"/>
    <xf numFmtId="0" fontId="6" fillId="3" borderId="0" xfId="0" applyFont="1" applyFill="1" applyBorder="1" applyAlignment="1">
      <alignment horizontal="right"/>
    </xf>
    <xf numFmtId="0" fontId="6" fillId="3" borderId="11" xfId="0" applyFont="1" applyFill="1" applyBorder="1" applyAlignment="1">
      <alignment horizontal="right"/>
    </xf>
    <xf numFmtId="0" fontId="9" fillId="27" borderId="10" xfId="20" applyFont="1" applyBorder="1"/>
    <xf numFmtId="0" fontId="9" fillId="27" borderId="0" xfId="20" applyFont="1" applyBorder="1"/>
    <xf numFmtId="0" fontId="9" fillId="27" borderId="0" xfId="20" applyFont="1" applyBorder="1" applyAlignment="1">
      <alignment horizontal="right"/>
    </xf>
    <xf numFmtId="0" fontId="9" fillId="27" borderId="11" xfId="20" applyFont="1" applyBorder="1" applyAlignment="1">
      <alignment horizontal="right"/>
    </xf>
    <xf numFmtId="0" fontId="11" fillId="27" borderId="0" xfId="20" applyFont="1" applyBorder="1" applyAlignment="1">
      <alignment horizontal="right" vertical="center"/>
    </xf>
    <xf numFmtId="0" fontId="9" fillId="4" borderId="10" xfId="0" applyFont="1" applyFill="1" applyBorder="1" applyAlignment="1">
      <alignment horizontal="left" wrapText="1"/>
    </xf>
    <xf numFmtId="0" fontId="9" fillId="4" borderId="11" xfId="0" applyFont="1" applyFill="1" applyBorder="1" applyAlignment="1">
      <alignment horizontal="center" vertical="center"/>
    </xf>
    <xf numFmtId="0" fontId="9" fillId="4" borderId="10" xfId="0" applyFont="1" applyFill="1" applyBorder="1" applyAlignment="1">
      <alignment horizontal="left" vertical="top" wrapText="1"/>
    </xf>
    <xf numFmtId="0" fontId="9" fillId="4" borderId="11" xfId="0" applyFont="1" applyFill="1" applyBorder="1" applyAlignment="1">
      <alignment horizontal="left" vertical="top" wrapText="1"/>
    </xf>
    <xf numFmtId="0" fontId="11" fillId="27" borderId="10" xfId="20" applyFont="1" applyBorder="1" applyAlignment="1">
      <alignment vertical="center"/>
    </xf>
    <xf numFmtId="0" fontId="9" fillId="27" borderId="0" xfId="20" applyFont="1" applyBorder="1" applyAlignment="1">
      <alignment horizontal="left" vertical="center"/>
    </xf>
    <xf numFmtId="0" fontId="6" fillId="4" borderId="10" xfId="0" applyFont="1" applyFill="1" applyBorder="1" applyAlignment="1">
      <alignment horizontal="left" vertical="top" wrapText="1"/>
    </xf>
    <xf numFmtId="0" fontId="56" fillId="4" borderId="11" xfId="0" applyFont="1" applyFill="1" applyBorder="1" applyAlignment="1">
      <alignment vertical="top"/>
    </xf>
    <xf numFmtId="0" fontId="5" fillId="3" borderId="11" xfId="0" applyFont="1" applyFill="1" applyBorder="1" applyAlignment="1">
      <alignment horizontal="center" vertical="center" wrapText="1"/>
    </xf>
    <xf numFmtId="0" fontId="9" fillId="3" borderId="9" xfId="0" applyFont="1" applyFill="1" applyBorder="1" applyAlignment="1">
      <alignment horizontal="center" vertical="center"/>
    </xf>
    <xf numFmtId="0" fontId="9" fillId="3" borderId="20" xfId="0" applyFont="1" applyFill="1" applyBorder="1" applyAlignment="1">
      <alignment horizontal="center" vertical="center"/>
    </xf>
    <xf numFmtId="0" fontId="81" fillId="0" borderId="0" xfId="0" applyFont="1" applyFill="1" applyBorder="1"/>
    <xf numFmtId="0" fontId="12" fillId="27" borderId="0" xfId="20" applyFont="1" applyBorder="1" applyAlignment="1">
      <alignment horizontal="justify" vertical="center" wrapText="1"/>
    </xf>
    <xf numFmtId="0" fontId="53" fillId="0" borderId="0" xfId="0" applyNumberFormat="1" applyFont="1" applyAlignment="1">
      <alignment vertical="center"/>
    </xf>
    <xf numFmtId="0" fontId="53" fillId="3" borderId="0" xfId="0" applyNumberFormat="1" applyFont="1" applyFill="1" applyAlignment="1">
      <alignment vertical="center"/>
    </xf>
    <xf numFmtId="0" fontId="16" fillId="27" borderId="10" xfId="20" applyFont="1" applyBorder="1" applyAlignment="1">
      <alignment vertical="center"/>
    </xf>
    <xf numFmtId="0" fontId="16" fillId="27" borderId="0" xfId="20" applyFont="1" applyBorder="1" applyAlignment="1">
      <alignment vertical="center"/>
    </xf>
    <xf numFmtId="0" fontId="16" fillId="3" borderId="0" xfId="0" applyFont="1" applyFill="1" applyBorder="1" applyAlignment="1">
      <alignment vertical="center"/>
    </xf>
    <xf numFmtId="0" fontId="16" fillId="3" borderId="0" xfId="0" applyFont="1" applyFill="1" applyBorder="1" applyAlignment="1">
      <alignment wrapText="1"/>
    </xf>
    <xf numFmtId="0" fontId="79" fillId="3" borderId="0" xfId="0" applyFont="1" applyFill="1" applyAlignment="1"/>
    <xf numFmtId="0" fontId="74" fillId="27" borderId="21" xfId="20" applyFont="1" applyBorder="1" applyAlignment="1">
      <alignment horizontal="center" vertical="center" wrapText="1"/>
    </xf>
    <xf numFmtId="0" fontId="85" fillId="0" borderId="0" xfId="0" applyFont="1" applyAlignment="1">
      <alignment vertical="justify" wrapText="1"/>
    </xf>
    <xf numFmtId="0" fontId="105" fillId="0" borderId="0" xfId="0" applyFont="1" applyBorder="1"/>
    <xf numFmtId="0" fontId="9" fillId="27" borderId="1" xfId="20" applyFont="1" applyBorder="1" applyAlignment="1">
      <alignment horizontal="center" vertical="center"/>
    </xf>
    <xf numFmtId="17" fontId="9" fillId="27" borderId="1" xfId="20" applyNumberFormat="1" applyFont="1" applyBorder="1" applyAlignment="1">
      <alignment horizontal="center" vertical="center"/>
    </xf>
    <xf numFmtId="0" fontId="0" fillId="29" borderId="0" xfId="0" applyFill="1" applyProtection="1"/>
    <xf numFmtId="0" fontId="106" fillId="3" borderId="0" xfId="0" applyFont="1" applyFill="1" applyProtection="1">
      <protection locked="0"/>
    </xf>
    <xf numFmtId="0" fontId="16" fillId="0" borderId="0" xfId="0" applyFont="1" applyProtection="1">
      <protection locked="0"/>
    </xf>
    <xf numFmtId="0" fontId="11" fillId="3" borderId="0" xfId="0" applyFont="1" applyFill="1" applyBorder="1" applyAlignment="1" applyProtection="1">
      <alignment horizontal="center"/>
      <protection locked="0"/>
    </xf>
    <xf numFmtId="0" fontId="11" fillId="3" borderId="22" xfId="0"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0" fontId="67" fillId="0" borderId="0" xfId="0" applyFont="1"/>
    <xf numFmtId="0" fontId="12" fillId="3" borderId="8" xfId="0" applyFont="1" applyFill="1" applyBorder="1" applyAlignment="1" applyProtection="1">
      <alignment horizontal="left" vertical="center" wrapText="1"/>
      <protection locked="0"/>
    </xf>
    <xf numFmtId="0" fontId="12" fillId="3" borderId="0" xfId="0" applyFont="1" applyFill="1" applyBorder="1" applyProtection="1">
      <protection locked="0"/>
    </xf>
    <xf numFmtId="0" fontId="12" fillId="0" borderId="0" xfId="0" applyFont="1" applyProtection="1">
      <protection locked="0"/>
    </xf>
    <xf numFmtId="0" fontId="105" fillId="0" borderId="0" xfId="0" applyFont="1" applyProtection="1">
      <protection locked="0"/>
    </xf>
    <xf numFmtId="49" fontId="76" fillId="30" borderId="1" xfId="0" applyNumberFormat="1" applyFont="1" applyFill="1" applyBorder="1" applyAlignment="1" applyProtection="1">
      <alignment horizontal="center" vertical="center"/>
      <protection locked="0"/>
    </xf>
    <xf numFmtId="0" fontId="10" fillId="27" borderId="0" xfId="20" applyFont="1" applyProtection="1"/>
    <xf numFmtId="0" fontId="9" fillId="3" borderId="5" xfId="0" applyFont="1" applyFill="1" applyBorder="1" applyAlignment="1" applyProtection="1">
      <alignment horizontal="justify" vertical="top" wrapText="1"/>
      <protection locked="0"/>
    </xf>
    <xf numFmtId="0" fontId="9" fillId="3" borderId="3" xfId="0" applyFont="1" applyFill="1" applyBorder="1" applyAlignment="1" applyProtection="1">
      <alignment horizontal="justify" vertical="top" wrapText="1"/>
      <protection locked="0"/>
    </xf>
    <xf numFmtId="0" fontId="9" fillId="3" borderId="6" xfId="0" applyFont="1" applyFill="1" applyBorder="1" applyAlignment="1" applyProtection="1">
      <alignment horizontal="justify" vertical="top" wrapText="1"/>
      <protection locked="0"/>
    </xf>
    <xf numFmtId="0" fontId="9" fillId="3" borderId="3" xfId="0" applyFont="1" applyFill="1" applyBorder="1" applyAlignment="1" applyProtection="1">
      <alignment horizontal="center" vertical="top" wrapText="1"/>
      <protection locked="0"/>
    </xf>
    <xf numFmtId="0" fontId="58" fillId="0" borderId="0" xfId="0" applyFont="1" applyAlignment="1" applyProtection="1">
      <alignment horizontal="center"/>
      <protection locked="0"/>
    </xf>
    <xf numFmtId="0" fontId="16" fillId="3" borderId="0" xfId="0" applyFont="1" applyFill="1" applyBorder="1" applyAlignment="1">
      <alignment horizontal="center"/>
    </xf>
    <xf numFmtId="0" fontId="7" fillId="0" borderId="0" xfId="0" applyFont="1" applyBorder="1"/>
    <xf numFmtId="0" fontId="3" fillId="3" borderId="0" xfId="0" applyFont="1" applyFill="1" applyBorder="1" applyAlignment="1">
      <alignment horizontal="center"/>
    </xf>
    <xf numFmtId="0" fontId="3" fillId="0" borderId="0" xfId="0" applyFont="1" applyFill="1" applyBorder="1"/>
    <xf numFmtId="0" fontId="3" fillId="0" borderId="0" xfId="0" applyFont="1" applyBorder="1"/>
    <xf numFmtId="0" fontId="106" fillId="0" borderId="0" xfId="0" applyFont="1" applyProtection="1">
      <protection locked="0"/>
    </xf>
    <xf numFmtId="0" fontId="1" fillId="27" borderId="1" xfId="20" applyFont="1" applyBorder="1" applyAlignment="1">
      <alignment horizontal="center" vertical="center" wrapText="1"/>
    </xf>
    <xf numFmtId="0" fontId="91" fillId="0" borderId="0" xfId="0" applyFont="1"/>
    <xf numFmtId="0" fontId="6" fillId="27" borderId="0" xfId="20" applyFont="1" applyAlignment="1">
      <alignment horizontal="center" vertical="center"/>
    </xf>
    <xf numFmtId="0" fontId="40" fillId="0" borderId="0" xfId="0" applyFont="1"/>
    <xf numFmtId="2" fontId="59" fillId="30" borderId="1" xfId="0" applyNumberFormat="1" applyFont="1" applyFill="1" applyBorder="1" applyAlignment="1" applyProtection="1">
      <alignment horizontal="center" vertical="center"/>
      <protection locked="0"/>
    </xf>
    <xf numFmtId="1" fontId="59" fillId="30" borderId="1" xfId="0" applyNumberFormat="1" applyFont="1" applyFill="1" applyBorder="1" applyAlignment="1" applyProtection="1">
      <alignment horizontal="center" vertical="center"/>
      <protection locked="0"/>
    </xf>
    <xf numFmtId="2" fontId="59" fillId="30" borderId="6" xfId="0" applyNumberFormat="1" applyFont="1" applyFill="1" applyBorder="1" applyAlignment="1" applyProtection="1">
      <alignment horizontal="center" vertical="center"/>
      <protection locked="0"/>
    </xf>
    <xf numFmtId="0" fontId="1" fillId="3" borderId="1" xfId="0" applyNumberFormat="1" applyFont="1" applyFill="1" applyBorder="1" applyAlignment="1" applyProtection="1">
      <alignment horizontal="center" vertical="center"/>
      <protection locked="0"/>
    </xf>
    <xf numFmtId="2" fontId="1" fillId="3" borderId="1" xfId="0" applyNumberFormat="1" applyFont="1" applyFill="1" applyBorder="1" applyAlignment="1" applyProtection="1">
      <alignment horizontal="center" vertical="center"/>
      <protection locked="0"/>
    </xf>
    <xf numFmtId="0" fontId="1" fillId="27" borderId="1" xfId="20" applyFont="1" applyBorder="1" applyAlignment="1">
      <alignment vertical="center" wrapText="1"/>
    </xf>
    <xf numFmtId="0" fontId="1" fillId="0" borderId="0" xfId="0" applyFont="1"/>
    <xf numFmtId="0" fontId="1" fillId="0" borderId="0" xfId="0" applyFont="1" applyAlignment="1">
      <alignment horizontal="center" vertical="center"/>
    </xf>
    <xf numFmtId="0" fontId="1" fillId="30" borderId="0" xfId="0" applyFont="1" applyFill="1" applyAlignment="1"/>
    <xf numFmtId="0" fontId="1" fillId="30" borderId="0" xfId="0" applyFont="1" applyFill="1"/>
    <xf numFmtId="0" fontId="1" fillId="3" borderId="0" xfId="0" applyFont="1" applyFill="1" applyAlignment="1">
      <alignment horizontal="right" vertical="center"/>
    </xf>
    <xf numFmtId="0" fontId="1" fillId="3" borderId="0" xfId="0" applyFont="1" applyFill="1" applyAlignment="1">
      <alignment horizontal="center" vertical="center"/>
    </xf>
    <xf numFmtId="0" fontId="29" fillId="3" borderId="0" xfId="0" applyFont="1" applyFill="1" applyAlignment="1">
      <alignment horizontal="right" vertical="center"/>
    </xf>
    <xf numFmtId="2" fontId="59" fillId="3" borderId="1" xfId="0" applyNumberFormat="1" applyFont="1" applyFill="1" applyBorder="1" applyAlignment="1" applyProtection="1">
      <alignment horizontal="center" vertical="center" wrapText="1"/>
    </xf>
    <xf numFmtId="1" fontId="59" fillId="3" borderId="1" xfId="0" applyNumberFormat="1" applyFont="1" applyFill="1" applyBorder="1" applyAlignment="1" applyProtection="1">
      <alignment horizontal="center" vertical="center"/>
    </xf>
    <xf numFmtId="2" fontId="59" fillId="3" borderId="1" xfId="0" applyNumberFormat="1" applyFont="1" applyFill="1" applyBorder="1" applyAlignment="1" applyProtection="1">
      <alignment horizontal="center" vertical="center"/>
    </xf>
    <xf numFmtId="0" fontId="1" fillId="27" borderId="12" xfId="20" applyFont="1" applyBorder="1" applyAlignment="1">
      <alignment horizontal="center" vertical="center" wrapText="1"/>
    </xf>
    <xf numFmtId="0" fontId="1" fillId="27" borderId="13" xfId="20" applyFont="1" applyBorder="1" applyAlignment="1">
      <alignment horizontal="center" vertical="center" wrapText="1"/>
    </xf>
    <xf numFmtId="0" fontId="33" fillId="27" borderId="1" xfId="20" applyFont="1" applyBorder="1" applyAlignment="1">
      <alignment horizontal="center" vertical="center" wrapText="1"/>
    </xf>
    <xf numFmtId="0" fontId="1" fillId="0" borderId="0" xfId="0" applyFont="1" applyAlignment="1">
      <alignment horizontal="center" wrapText="1"/>
    </xf>
    <xf numFmtId="0" fontId="1" fillId="3" borderId="12" xfId="0" applyNumberFormat="1" applyFont="1" applyFill="1" applyBorder="1" applyAlignment="1" applyProtection="1">
      <alignment vertical="center"/>
      <protection locked="0"/>
    </xf>
    <xf numFmtId="0" fontId="1" fillId="3" borderId="13" xfId="0" applyNumberFormat="1" applyFont="1" applyFill="1" applyBorder="1" applyAlignment="1" applyProtection="1">
      <alignment vertical="center"/>
      <protection locked="0"/>
    </xf>
    <xf numFmtId="2" fontId="1" fillId="3" borderId="13" xfId="0" applyNumberFormat="1" applyFont="1" applyFill="1" applyBorder="1" applyAlignment="1" applyProtection="1">
      <alignment horizontal="center" vertical="center"/>
      <protection locked="0"/>
    </xf>
    <xf numFmtId="0" fontId="59" fillId="3" borderId="24" xfId="0" applyNumberFormat="1" applyFont="1" applyFill="1" applyBorder="1" applyAlignment="1" applyProtection="1">
      <alignment vertical="center"/>
      <protection locked="0"/>
    </xf>
    <xf numFmtId="0" fontId="59" fillId="3" borderId="15" xfId="0" applyNumberFormat="1" applyFont="1" applyFill="1" applyBorder="1" applyAlignment="1" applyProtection="1">
      <alignment horizontal="center" vertical="center"/>
      <protection locked="0"/>
    </xf>
    <xf numFmtId="0" fontId="59" fillId="0" borderId="0" xfId="0" applyFont="1"/>
    <xf numFmtId="2" fontId="59" fillId="3" borderId="15" xfId="0" applyNumberFormat="1" applyFont="1" applyFill="1" applyBorder="1" applyAlignment="1" applyProtection="1">
      <alignment horizontal="center" vertical="center"/>
      <protection locked="0"/>
    </xf>
    <xf numFmtId="167" fontId="1" fillId="3" borderId="1" xfId="0" applyNumberFormat="1" applyFont="1" applyFill="1" applyBorder="1" applyAlignment="1" applyProtection="1">
      <alignment horizontal="center" vertical="center"/>
      <protection locked="0"/>
    </xf>
    <xf numFmtId="167" fontId="59" fillId="3" borderId="14" xfId="0" applyNumberFormat="1" applyFont="1" applyFill="1" applyBorder="1" applyAlignment="1" applyProtection="1">
      <alignment horizontal="center" vertical="center"/>
      <protection locked="0"/>
    </xf>
    <xf numFmtId="2" fontId="59" fillId="3" borderId="14" xfId="0" applyNumberFormat="1" applyFont="1" applyFill="1" applyBorder="1" applyAlignment="1" applyProtection="1">
      <alignment horizontal="center" vertical="center"/>
      <protection locked="0"/>
    </xf>
    <xf numFmtId="2" fontId="1" fillId="3" borderId="1" xfId="0" applyNumberFormat="1" applyFont="1" applyFill="1" applyBorder="1" applyAlignment="1" applyProtection="1">
      <alignment vertical="center"/>
      <protection locked="0"/>
    </xf>
    <xf numFmtId="0" fontId="1" fillId="3" borderId="12" xfId="0" applyNumberFormat="1" applyFont="1" applyFill="1" applyBorder="1" applyAlignment="1" applyProtection="1">
      <alignment horizontal="left" vertical="center"/>
      <protection locked="0"/>
    </xf>
    <xf numFmtId="0" fontId="1" fillId="30" borderId="0" xfId="0" applyFont="1" applyFill="1" applyAlignment="1">
      <alignment horizontal="right" vertical="center"/>
    </xf>
    <xf numFmtId="0" fontId="2" fillId="3" borderId="0" xfId="0" applyFont="1" applyFill="1" applyAlignment="1" applyProtection="1">
      <alignment vertical="center"/>
    </xf>
    <xf numFmtId="0" fontId="1" fillId="3" borderId="0" xfId="0" applyFont="1" applyFill="1" applyAlignment="1">
      <alignment horizontal="justify" vertical="center"/>
    </xf>
    <xf numFmtId="0" fontId="1" fillId="30" borderId="0" xfId="0" applyFont="1" applyFill="1" applyProtection="1">
      <protection locked="0"/>
    </xf>
    <xf numFmtId="0" fontId="1" fillId="0" borderId="0" xfId="0" applyFont="1" applyAlignment="1"/>
    <xf numFmtId="0" fontId="1" fillId="3" borderId="0" xfId="0" applyFont="1" applyFill="1" applyProtection="1"/>
    <xf numFmtId="0" fontId="2" fillId="3" borderId="0" xfId="0" applyFont="1" applyFill="1" applyAlignment="1" applyProtection="1">
      <alignment horizontal="justify" vertical="center"/>
    </xf>
    <xf numFmtId="0" fontId="108" fillId="0" borderId="0" xfId="0" applyFont="1"/>
    <xf numFmtId="0" fontId="108" fillId="3" borderId="0" xfId="0" applyFont="1" applyFill="1" applyProtection="1"/>
    <xf numFmtId="0" fontId="27" fillId="0" borderId="0" xfId="0" applyFont="1"/>
    <xf numFmtId="0" fontId="1" fillId="0" borderId="0" xfId="0" applyFont="1" applyBorder="1"/>
    <xf numFmtId="0" fontId="1" fillId="27" borderId="1" xfId="20" applyFont="1" applyBorder="1" applyAlignment="1">
      <alignment horizontal="center" vertical="center" wrapText="1"/>
    </xf>
    <xf numFmtId="0" fontId="93" fillId="6" borderId="0" xfId="20" applyFont="1" applyFill="1"/>
    <xf numFmtId="0" fontId="2" fillId="3" borderId="0" xfId="0" applyFont="1" applyFill="1"/>
    <xf numFmtId="0" fontId="40" fillId="4" borderId="0" xfId="0" applyFont="1" applyFill="1"/>
    <xf numFmtId="0" fontId="29" fillId="4" borderId="0" xfId="0" applyNumberFormat="1" applyFont="1" applyFill="1" applyBorder="1" applyAlignment="1" applyProtection="1">
      <alignment horizontal="left" vertical="center"/>
    </xf>
    <xf numFmtId="0" fontId="29" fillId="3" borderId="0" xfId="0" applyNumberFormat="1" applyFont="1" applyFill="1" applyBorder="1" applyAlignment="1" applyProtection="1">
      <alignment horizontal="left" vertical="center"/>
    </xf>
    <xf numFmtId="0" fontId="3" fillId="27" borderId="1" xfId="20" applyFont="1" applyBorder="1" applyAlignment="1" applyProtection="1">
      <alignment horizontal="center" vertical="center" wrapText="1"/>
    </xf>
    <xf numFmtId="0" fontId="9" fillId="27" borderId="0" xfId="20" applyFont="1" applyAlignment="1" applyProtection="1">
      <alignment horizontal="left" vertical="center"/>
    </xf>
    <xf numFmtId="0" fontId="1" fillId="27" borderId="1" xfId="20" applyFont="1" applyBorder="1" applyAlignment="1">
      <alignment horizontal="center" vertical="center" wrapText="1"/>
    </xf>
    <xf numFmtId="0" fontId="9" fillId="27" borderId="1" xfId="20" applyFont="1" applyBorder="1" applyAlignment="1">
      <alignment horizontal="center" vertical="center"/>
    </xf>
    <xf numFmtId="14" fontId="1" fillId="27" borderId="1" xfId="20" applyNumberFormat="1" applyFont="1" applyBorder="1" applyAlignment="1" applyProtection="1">
      <alignment horizontal="center" vertical="center" wrapText="1"/>
    </xf>
    <xf numFmtId="0" fontId="1" fillId="27" borderId="1" xfId="20" applyFont="1" applyBorder="1" applyAlignment="1" applyProtection="1">
      <alignment vertical="center" wrapText="1"/>
    </xf>
    <xf numFmtId="0" fontId="106" fillId="30" borderId="0" xfId="0" applyFont="1" applyFill="1" applyProtection="1">
      <protection locked="0"/>
    </xf>
    <xf numFmtId="0" fontId="79" fillId="3" borderId="0" xfId="0" applyFont="1" applyFill="1" applyBorder="1"/>
    <xf numFmtId="0" fontId="105" fillId="3" borderId="0" xfId="0" applyFont="1" applyFill="1" applyBorder="1" applyAlignment="1">
      <alignment wrapText="1"/>
    </xf>
    <xf numFmtId="0" fontId="105" fillId="3" borderId="0" xfId="0" applyFont="1" applyFill="1" applyBorder="1"/>
    <xf numFmtId="0" fontId="110" fillId="3" borderId="0" xfId="0" applyFont="1" applyFill="1" applyBorder="1" applyProtection="1">
      <protection locked="0"/>
    </xf>
    <xf numFmtId="0" fontId="110" fillId="0" borderId="0" xfId="0" applyFont="1" applyBorder="1" applyProtection="1">
      <protection locked="0"/>
    </xf>
    <xf numFmtId="0" fontId="110" fillId="0" borderId="0" xfId="0" applyFont="1" applyBorder="1" applyAlignment="1" applyProtection="1">
      <alignment vertical="top" wrapText="1"/>
      <protection locked="0"/>
    </xf>
    <xf numFmtId="0" fontId="111" fillId="3" borderId="0" xfId="0" applyFont="1" applyFill="1" applyBorder="1" applyAlignment="1" applyProtection="1">
      <alignment vertical="center" wrapText="1"/>
      <protection locked="0"/>
    </xf>
    <xf numFmtId="0" fontId="112" fillId="0" borderId="0" xfId="0" applyFont="1" applyBorder="1" applyAlignment="1" applyProtection="1">
      <alignment horizontal="center" vertical="center" wrapText="1"/>
      <protection locked="0"/>
    </xf>
    <xf numFmtId="0" fontId="110" fillId="0" borderId="0" xfId="0" applyFont="1" applyFill="1" applyBorder="1" applyProtection="1">
      <protection locked="0"/>
    </xf>
    <xf numFmtId="0" fontId="113" fillId="0" borderId="0" xfId="31" applyFont="1" applyFill="1" applyBorder="1" applyAlignment="1">
      <alignment vertical="center"/>
    </xf>
    <xf numFmtId="0" fontId="112" fillId="0" borderId="0" xfId="31" applyFont="1" applyFill="1" applyBorder="1" applyAlignment="1">
      <alignment vertical="center"/>
    </xf>
    <xf numFmtId="0" fontId="110" fillId="0" borderId="0" xfId="31" applyFont="1" applyFill="1" applyBorder="1" applyAlignment="1" applyProtection="1">
      <alignment vertical="center"/>
      <protection locked="0"/>
    </xf>
    <xf numFmtId="0" fontId="112" fillId="0" borderId="0" xfId="0" applyFont="1" applyBorder="1" applyProtection="1">
      <protection locked="0"/>
    </xf>
    <xf numFmtId="0" fontId="114" fillId="0" borderId="0" xfId="0" applyFont="1" applyBorder="1" applyProtection="1">
      <protection locked="0"/>
    </xf>
    <xf numFmtId="14" fontId="2" fillId="3" borderId="0" xfId="0" applyNumberFormat="1" applyFont="1" applyFill="1" applyAlignment="1" applyProtection="1">
      <alignment vertical="center"/>
    </xf>
    <xf numFmtId="0" fontId="79" fillId="0" borderId="0" xfId="0" applyFont="1" applyBorder="1"/>
    <xf numFmtId="0" fontId="2" fillId="0" borderId="0" xfId="0" applyFont="1" applyAlignment="1" applyProtection="1">
      <alignment vertical="center"/>
      <protection locked="0"/>
    </xf>
    <xf numFmtId="0" fontId="2" fillId="0" borderId="0" xfId="0" applyFont="1" applyAlignment="1" applyProtection="1">
      <alignment horizontal="justify" vertical="center"/>
      <protection locked="0"/>
    </xf>
    <xf numFmtId="14" fontId="2" fillId="0" borderId="0" xfId="0" applyNumberFormat="1" applyFont="1" applyAlignment="1" applyProtection="1">
      <alignment vertical="center"/>
      <protection locked="0"/>
    </xf>
    <xf numFmtId="0" fontId="1" fillId="27" borderId="1" xfId="20" applyFont="1" applyBorder="1" applyAlignment="1" applyProtection="1">
      <alignment horizontal="left" vertical="center" wrapText="1"/>
    </xf>
    <xf numFmtId="0" fontId="59" fillId="3" borderId="1" xfId="0" applyNumberFormat="1" applyFont="1" applyFill="1" applyBorder="1" applyAlignment="1" applyProtection="1">
      <alignment horizontal="center" vertical="center"/>
      <protection locked="0"/>
    </xf>
    <xf numFmtId="0" fontId="59" fillId="3" borderId="24" xfId="0" applyNumberFormat="1" applyFont="1" applyFill="1" applyBorder="1" applyAlignment="1" applyProtection="1">
      <alignment horizontal="left" vertical="center"/>
      <protection locked="0"/>
    </xf>
    <xf numFmtId="2" fontId="87" fillId="3" borderId="14" xfId="0" applyNumberFormat="1" applyFont="1" applyFill="1" applyBorder="1" applyAlignment="1" applyProtection="1">
      <alignment horizontal="center" vertical="center"/>
      <protection locked="0"/>
    </xf>
    <xf numFmtId="0" fontId="1" fillId="3" borderId="1" xfId="0" applyFont="1" applyFill="1" applyBorder="1" applyAlignment="1"/>
    <xf numFmtId="0" fontId="1" fillId="27" borderId="5" xfId="20" applyFont="1" applyBorder="1" applyAlignment="1">
      <alignment vertical="center"/>
    </xf>
    <xf numFmtId="0" fontId="1" fillId="27" borderId="1" xfId="20" applyFont="1" applyBorder="1" applyAlignment="1">
      <alignment vertical="center"/>
    </xf>
    <xf numFmtId="0" fontId="9" fillId="27" borderId="1" xfId="20" applyFont="1" applyBorder="1" applyAlignment="1">
      <alignment horizontal="center" vertical="center"/>
    </xf>
    <xf numFmtId="0" fontId="3" fillId="27" borderId="0" xfId="20" applyFont="1" applyBorder="1"/>
    <xf numFmtId="14" fontId="9" fillId="27" borderId="1" xfId="20" applyNumberFormat="1" applyFont="1" applyBorder="1" applyAlignment="1">
      <alignment horizontal="center" vertical="center"/>
    </xf>
    <xf numFmtId="0" fontId="4" fillId="27" borderId="5" xfId="20" applyFont="1" applyBorder="1" applyAlignment="1" applyProtection="1">
      <alignment horizontal="center" vertical="center" wrapText="1"/>
    </xf>
    <xf numFmtId="0" fontId="4" fillId="27" borderId="6" xfId="20" applyFont="1" applyBorder="1" applyAlignment="1" applyProtection="1">
      <alignment horizontal="center" vertical="center" wrapText="1"/>
    </xf>
    <xf numFmtId="0" fontId="115" fillId="0" borderId="0" xfId="0" applyFont="1" applyFill="1" applyBorder="1" applyAlignment="1">
      <alignment vertical="center"/>
    </xf>
    <xf numFmtId="0" fontId="115" fillId="0" borderId="0" xfId="0" applyFont="1" applyFill="1" applyBorder="1"/>
    <xf numFmtId="0" fontId="116" fillId="0" borderId="0" xfId="0" applyFont="1" applyFill="1" applyBorder="1" applyAlignment="1">
      <alignment vertical="center"/>
    </xf>
    <xf numFmtId="0" fontId="115" fillId="0" borderId="0" xfId="0" applyFont="1" applyFill="1" applyBorder="1" applyAlignment="1" applyProtection="1">
      <alignment vertical="center"/>
      <protection locked="0"/>
    </xf>
    <xf numFmtId="0" fontId="115" fillId="0" borderId="0" xfId="0" applyFont="1" applyFill="1" applyBorder="1" applyProtection="1">
      <protection locked="0"/>
    </xf>
    <xf numFmtId="0" fontId="117" fillId="0" borderId="0" xfId="0" applyFont="1" applyFill="1" applyBorder="1" applyAlignment="1">
      <alignment vertical="center"/>
    </xf>
    <xf numFmtId="0" fontId="117" fillId="0" borderId="0" xfId="0" applyFont="1" applyFill="1" applyBorder="1"/>
    <xf numFmtId="0" fontId="20" fillId="27" borderId="0" xfId="20" applyFont="1" applyAlignment="1">
      <alignment horizontal="center" vertical="center" wrapText="1"/>
    </xf>
    <xf numFmtId="0" fontId="9" fillId="27" borderId="5" xfId="20" applyFont="1" applyBorder="1" applyAlignment="1">
      <alignment horizontal="center" vertical="center" wrapText="1"/>
    </xf>
    <xf numFmtId="0" fontId="9" fillId="27" borderId="0" xfId="20" applyFont="1" applyAlignment="1">
      <alignment horizontal="left" vertical="center" wrapText="1"/>
    </xf>
    <xf numFmtId="0" fontId="7" fillId="27" borderId="2" xfId="20" applyFont="1" applyBorder="1" applyAlignment="1">
      <alignment horizontal="center"/>
    </xf>
    <xf numFmtId="0" fontId="6" fillId="27" borderId="0" xfId="20" applyFont="1" applyBorder="1" applyAlignment="1">
      <alignment horizontal="center"/>
    </xf>
    <xf numFmtId="0" fontId="9" fillId="27" borderId="1" xfId="20" applyFont="1" applyBorder="1" applyAlignment="1">
      <alignment horizontal="center" vertical="center"/>
    </xf>
    <xf numFmtId="0" fontId="3" fillId="0" borderId="22" xfId="0" applyFont="1" applyBorder="1"/>
    <xf numFmtId="0" fontId="16" fillId="0" borderId="22" xfId="0" applyFont="1" applyBorder="1" applyAlignment="1">
      <alignment wrapText="1"/>
    </xf>
    <xf numFmtId="0" fontId="16" fillId="0" borderId="22" xfId="0" applyFont="1" applyBorder="1"/>
    <xf numFmtId="0" fontId="3" fillId="0" borderId="21" xfId="0" applyFont="1" applyBorder="1"/>
    <xf numFmtId="0" fontId="16" fillId="0" borderId="21" xfId="0" applyFont="1" applyBorder="1"/>
    <xf numFmtId="0" fontId="3" fillId="0" borderId="23" xfId="0" applyFont="1" applyBorder="1"/>
    <xf numFmtId="0" fontId="3" fillId="0" borderId="23" xfId="0" applyFont="1" applyFill="1" applyBorder="1"/>
    <xf numFmtId="0" fontId="16" fillId="0" borderId="23" xfId="0" applyFont="1" applyBorder="1"/>
    <xf numFmtId="0" fontId="3" fillId="0" borderId="0" xfId="0" applyFont="1" applyFill="1" applyBorder="1" applyAlignment="1">
      <alignment vertical="center"/>
    </xf>
    <xf numFmtId="0" fontId="3" fillId="0" borderId="22" xfId="0" applyFont="1" applyFill="1" applyBorder="1" applyAlignment="1">
      <alignment vertical="center"/>
    </xf>
    <xf numFmtId="0" fontId="16" fillId="0" borderId="22" xfId="0" applyFont="1" applyFill="1" applyBorder="1" applyAlignment="1">
      <alignment vertical="center"/>
    </xf>
    <xf numFmtId="0" fontId="3" fillId="0" borderId="21" xfId="0" applyFont="1" applyFill="1" applyBorder="1" applyAlignment="1">
      <alignment vertical="center"/>
    </xf>
    <xf numFmtId="0" fontId="16" fillId="0" borderId="21" xfId="0" applyFont="1" applyFill="1" applyBorder="1" applyAlignment="1">
      <alignment vertical="center"/>
    </xf>
    <xf numFmtId="0" fontId="16" fillId="0" borderId="23" xfId="0" applyFont="1" applyFill="1" applyBorder="1" applyAlignment="1">
      <alignment vertical="center"/>
    </xf>
    <xf numFmtId="0" fontId="3" fillId="0" borderId="23" xfId="0" applyFont="1" applyFill="1" applyBorder="1" applyAlignment="1">
      <alignment vertical="center"/>
    </xf>
    <xf numFmtId="0" fontId="16" fillId="3" borderId="21" xfId="0" applyFont="1" applyFill="1" applyBorder="1"/>
    <xf numFmtId="0" fontId="3" fillId="27" borderId="0" xfId="20" applyFont="1" applyBorder="1" applyAlignment="1">
      <alignment wrapText="1"/>
    </xf>
    <xf numFmtId="0" fontId="20" fillId="27" borderId="1" xfId="20" applyFont="1" applyBorder="1" applyAlignment="1">
      <alignment horizontal="center" vertical="center" wrapText="1"/>
    </xf>
    <xf numFmtId="0" fontId="16" fillId="3" borderId="1" xfId="0" applyFont="1" applyFill="1" applyBorder="1" applyAlignment="1" applyProtection="1">
      <protection locked="0"/>
    </xf>
    <xf numFmtId="0" fontId="50" fillId="0" borderId="0" xfId="0" applyFont="1" applyFill="1"/>
    <xf numFmtId="0" fontId="50" fillId="0" borderId="0" xfId="0" applyFont="1" applyFill="1" applyBorder="1"/>
    <xf numFmtId="0" fontId="50" fillId="0" borderId="0" xfId="0" applyFont="1"/>
    <xf numFmtId="0" fontId="50" fillId="0" borderId="0" xfId="0" applyFont="1" applyFill="1" applyProtection="1">
      <protection locked="0"/>
    </xf>
    <xf numFmtId="0" fontId="50" fillId="0" borderId="0" xfId="0" applyFont="1" applyFill="1" applyBorder="1" applyProtection="1">
      <protection locked="0"/>
    </xf>
    <xf numFmtId="0" fontId="50" fillId="0" borderId="0" xfId="0" applyFont="1" applyProtection="1">
      <protection locked="0"/>
    </xf>
    <xf numFmtId="0" fontId="57" fillId="0" borderId="0" xfId="0" applyFont="1" applyFill="1"/>
    <xf numFmtId="0" fontId="57" fillId="0" borderId="0" xfId="0" applyFont="1" applyFill="1" applyBorder="1"/>
    <xf numFmtId="0" fontId="57" fillId="0" borderId="0" xfId="0" applyFont="1"/>
    <xf numFmtId="0" fontId="9" fillId="0" borderId="5" xfId="0" applyFont="1" applyFill="1" applyBorder="1" applyAlignment="1" applyProtection="1">
      <alignment vertical="center" wrapText="1"/>
      <protection locked="0"/>
    </xf>
    <xf numFmtId="0" fontId="16" fillId="0" borderId="0" xfId="0" applyFont="1" applyFill="1"/>
    <xf numFmtId="0" fontId="3" fillId="0" borderId="0" xfId="0" applyFont="1" applyFill="1"/>
    <xf numFmtId="0" fontId="16" fillId="0" borderId="0" xfId="0" applyFont="1" applyFill="1" applyBorder="1"/>
    <xf numFmtId="0" fontId="16" fillId="0" borderId="0" xfId="0" applyFont="1" applyFill="1" applyBorder="1" applyAlignment="1">
      <alignment wrapText="1"/>
    </xf>
    <xf numFmtId="0" fontId="16" fillId="0" borderId="0" xfId="0" applyFont="1" applyFill="1" applyBorder="1" applyAlignment="1">
      <alignment horizontal="center"/>
    </xf>
    <xf numFmtId="0" fontId="7" fillId="0" borderId="0" xfId="0" applyFont="1" applyFill="1"/>
    <xf numFmtId="0" fontId="7" fillId="0" borderId="0" xfId="0" applyFont="1" applyFill="1" applyBorder="1"/>
    <xf numFmtId="0" fontId="9" fillId="27" borderId="0" xfId="20" applyFont="1" applyBorder="1" applyAlignment="1">
      <alignment horizontal="center" vertical="center"/>
    </xf>
    <xf numFmtId="0" fontId="9" fillId="27" borderId="0" xfId="20" applyFont="1" applyBorder="1" applyAlignment="1">
      <alignment horizontal="justify" vertical="top" wrapText="1"/>
    </xf>
    <xf numFmtId="0" fontId="9" fillId="27" borderId="6" xfId="20" applyFont="1" applyBorder="1" applyAlignment="1">
      <alignment horizontal="center" vertical="center"/>
    </xf>
    <xf numFmtId="0" fontId="9" fillId="30" borderId="0" xfId="0" applyFont="1" applyFill="1" applyBorder="1"/>
    <xf numFmtId="0" fontId="12" fillId="30" borderId="0" xfId="0" applyFont="1" applyFill="1" applyBorder="1"/>
    <xf numFmtId="0" fontId="12" fillId="30" borderId="0" xfId="0" applyFont="1" applyFill="1" applyBorder="1" applyAlignment="1">
      <alignment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27" borderId="5" xfId="20" applyFont="1" applyBorder="1" applyAlignment="1">
      <alignment vertical="center" wrapText="1"/>
    </xf>
    <xf numFmtId="0" fontId="12" fillId="27" borderId="3" xfId="20" applyFont="1" applyBorder="1" applyAlignment="1">
      <alignment vertical="center" wrapText="1"/>
    </xf>
    <xf numFmtId="0" fontId="12" fillId="27" borderId="6" xfId="20" applyFont="1" applyBorder="1" applyAlignment="1">
      <alignment vertical="center" wrapText="1"/>
    </xf>
    <xf numFmtId="0" fontId="9" fillId="3" borderId="0" xfId="0" applyFont="1" applyFill="1" applyAlignment="1">
      <alignment wrapText="1"/>
    </xf>
    <xf numFmtId="0" fontId="110" fillId="30" borderId="0" xfId="0" applyFont="1" applyFill="1"/>
    <xf numFmtId="0" fontId="105" fillId="0" borderId="0" xfId="0" applyFont="1" applyFill="1" applyBorder="1"/>
    <xf numFmtId="0" fontId="118" fillId="0" borderId="0" xfId="0" applyFont="1" applyFill="1" applyAlignment="1">
      <alignment vertical="justify" wrapText="1"/>
    </xf>
    <xf numFmtId="0" fontId="112" fillId="0" borderId="0" xfId="0" applyFont="1" applyFill="1" applyBorder="1"/>
    <xf numFmtId="0" fontId="118" fillId="0" borderId="0" xfId="0" applyFont="1" applyFill="1" applyAlignment="1">
      <alignment vertical="center"/>
    </xf>
    <xf numFmtId="0" fontId="119" fillId="0" borderId="0" xfId="0" applyFont="1" applyFill="1" applyAlignment="1">
      <alignment vertical="center"/>
    </xf>
    <xf numFmtId="0" fontId="120" fillId="0" borderId="0" xfId="0" applyFont="1"/>
    <xf numFmtId="0" fontId="105" fillId="0" borderId="0" xfId="0" applyFont="1" applyAlignment="1"/>
    <xf numFmtId="0" fontId="12" fillId="3" borderId="3" xfId="0" applyNumberFormat="1" applyFont="1" applyFill="1" applyBorder="1" applyAlignment="1">
      <alignment vertical="center" wrapText="1"/>
    </xf>
    <xf numFmtId="0" fontId="116" fillId="0" borderId="0" xfId="0" applyFont="1" applyFill="1" applyBorder="1"/>
    <xf numFmtId="0" fontId="115" fillId="0" borderId="0" xfId="0" applyFont="1" applyFill="1" applyBorder="1" applyAlignment="1">
      <alignment horizontal="center"/>
    </xf>
    <xf numFmtId="0" fontId="115" fillId="0" borderId="0" xfId="0" applyFont="1" applyFill="1"/>
    <xf numFmtId="0" fontId="117" fillId="0" borderId="0" xfId="0" applyFont="1" applyFill="1"/>
    <xf numFmtId="0" fontId="112" fillId="0" borderId="0" xfId="0" applyFont="1" applyFill="1" applyBorder="1" applyAlignment="1">
      <alignment vertical="center"/>
    </xf>
    <xf numFmtId="0" fontId="112" fillId="0" borderId="0" xfId="0" applyFont="1" applyFill="1" applyBorder="1" applyAlignment="1">
      <alignment horizontal="center"/>
    </xf>
    <xf numFmtId="0" fontId="105" fillId="0" borderId="0" xfId="0" applyFont="1" applyFill="1" applyBorder="1" applyAlignment="1">
      <alignment horizontal="center"/>
    </xf>
    <xf numFmtId="0" fontId="114" fillId="0" borderId="0" xfId="0" applyFont="1" applyFill="1" applyBorder="1"/>
    <xf numFmtId="0" fontId="105" fillId="0" borderId="0" xfId="0" applyFont="1" applyFill="1" applyBorder="1" applyAlignment="1">
      <alignment wrapText="1"/>
    </xf>
    <xf numFmtId="0" fontId="105" fillId="0" borderId="0" xfId="0" applyFont="1" applyFill="1" applyBorder="1" applyAlignment="1">
      <alignment vertical="center"/>
    </xf>
    <xf numFmtId="0" fontId="40" fillId="6" borderId="0" xfId="20" applyFont="1" applyFill="1"/>
    <xf numFmtId="0" fontId="40" fillId="3" borderId="0" xfId="0" applyFont="1" applyFill="1"/>
    <xf numFmtId="0" fontId="112" fillId="3" borderId="0" xfId="0" applyFont="1" applyFill="1"/>
    <xf numFmtId="0" fontId="2" fillId="6" borderId="0" xfId="20" applyFont="1" applyFill="1" applyAlignment="1">
      <alignment horizontal="center" vertical="center"/>
    </xf>
    <xf numFmtId="0" fontId="40" fillId="6" borderId="7" xfId="20" applyFont="1" applyFill="1" applyBorder="1"/>
    <xf numFmtId="0" fontId="1" fillId="6" borderId="1" xfId="20" applyFont="1" applyFill="1" applyBorder="1" applyAlignment="1">
      <alignment horizontal="center" vertical="center" wrapText="1" shrinkToFit="1"/>
    </xf>
    <xf numFmtId="0" fontId="40" fillId="3" borderId="5" xfId="0" applyFont="1" applyFill="1" applyBorder="1" applyAlignment="1" applyProtection="1">
      <alignment horizontal="center" vertical="center" wrapText="1" shrinkToFit="1"/>
      <protection locked="0"/>
    </xf>
    <xf numFmtId="0" fontId="40" fillId="3" borderId="1" xfId="0" applyFont="1" applyFill="1" applyBorder="1" applyAlignment="1" applyProtection="1">
      <alignment horizontal="center" vertical="center" wrapText="1" shrinkToFit="1"/>
      <protection locked="0"/>
    </xf>
    <xf numFmtId="14" fontId="40" fillId="3" borderId="5" xfId="0" applyNumberFormat="1" applyFont="1" applyFill="1" applyBorder="1" applyAlignment="1" applyProtection="1">
      <alignment horizontal="center" vertical="center" wrapText="1" shrinkToFit="1"/>
      <protection locked="0"/>
    </xf>
    <xf numFmtId="0" fontId="40" fillId="3" borderId="5" xfId="0" applyNumberFormat="1" applyFont="1" applyFill="1" applyBorder="1" applyAlignment="1" applyProtection="1">
      <alignment horizontal="center" vertical="center" wrapText="1" shrinkToFit="1"/>
      <protection locked="0"/>
    </xf>
    <xf numFmtId="0" fontId="40" fillId="3" borderId="7" xfId="0" applyFont="1" applyFill="1" applyBorder="1" applyAlignment="1" applyProtection="1">
      <alignment horizontal="center"/>
      <protection locked="0"/>
    </xf>
    <xf numFmtId="0" fontId="114" fillId="3" borderId="0" xfId="0" applyFont="1" applyFill="1"/>
    <xf numFmtId="0" fontId="31" fillId="0" borderId="1" xfId="24" applyFont="1" applyBorder="1" applyAlignment="1">
      <alignment horizontal="center" vertical="center"/>
    </xf>
    <xf numFmtId="0" fontId="47" fillId="27" borderId="9" xfId="20" applyFont="1" applyBorder="1" applyAlignment="1" applyProtection="1">
      <alignment vertical="center" wrapText="1"/>
      <protection locked="0"/>
    </xf>
    <xf numFmtId="0" fontId="47" fillId="27" borderId="7" xfId="20" applyFont="1" applyBorder="1" applyAlignment="1" applyProtection="1">
      <alignment vertical="center" wrapText="1"/>
      <protection locked="0"/>
    </xf>
    <xf numFmtId="0" fontId="1" fillId="3" borderId="1" xfId="0" applyFont="1" applyFill="1" applyBorder="1" applyAlignment="1">
      <alignment horizontal="center" vertical="center"/>
    </xf>
    <xf numFmtId="0" fontId="9" fillId="27" borderId="0" xfId="20" applyFont="1" applyAlignment="1" applyProtection="1">
      <alignment horizontal="center"/>
    </xf>
    <xf numFmtId="0" fontId="9" fillId="27" borderId="0" xfId="20" applyFont="1" applyAlignment="1" applyProtection="1">
      <alignment horizontal="center" vertical="center"/>
    </xf>
    <xf numFmtId="0" fontId="9" fillId="3" borderId="1" xfId="0" applyFont="1" applyFill="1" applyBorder="1" applyAlignment="1">
      <alignment horizontal="center" vertical="center" wrapText="1"/>
    </xf>
    <xf numFmtId="0" fontId="9" fillId="27" borderId="1" xfId="20" applyFont="1" applyBorder="1" applyAlignment="1">
      <alignment horizontal="center" vertical="center"/>
    </xf>
    <xf numFmtId="0" fontId="3" fillId="3" borderId="0" xfId="0" applyFont="1" applyFill="1" applyBorder="1" applyAlignment="1" applyProtection="1">
      <alignment horizontal="center"/>
      <protection locked="0"/>
    </xf>
    <xf numFmtId="0" fontId="7" fillId="27" borderId="0" xfId="20" applyFont="1" applyBorder="1" applyAlignment="1" applyProtection="1">
      <alignment horizontal="center"/>
    </xf>
    <xf numFmtId="0" fontId="25" fillId="0" borderId="6" xfId="24" applyFont="1" applyBorder="1">
      <alignment horizontal="left"/>
    </xf>
    <xf numFmtId="0" fontId="6" fillId="4" borderId="7" xfId="0" applyFont="1" applyFill="1" applyBorder="1" applyAlignment="1" applyProtection="1">
      <alignment horizontal="center" vertical="center" wrapText="1"/>
    </xf>
    <xf numFmtId="0" fontId="25" fillId="0" borderId="1" xfId="24" applyFont="1" applyBorder="1">
      <alignment horizontal="left"/>
    </xf>
    <xf numFmtId="0" fontId="3" fillId="27" borderId="1" xfId="20" applyFont="1" applyBorder="1" applyAlignment="1" applyProtection="1">
      <alignment horizontal="center" vertical="center" wrapText="1"/>
    </xf>
    <xf numFmtId="0" fontId="3" fillId="0" borderId="0" xfId="0" applyFont="1" applyProtection="1"/>
    <xf numFmtId="0" fontId="3" fillId="0" borderId="0" xfId="0" applyFont="1" applyFill="1" applyProtection="1"/>
    <xf numFmtId="0" fontId="112" fillId="0" borderId="0" xfId="0" applyFont="1" applyFill="1" applyBorder="1" applyProtection="1"/>
    <xf numFmtId="0" fontId="105" fillId="0" borderId="0" xfId="0" applyFont="1" applyFill="1" applyBorder="1" applyProtection="1"/>
    <xf numFmtId="0" fontId="3" fillId="0" borderId="0" xfId="0" applyFont="1" applyFill="1" applyBorder="1" applyProtection="1"/>
    <xf numFmtId="0" fontId="115" fillId="0" borderId="0" xfId="0" applyFont="1" applyFill="1" applyBorder="1" applyProtection="1"/>
    <xf numFmtId="0" fontId="16" fillId="0" borderId="0" xfId="0" applyFont="1" applyFill="1" applyBorder="1" applyProtection="1"/>
    <xf numFmtId="0" fontId="116" fillId="0" borderId="0" xfId="0" applyFont="1" applyFill="1" applyBorder="1" applyProtection="1"/>
    <xf numFmtId="0" fontId="112" fillId="0" borderId="0" xfId="0" applyFont="1" applyFill="1" applyBorder="1" applyAlignment="1" applyProtection="1">
      <alignment vertical="center"/>
    </xf>
    <xf numFmtId="0" fontId="9" fillId="0" borderId="1" xfId="0" applyFont="1" applyBorder="1" applyProtection="1">
      <protection locked="0"/>
    </xf>
    <xf numFmtId="0" fontId="0" fillId="30" borderId="0" xfId="0" applyFill="1"/>
    <xf numFmtId="0" fontId="0" fillId="30" borderId="0" xfId="0" applyFill="1" applyAlignment="1">
      <alignment horizontal="center" vertical="center"/>
    </xf>
    <xf numFmtId="0" fontId="12" fillId="4" borderId="0" xfId="0" applyFont="1" applyFill="1" applyBorder="1" applyAlignment="1"/>
    <xf numFmtId="0" fontId="12" fillId="4" borderId="0" xfId="0" applyFont="1" applyFill="1" applyBorder="1"/>
    <xf numFmtId="0" fontId="12" fillId="3" borderId="0" xfId="0" applyFont="1" applyFill="1" applyBorder="1" applyAlignment="1"/>
    <xf numFmtId="0" fontId="51" fillId="6" borderId="0" xfId="20" applyFont="1" applyFill="1" applyAlignment="1">
      <alignment horizontal="left"/>
    </xf>
    <xf numFmtId="0" fontId="4" fillId="27" borderId="5" xfId="20" applyFont="1" applyBorder="1" applyAlignment="1" applyProtection="1">
      <alignment horizontal="center" vertical="center" wrapText="1"/>
    </xf>
    <xf numFmtId="0" fontId="0" fillId="3" borderId="0" xfId="0" applyFill="1"/>
    <xf numFmtId="0" fontId="2" fillId="6" borderId="0" xfId="20" applyFont="1" applyFill="1" applyAlignment="1">
      <alignment horizontal="left"/>
    </xf>
    <xf numFmtId="0" fontId="4" fillId="0" borderId="1" xfId="0" applyFont="1" applyFill="1" applyBorder="1" applyAlignment="1">
      <alignment wrapText="1"/>
    </xf>
    <xf numFmtId="0" fontId="128" fillId="0" borderId="0" xfId="0" applyFont="1"/>
    <xf numFmtId="0" fontId="3" fillId="3" borderId="0" xfId="0" applyFont="1" applyFill="1" applyAlignment="1" applyProtection="1">
      <alignment horizontal="justify" wrapText="1"/>
      <protection locked="0"/>
    </xf>
    <xf numFmtId="0" fontId="29" fillId="0" borderId="5" xfId="20" applyFont="1" applyFill="1" applyBorder="1" applyAlignment="1">
      <alignment horizontal="center" vertical="center" wrapText="1"/>
    </xf>
    <xf numFmtId="0" fontId="29" fillId="0" borderId="1" xfId="20" applyFont="1" applyFill="1" applyBorder="1" applyAlignment="1">
      <alignment horizontal="justify" vertical="center" wrapText="1"/>
    </xf>
    <xf numFmtId="0" fontId="108" fillId="3" borderId="1" xfId="0" applyFont="1" applyFill="1" applyBorder="1"/>
    <xf numFmtId="0" fontId="0" fillId="3" borderId="1" xfId="0" applyFill="1" applyBorder="1"/>
    <xf numFmtId="0" fontId="121" fillId="27" borderId="1" xfId="20" applyFont="1" applyBorder="1" applyAlignment="1">
      <alignment horizontal="center"/>
    </xf>
    <xf numFmtId="0" fontId="1" fillId="31" borderId="0" xfId="0" applyFont="1" applyFill="1" applyBorder="1" applyAlignment="1" applyProtection="1">
      <alignment horizontal="center"/>
    </xf>
    <xf numFmtId="0" fontId="1" fillId="0" borderId="0" xfId="0" applyFont="1"/>
    <xf numFmtId="0" fontId="0" fillId="0" borderId="0" xfId="0"/>
    <xf numFmtId="0" fontId="1" fillId="30" borderId="0" xfId="0" applyFont="1" applyFill="1" applyAlignment="1">
      <alignment horizontal="right" vertical="center"/>
    </xf>
    <xf numFmtId="0" fontId="9" fillId="0" borderId="0" xfId="0" applyFont="1" applyFill="1" applyBorder="1" applyAlignment="1" applyProtection="1"/>
    <xf numFmtId="0" fontId="129" fillId="0" borderId="0" xfId="0" applyFont="1" applyFill="1" applyBorder="1" applyAlignment="1" applyProtection="1">
      <alignment horizontal="center"/>
    </xf>
    <xf numFmtId="0" fontId="1" fillId="30" borderId="23" xfId="0" applyFont="1" applyFill="1" applyBorder="1" applyAlignment="1">
      <alignment horizontal="justify" wrapText="1"/>
    </xf>
    <xf numFmtId="4" fontId="1" fillId="30" borderId="1" xfId="0" applyNumberFormat="1" applyFont="1" applyFill="1" applyBorder="1"/>
    <xf numFmtId="0" fontId="1" fillId="30" borderId="0" xfId="0" applyFont="1" applyFill="1" applyBorder="1" applyAlignment="1">
      <alignment vertical="center"/>
    </xf>
    <xf numFmtId="0" fontId="1" fillId="30" borderId="10" xfId="0" applyFont="1" applyFill="1" applyBorder="1" applyAlignment="1">
      <alignment vertical="center"/>
    </xf>
    <xf numFmtId="0" fontId="0" fillId="0" borderId="0" xfId="0"/>
    <xf numFmtId="0" fontId="12" fillId="0" borderId="0" xfId="0" applyFont="1" applyProtection="1">
      <protection locked="0"/>
    </xf>
    <xf numFmtId="0" fontId="12" fillId="0" borderId="0" xfId="0" applyFont="1" applyAlignment="1" applyProtection="1">
      <alignment horizontal="center"/>
      <protection locked="0"/>
    </xf>
    <xf numFmtId="0" fontId="12" fillId="30" borderId="0" xfId="0" applyFont="1" applyFill="1" applyProtection="1">
      <protection locked="0"/>
    </xf>
    <xf numFmtId="0" fontId="13" fillId="30" borderId="0" xfId="0" applyFont="1" applyFill="1" applyProtection="1">
      <protection locked="0"/>
    </xf>
    <xf numFmtId="0" fontId="13" fillId="0" borderId="0" xfId="0" applyFont="1" applyProtection="1">
      <protection locked="0"/>
    </xf>
    <xf numFmtId="0" fontId="12" fillId="30" borderId="0" xfId="0" applyFont="1" applyFill="1" applyAlignment="1" applyProtection="1">
      <alignment horizontal="center"/>
      <protection locked="0"/>
    </xf>
    <xf numFmtId="0" fontId="9" fillId="0" borderId="0" xfId="0" applyFont="1"/>
    <xf numFmtId="0" fontId="106" fillId="0" borderId="0" xfId="0" applyFont="1" applyProtection="1">
      <protection locked="0"/>
    </xf>
    <xf numFmtId="0" fontId="106" fillId="3" borderId="0" xfId="0" applyFont="1" applyFill="1" applyProtection="1">
      <protection locked="0"/>
    </xf>
    <xf numFmtId="0" fontId="11" fillId="3" borderId="0" xfId="0" applyFont="1" applyFill="1" applyBorder="1" applyAlignment="1" applyProtection="1">
      <alignment horizontal="center"/>
      <protection locked="0"/>
    </xf>
    <xf numFmtId="0" fontId="11" fillId="3" borderId="22" xfId="0"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0" fontId="12" fillId="3" borderId="8" xfId="0" applyFont="1" applyFill="1" applyBorder="1" applyAlignment="1" applyProtection="1">
      <alignment horizontal="left" vertical="center" wrapText="1"/>
      <protection locked="0"/>
    </xf>
    <xf numFmtId="0" fontId="12" fillId="3" borderId="0" xfId="0" applyFont="1" applyFill="1" applyBorder="1" applyProtection="1">
      <protection locked="0"/>
    </xf>
    <xf numFmtId="0" fontId="12" fillId="3" borderId="1" xfId="0" applyFont="1" applyFill="1" applyBorder="1" applyAlignment="1" applyProtection="1">
      <alignment horizontal="center" vertical="center" wrapText="1"/>
      <protection locked="0"/>
    </xf>
    <xf numFmtId="14" fontId="12" fillId="3" borderId="1" xfId="0" applyNumberFormat="1" applyFont="1" applyFill="1" applyBorder="1" applyAlignment="1" applyProtection="1">
      <alignment horizontal="center" vertical="center" wrapText="1"/>
      <protection locked="0"/>
    </xf>
    <xf numFmtId="9" fontId="12" fillId="3" borderId="1" xfId="0" applyNumberFormat="1" applyFont="1" applyFill="1" applyBorder="1" applyAlignment="1" applyProtection="1">
      <alignment horizontal="center" vertical="center" wrapText="1"/>
      <protection locked="0"/>
    </xf>
    <xf numFmtId="0" fontId="12" fillId="3" borderId="30" xfId="0" applyFont="1" applyFill="1" applyBorder="1" applyProtection="1">
      <protection locked="0"/>
    </xf>
    <xf numFmtId="0" fontId="13" fillId="3" borderId="0" xfId="0" applyFont="1" applyFill="1" applyBorder="1" applyAlignment="1" applyProtection="1">
      <alignment horizontal="center"/>
      <protection locked="0"/>
    </xf>
    <xf numFmtId="0" fontId="12" fillId="30" borderId="12" xfId="0" applyFont="1" applyFill="1" applyBorder="1" applyAlignment="1" applyProtection="1">
      <alignment horizontal="center" vertical="center" wrapText="1"/>
      <protection locked="0"/>
    </xf>
    <xf numFmtId="2" fontId="12" fillId="30" borderId="1" xfId="0" applyNumberFormat="1" applyFont="1" applyFill="1" applyBorder="1" applyAlignment="1" applyProtection="1">
      <alignment horizontal="center"/>
      <protection locked="0"/>
    </xf>
    <xf numFmtId="2" fontId="12" fillId="30" borderId="13" xfId="0" applyNumberFormat="1" applyFont="1" applyFill="1" applyBorder="1" applyAlignment="1" applyProtection="1">
      <alignment horizontal="center"/>
      <protection locked="0"/>
    </xf>
    <xf numFmtId="0" fontId="67" fillId="0" borderId="0" xfId="0" applyFont="1"/>
    <xf numFmtId="164" fontId="12" fillId="3" borderId="1" xfId="37" applyFont="1" applyFill="1" applyBorder="1" applyAlignment="1" applyProtection="1">
      <alignment horizontal="center" vertical="center" wrapText="1"/>
      <protection locked="0"/>
    </xf>
    <xf numFmtId="164" fontId="12" fillId="3" borderId="14" xfId="37" applyFont="1" applyFill="1" applyBorder="1" applyAlignment="1" applyProtection="1">
      <alignment horizontal="center" vertical="center" wrapText="1"/>
      <protection locked="0"/>
    </xf>
    <xf numFmtId="0" fontId="13" fillId="30" borderId="0" xfId="0" applyFont="1" applyFill="1" applyBorder="1" applyAlignment="1" applyProtection="1">
      <alignment horizontal="center"/>
      <protection locked="0"/>
    </xf>
    <xf numFmtId="0" fontId="13" fillId="30" borderId="24" xfId="0" applyFont="1" applyFill="1" applyBorder="1" applyAlignment="1" applyProtection="1">
      <alignment horizontal="center" vertical="center"/>
      <protection locked="0"/>
    </xf>
    <xf numFmtId="2" fontId="13" fillId="30" borderId="14" xfId="0" applyNumberFormat="1" applyFont="1" applyFill="1" applyBorder="1" applyAlignment="1" applyProtection="1">
      <alignment horizontal="center"/>
      <protection locked="0"/>
    </xf>
    <xf numFmtId="2" fontId="13" fillId="30" borderId="15" xfId="0" applyNumberFormat="1" applyFont="1" applyFill="1" applyBorder="1" applyAlignment="1" applyProtection="1">
      <alignment horizontal="center"/>
      <protection locked="0"/>
    </xf>
    <xf numFmtId="0" fontId="3" fillId="3" borderId="0" xfId="0" applyFont="1" applyFill="1" applyProtection="1">
      <protection locked="0"/>
    </xf>
    <xf numFmtId="164" fontId="12" fillId="3" borderId="13" xfId="37" applyFont="1" applyFill="1" applyBorder="1" applyAlignment="1" applyProtection="1">
      <alignment horizontal="center" vertical="center" wrapText="1"/>
      <protection locked="0"/>
    </xf>
    <xf numFmtId="164" fontId="12" fillId="3" borderId="15" xfId="37" applyFont="1" applyFill="1" applyBorder="1" applyAlignment="1" applyProtection="1">
      <alignment horizontal="center" vertical="center" wrapText="1"/>
      <protection locked="0"/>
    </xf>
    <xf numFmtId="0" fontId="103" fillId="0" borderId="0" xfId="0" applyFont="1" applyProtection="1">
      <protection locked="0"/>
    </xf>
    <xf numFmtId="0" fontId="105" fillId="0" borderId="0" xfId="0" applyFont="1" applyProtection="1">
      <protection locked="0"/>
    </xf>
    <xf numFmtId="0" fontId="12" fillId="30" borderId="1" xfId="0" applyFont="1" applyFill="1" applyBorder="1" applyAlignment="1" applyProtection="1">
      <alignment horizontal="center"/>
      <protection locked="0"/>
    </xf>
    <xf numFmtId="0" fontId="13" fillId="30" borderId="0" xfId="0" applyFont="1" applyFill="1" applyBorder="1" applyAlignment="1" applyProtection="1">
      <alignment horizontal="center" vertical="center"/>
      <protection locked="0"/>
    </xf>
    <xf numFmtId="0" fontId="12" fillId="30" borderId="0" xfId="0" applyFont="1" applyFill="1" applyBorder="1" applyAlignment="1" applyProtection="1">
      <alignment horizontal="center"/>
      <protection locked="0"/>
    </xf>
    <xf numFmtId="0" fontId="12" fillId="3" borderId="0" xfId="0" applyFont="1" applyFill="1" applyBorder="1" applyAlignment="1" applyProtection="1">
      <alignment horizontal="left" vertical="center"/>
      <protection locked="0"/>
    </xf>
    <xf numFmtId="0" fontId="11" fillId="3" borderId="10" xfId="0" applyFont="1" applyFill="1" applyBorder="1" applyAlignment="1" applyProtection="1">
      <alignment horizontal="left"/>
      <protection locked="0"/>
    </xf>
    <xf numFmtId="0" fontId="9" fillId="3" borderId="1" xfId="0" applyFont="1" applyFill="1" applyBorder="1" applyAlignment="1" applyProtection="1">
      <alignment horizontal="center"/>
      <protection locked="0"/>
    </xf>
    <xf numFmtId="0" fontId="11" fillId="3" borderId="14" xfId="0" applyFont="1" applyFill="1" applyBorder="1" applyAlignment="1" applyProtection="1">
      <alignment horizontal="center"/>
      <protection locked="0"/>
    </xf>
    <xf numFmtId="0" fontId="9" fillId="3" borderId="0" xfId="0" applyFont="1" applyFill="1" applyProtection="1">
      <protection locked="0"/>
    </xf>
    <xf numFmtId="0" fontId="12" fillId="30" borderId="0" xfId="0" applyFont="1" applyFill="1" applyBorder="1" applyAlignment="1" applyProtection="1">
      <alignment horizontal="center" vertical="center" wrapText="1"/>
      <protection locked="0"/>
    </xf>
    <xf numFmtId="0" fontId="13" fillId="30" borderId="0" xfId="0" applyFont="1" applyFill="1" applyBorder="1" applyProtection="1">
      <protection locked="0"/>
    </xf>
    <xf numFmtId="0" fontId="9" fillId="3" borderId="13" xfId="0" applyFont="1" applyFill="1" applyBorder="1" applyAlignment="1" applyProtection="1">
      <alignment horizontal="center"/>
      <protection locked="0"/>
    </xf>
    <xf numFmtId="0" fontId="11" fillId="3" borderId="13" xfId="0" applyFont="1" applyFill="1" applyBorder="1" applyAlignment="1" applyProtection="1">
      <alignment horizontal="center"/>
      <protection locked="0"/>
    </xf>
    <xf numFmtId="0" fontId="11" fillId="3" borderId="15" xfId="0" applyFont="1" applyFill="1" applyBorder="1" applyAlignment="1" applyProtection="1">
      <alignment horizontal="center"/>
      <protection locked="0"/>
    </xf>
    <xf numFmtId="0" fontId="11" fillId="3" borderId="28" xfId="0" applyFont="1" applyFill="1" applyBorder="1" applyAlignment="1" applyProtection="1">
      <alignment horizontal="right" vertical="center"/>
      <protection locked="0"/>
    </xf>
    <xf numFmtId="0" fontId="11" fillId="3" borderId="29" xfId="0" applyFont="1" applyFill="1" applyBorder="1" applyAlignment="1" applyProtection="1">
      <alignment horizontal="right" vertical="center"/>
      <protection locked="0"/>
    </xf>
    <xf numFmtId="0" fontId="11" fillId="3" borderId="26" xfId="0" applyFont="1" applyFill="1" applyBorder="1" applyAlignment="1" applyProtection="1">
      <alignment horizontal="right" vertical="center"/>
      <protection locked="0"/>
    </xf>
    <xf numFmtId="0" fontId="16" fillId="30" borderId="0" xfId="0" applyFont="1" applyFill="1" applyProtection="1">
      <protection locked="0"/>
    </xf>
    <xf numFmtId="0" fontId="6" fillId="3" borderId="0" xfId="0" applyFont="1" applyFill="1" applyBorder="1" applyAlignment="1">
      <alignment horizontal="left" wrapText="1"/>
    </xf>
    <xf numFmtId="0" fontId="4" fillId="0" borderId="0" xfId="0" applyFont="1" applyAlignment="1" applyProtection="1">
      <alignment horizontal="justify" vertical="center"/>
      <protection locked="0"/>
    </xf>
    <xf numFmtId="14" fontId="4" fillId="0" borderId="0" xfId="0" applyNumberFormat="1" applyFont="1" applyAlignment="1" applyProtection="1">
      <alignment vertical="center"/>
      <protection locked="0"/>
    </xf>
    <xf numFmtId="0" fontId="4" fillId="0" borderId="0" xfId="0" applyFont="1" applyAlignment="1" applyProtection="1">
      <alignment vertical="center"/>
      <protection locked="0"/>
    </xf>
    <xf numFmtId="0" fontId="107" fillId="0" borderId="0" xfId="21" applyFont="1" applyAlignment="1" applyProtection="1">
      <alignment vertical="center"/>
      <protection locked="0"/>
    </xf>
    <xf numFmtId="0" fontId="107" fillId="0" borderId="0" xfId="21" applyFont="1" applyAlignment="1" applyProtection="1">
      <alignment horizontal="left" vertical="center" wrapText="1"/>
      <protection locked="0"/>
    </xf>
    <xf numFmtId="0" fontId="11" fillId="3" borderId="8" xfId="0" applyFont="1" applyFill="1" applyBorder="1" applyAlignment="1" applyProtection="1">
      <alignment horizontal="left"/>
      <protection locked="0"/>
    </xf>
    <xf numFmtId="0" fontId="9" fillId="3" borderId="0" xfId="0" applyFont="1" applyFill="1" applyBorder="1" applyAlignment="1" applyProtection="1">
      <alignment horizontal="center" vertical="center"/>
      <protection locked="0"/>
    </xf>
    <xf numFmtId="0" fontId="9" fillId="3" borderId="0" xfId="0" applyFont="1" applyFill="1" applyBorder="1" applyAlignment="1" applyProtection="1">
      <alignment horizontal="center"/>
      <protection locked="0"/>
    </xf>
    <xf numFmtId="0" fontId="12" fillId="35" borderId="1" xfId="20" applyFont="1" applyFill="1" applyBorder="1" applyAlignment="1" applyProtection="1">
      <alignment horizontal="center" vertical="center" wrapText="1"/>
    </xf>
    <xf numFmtId="0" fontId="12" fillId="35" borderId="18" xfId="20" applyFont="1" applyFill="1" applyBorder="1" applyAlignment="1" applyProtection="1">
      <alignment horizontal="center" vertical="center" wrapText="1"/>
    </xf>
    <xf numFmtId="0" fontId="12" fillId="35" borderId="19" xfId="20" applyFont="1" applyFill="1" applyBorder="1" applyAlignment="1" applyProtection="1">
      <alignment horizontal="center" vertical="center" wrapText="1"/>
    </xf>
    <xf numFmtId="0" fontId="12" fillId="35" borderId="27" xfId="20" applyFont="1" applyFill="1" applyBorder="1" applyAlignment="1" applyProtection="1">
      <alignment vertical="center" wrapText="1"/>
    </xf>
    <xf numFmtId="0" fontId="12" fillId="35" borderId="17" xfId="20" applyFont="1" applyFill="1" applyBorder="1" applyAlignment="1" applyProtection="1">
      <alignment horizontal="center" vertical="center" wrapText="1"/>
    </xf>
    <xf numFmtId="0" fontId="9" fillId="35" borderId="13" xfId="20" applyFont="1" applyFill="1" applyBorder="1" applyAlignment="1" applyProtection="1">
      <alignment vertical="center" wrapText="1"/>
    </xf>
    <xf numFmtId="0" fontId="90" fillId="30" borderId="0" xfId="0" applyFont="1" applyFill="1" applyBorder="1" applyAlignment="1" applyProtection="1">
      <alignment horizontal="center" vertical="center" wrapText="1"/>
      <protection locked="0"/>
    </xf>
    <xf numFmtId="0" fontId="106" fillId="30" borderId="0" xfId="0" applyFont="1" applyFill="1" applyBorder="1" applyAlignment="1" applyProtection="1">
      <alignment horizontal="center" vertical="center"/>
      <protection locked="0"/>
    </xf>
    <xf numFmtId="0" fontId="106" fillId="30" borderId="0" xfId="0" applyFont="1" applyFill="1" applyBorder="1" applyProtection="1">
      <protection locked="0"/>
    </xf>
    <xf numFmtId="0" fontId="106" fillId="0" borderId="0" xfId="0" applyFont="1" applyBorder="1" applyProtection="1">
      <protection locked="0"/>
    </xf>
    <xf numFmtId="0" fontId="12" fillId="30" borderId="6" xfId="0" applyFont="1" applyFill="1" applyBorder="1" applyAlignment="1" applyProtection="1">
      <alignment horizontal="center" vertical="center" wrapText="1"/>
      <protection locked="0"/>
    </xf>
    <xf numFmtId="0" fontId="11" fillId="3" borderId="11" xfId="0" applyFont="1" applyFill="1" applyBorder="1" applyAlignment="1" applyProtection="1">
      <alignment horizontal="left"/>
      <protection locked="0"/>
    </xf>
    <xf numFmtId="0" fontId="3" fillId="27" borderId="6" xfId="20" applyFont="1" applyBorder="1" applyAlignment="1">
      <alignment horizontal="center" vertical="center" wrapText="1"/>
    </xf>
    <xf numFmtId="17" fontId="3" fillId="27" borderId="1" xfId="20" applyNumberFormat="1" applyFont="1" applyBorder="1" applyAlignment="1">
      <alignment horizontal="center"/>
    </xf>
    <xf numFmtId="0" fontId="3" fillId="27" borderId="1" xfId="20" applyNumberFormat="1" applyFont="1" applyBorder="1" applyAlignment="1">
      <alignment horizontal="center"/>
    </xf>
    <xf numFmtId="0" fontId="3" fillId="30" borderId="6" xfId="0" applyFont="1" applyFill="1" applyBorder="1" applyAlignment="1" applyProtection="1">
      <alignment horizontal="center" vertical="center"/>
      <protection locked="0"/>
    </xf>
    <xf numFmtId="0" fontId="3" fillId="30" borderId="1" xfId="0" applyFont="1" applyFill="1" applyBorder="1" applyAlignment="1" applyProtection="1">
      <alignment horizontal="center" vertical="center"/>
      <protection locked="0"/>
    </xf>
    <xf numFmtId="0" fontId="5" fillId="30" borderId="4" xfId="0" applyFont="1" applyFill="1" applyBorder="1" applyAlignment="1" applyProtection="1">
      <alignment horizontal="center" vertical="center" wrapText="1"/>
      <protection locked="0"/>
    </xf>
    <xf numFmtId="0" fontId="3" fillId="36" borderId="4"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37" borderId="4" xfId="0" applyFont="1" applyFill="1" applyBorder="1" applyAlignment="1" applyProtection="1">
      <alignment horizontal="center" vertical="center" wrapText="1"/>
      <protection locked="0"/>
    </xf>
    <xf numFmtId="4" fontId="3" fillId="0" borderId="1" xfId="20" applyNumberFormat="1" applyFont="1" applyFill="1" applyBorder="1" applyAlignment="1">
      <alignment horizontal="center"/>
    </xf>
    <xf numFmtId="4" fontId="3" fillId="36" borderId="1" xfId="0" applyNumberFormat="1" applyFont="1" applyFill="1" applyBorder="1" applyAlignment="1" applyProtection="1">
      <alignment horizontal="center" vertical="center"/>
      <protection locked="0"/>
    </xf>
    <xf numFmtId="4" fontId="3" fillId="30" borderId="1" xfId="0" applyNumberFormat="1" applyFont="1" applyFill="1" applyBorder="1" applyAlignment="1" applyProtection="1">
      <alignment horizontal="center" vertical="center"/>
      <protection locked="0"/>
    </xf>
    <xf numFmtId="4" fontId="3" fillId="37" borderId="1" xfId="0" applyNumberFormat="1" applyFont="1" applyFill="1" applyBorder="1" applyAlignment="1" applyProtection="1">
      <alignment horizontal="center" vertical="center"/>
      <protection locked="0"/>
    </xf>
    <xf numFmtId="4" fontId="3" fillId="30" borderId="1" xfId="0" applyNumberFormat="1" applyFont="1" applyFill="1" applyBorder="1" applyProtection="1">
      <protection locked="0"/>
    </xf>
    <xf numFmtId="4" fontId="3" fillId="39" borderId="1" xfId="0" applyNumberFormat="1" applyFont="1" applyFill="1" applyBorder="1" applyAlignment="1" applyProtection="1">
      <alignment horizontal="center" vertical="center"/>
      <protection locked="0"/>
    </xf>
    <xf numFmtId="4" fontId="3" fillId="39" borderId="1" xfId="0" applyNumberFormat="1" applyFont="1" applyFill="1" applyBorder="1" applyProtection="1">
      <protection locked="0"/>
    </xf>
    <xf numFmtId="4" fontId="3" fillId="30" borderId="22" xfId="0" applyNumberFormat="1" applyFont="1" applyFill="1" applyBorder="1" applyAlignment="1" applyProtection="1">
      <alignment horizontal="center" vertical="center"/>
      <protection locked="0"/>
    </xf>
    <xf numFmtId="4" fontId="3" fillId="30" borderId="22" xfId="0" applyNumberFormat="1" applyFont="1" applyFill="1" applyBorder="1" applyProtection="1">
      <protection locked="0"/>
    </xf>
    <xf numFmtId="4" fontId="3" fillId="36" borderId="22" xfId="0" applyNumberFormat="1" applyFont="1" applyFill="1" applyBorder="1" applyAlignment="1" applyProtection="1">
      <alignment horizontal="center" vertical="center"/>
      <protection locked="0"/>
    </xf>
    <xf numFmtId="4" fontId="3" fillId="0" borderId="22" xfId="0" applyNumberFormat="1" applyFont="1" applyFill="1" applyBorder="1" applyAlignment="1" applyProtection="1">
      <alignment horizontal="center" vertical="center"/>
      <protection locked="0"/>
    </xf>
    <xf numFmtId="4" fontId="3" fillId="0" borderId="22" xfId="0" applyNumberFormat="1" applyFont="1" applyFill="1" applyBorder="1" applyProtection="1">
      <protection locked="0"/>
    </xf>
    <xf numFmtId="4" fontId="3" fillId="0" borderId="1" xfId="0" applyNumberFormat="1" applyFont="1" applyFill="1" applyBorder="1" applyAlignment="1" applyProtection="1">
      <alignment horizontal="center" vertical="center"/>
      <protection locked="0"/>
    </xf>
    <xf numFmtId="4" fontId="3" fillId="37" borderId="22" xfId="0" applyNumberFormat="1" applyFont="1" applyFill="1" applyBorder="1" applyAlignment="1" applyProtection="1">
      <alignment horizontal="center" vertical="center"/>
      <protection locked="0"/>
    </xf>
    <xf numFmtId="4" fontId="3" fillId="38" borderId="1" xfId="0" applyNumberFormat="1" applyFont="1" applyFill="1" applyBorder="1" applyAlignment="1" applyProtection="1">
      <alignment horizontal="center" vertical="center"/>
      <protection locked="0"/>
    </xf>
    <xf numFmtId="0" fontId="3" fillId="36" borderId="6" xfId="0" applyFont="1" applyFill="1" applyBorder="1" applyAlignment="1" applyProtection="1">
      <alignment horizontal="center" vertical="center"/>
      <protection locked="0"/>
    </xf>
    <xf numFmtId="0" fontId="3" fillId="37" borderId="6" xfId="0" applyFont="1" applyFill="1" applyBorder="1" applyAlignment="1" applyProtection="1">
      <alignment horizontal="center" vertical="center"/>
      <protection locked="0"/>
    </xf>
    <xf numFmtId="0" fontId="3" fillId="0" borderId="6" xfId="20" applyFont="1" applyFill="1" applyBorder="1" applyAlignment="1">
      <alignment horizontal="center" vertical="center" wrapText="1"/>
    </xf>
    <xf numFmtId="0" fontId="3" fillId="38" borderId="6" xfId="0" applyFont="1" applyFill="1" applyBorder="1" applyAlignment="1" applyProtection="1">
      <alignment horizontal="center" vertical="center" wrapText="1"/>
      <protection locked="0"/>
    </xf>
    <xf numFmtId="0" fontId="3" fillId="30" borderId="6" xfId="0" applyFont="1" applyFill="1" applyBorder="1" applyAlignment="1" applyProtection="1">
      <alignment horizontal="center" vertical="center" wrapText="1"/>
      <protection locked="0"/>
    </xf>
    <xf numFmtId="0" fontId="5" fillId="39" borderId="6" xfId="0" applyFont="1" applyFill="1" applyBorder="1" applyAlignment="1" applyProtection="1">
      <alignment horizontal="center" vertical="center"/>
      <protection locked="0"/>
    </xf>
    <xf numFmtId="0" fontId="5" fillId="39" borderId="6"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protection locked="0"/>
    </xf>
    <xf numFmtId="0" fontId="3" fillId="27" borderId="6" xfId="20" applyFont="1" applyBorder="1" applyAlignment="1">
      <alignment horizontal="center" vertical="center" wrapText="1"/>
    </xf>
    <xf numFmtId="0" fontId="9" fillId="3" borderId="0" xfId="0" applyFont="1" applyFill="1" applyBorder="1" applyAlignment="1" applyProtection="1">
      <alignment horizontal="center" vertical="center"/>
      <protection locked="0"/>
    </xf>
    <xf numFmtId="0" fontId="12" fillId="30" borderId="6" xfId="0" applyFont="1" applyFill="1" applyBorder="1" applyAlignment="1" applyProtection="1">
      <alignment horizontal="center" vertical="center" wrapText="1"/>
      <protection locked="0"/>
    </xf>
    <xf numFmtId="0" fontId="11" fillId="3" borderId="14" xfId="0" applyFont="1" applyFill="1" applyBorder="1" applyAlignment="1" applyProtection="1">
      <alignment horizontal="center"/>
      <protection locked="0"/>
    </xf>
    <xf numFmtId="0" fontId="11" fillId="3" borderId="0" xfId="0" applyFont="1" applyFill="1" applyBorder="1" applyAlignment="1" applyProtection="1">
      <alignment horizontal="center"/>
      <protection locked="0"/>
    </xf>
    <xf numFmtId="0" fontId="13" fillId="30" borderId="0" xfId="0" applyFont="1" applyFill="1" applyBorder="1" applyAlignment="1" applyProtection="1">
      <alignment horizontal="center" vertical="center"/>
      <protection locked="0"/>
    </xf>
    <xf numFmtId="0" fontId="9" fillId="3" borderId="1" xfId="0"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0" fontId="6" fillId="3" borderId="0" xfId="0" applyFont="1" applyFill="1" applyBorder="1" applyAlignment="1">
      <alignment horizontal="left" wrapText="1"/>
    </xf>
    <xf numFmtId="0" fontId="9" fillId="3" borderId="13" xfId="0" applyFont="1" applyFill="1" applyBorder="1" applyAlignment="1" applyProtection="1">
      <alignment horizontal="center"/>
      <protection locked="0"/>
    </xf>
    <xf numFmtId="0" fontId="11" fillId="3" borderId="13" xfId="0" applyFont="1" applyFill="1" applyBorder="1" applyAlignment="1" applyProtection="1">
      <alignment horizontal="center"/>
      <protection locked="0"/>
    </xf>
    <xf numFmtId="0" fontId="12" fillId="30" borderId="12" xfId="0" applyFont="1" applyFill="1" applyBorder="1" applyAlignment="1" applyProtection="1">
      <alignment horizontal="center" vertical="center" wrapText="1"/>
      <protection locked="0"/>
    </xf>
    <xf numFmtId="164" fontId="12" fillId="3" borderId="1" xfId="37" applyFont="1" applyFill="1" applyBorder="1" applyAlignment="1" applyProtection="1">
      <alignment horizontal="center" vertical="center" wrapText="1"/>
      <protection locked="0"/>
    </xf>
    <xf numFmtId="0" fontId="11" fillId="3" borderId="28" xfId="0" applyFont="1" applyFill="1" applyBorder="1" applyAlignment="1" applyProtection="1">
      <alignment horizontal="right" vertical="center"/>
      <protection locked="0"/>
    </xf>
    <xf numFmtId="0" fontId="11" fillId="3" borderId="29" xfId="0" applyFont="1" applyFill="1" applyBorder="1" applyAlignment="1" applyProtection="1">
      <alignment horizontal="right" vertical="center"/>
      <protection locked="0"/>
    </xf>
    <xf numFmtId="0" fontId="11" fillId="3" borderId="26" xfId="0" applyFont="1" applyFill="1" applyBorder="1" applyAlignment="1" applyProtection="1">
      <alignment horizontal="right" vertical="center"/>
      <protection locked="0"/>
    </xf>
    <xf numFmtId="4" fontId="3" fillId="0" borderId="6" xfId="20" applyNumberFormat="1" applyFont="1" applyFill="1" applyBorder="1" applyAlignment="1">
      <alignment horizontal="center" vertical="center" wrapText="1"/>
    </xf>
    <xf numFmtId="0" fontId="20" fillId="27" borderId="1" xfId="20" applyFont="1" applyBorder="1" applyAlignment="1">
      <alignment horizontal="center" vertical="center" wrapText="1"/>
    </xf>
    <xf numFmtId="0" fontId="7" fillId="27" borderId="2" xfId="20" applyFont="1" applyBorder="1" applyAlignment="1">
      <alignment horizontal="center"/>
    </xf>
    <xf numFmtId="0" fontId="20" fillId="27" borderId="0" xfId="20" applyFont="1" applyAlignment="1">
      <alignment horizontal="center" vertical="center" wrapText="1"/>
    </xf>
    <xf numFmtId="0" fontId="9" fillId="27" borderId="0" xfId="20" applyFont="1" applyAlignment="1">
      <alignment horizontal="left" vertical="center" wrapText="1"/>
    </xf>
    <xf numFmtId="0" fontId="3" fillId="3" borderId="7" xfId="0" applyFont="1" applyFill="1" applyBorder="1" applyAlignment="1" applyProtection="1">
      <alignment horizontal="center"/>
      <protection locked="0"/>
    </xf>
    <xf numFmtId="0" fontId="58" fillId="0" borderId="0" xfId="0" applyFont="1" applyAlignment="1" applyProtection="1">
      <alignment horizontal="center"/>
      <protection locked="0"/>
    </xf>
    <xf numFmtId="0" fontId="9" fillId="3" borderId="1" xfId="0" applyFont="1" applyFill="1" applyBorder="1" applyAlignment="1" applyProtection="1">
      <alignment horizontal="center" vertical="center"/>
      <protection locked="0"/>
    </xf>
    <xf numFmtId="0" fontId="1" fillId="27" borderId="1" xfId="20" applyFont="1" applyBorder="1" applyAlignment="1">
      <alignment horizontal="center" vertical="center" wrapText="1"/>
    </xf>
    <xf numFmtId="0" fontId="9" fillId="3" borderId="1" xfId="0" applyFont="1" applyFill="1" applyBorder="1" applyAlignment="1" applyProtection="1">
      <alignment horizontal="center"/>
      <protection locked="0"/>
    </xf>
    <xf numFmtId="0" fontId="9" fillId="27" borderId="1" xfId="20" applyFont="1" applyBorder="1" applyAlignment="1">
      <alignment horizontal="center" vertical="center"/>
    </xf>
    <xf numFmtId="0" fontId="9" fillId="27" borderId="1" xfId="20" applyFont="1" applyBorder="1" applyAlignment="1">
      <alignment horizontal="center" vertical="center" wrapText="1"/>
    </xf>
    <xf numFmtId="0" fontId="59" fillId="0" borderId="1" xfId="0" applyFont="1" applyBorder="1" applyAlignment="1">
      <alignment horizontal="center" vertical="center" wrapText="1"/>
    </xf>
    <xf numFmtId="0" fontId="1" fillId="27" borderId="1" xfId="20" applyFont="1" applyBorder="1" applyAlignment="1">
      <alignment horizontal="center" vertical="center"/>
    </xf>
    <xf numFmtId="0" fontId="9" fillId="27" borderId="21" xfId="20" applyFont="1" applyBorder="1" applyAlignment="1">
      <alignment horizontal="center" vertical="center" wrapText="1"/>
    </xf>
    <xf numFmtId="0" fontId="2" fillId="7" borderId="0" xfId="0" applyFont="1" applyFill="1" applyAlignment="1">
      <alignment horizontal="center" vertical="center"/>
    </xf>
    <xf numFmtId="0" fontId="2" fillId="7" borderId="0" xfId="0" applyFont="1" applyFill="1"/>
    <xf numFmtId="0" fontId="20" fillId="27" borderId="0" xfId="20" applyFont="1" applyProtection="1"/>
    <xf numFmtId="0" fontId="20" fillId="27" borderId="0" xfId="20" applyFont="1"/>
    <xf numFmtId="0" fontId="6" fillId="27" borderId="0" xfId="20" applyFont="1" applyProtection="1"/>
    <xf numFmtId="0" fontId="3" fillId="27" borderId="0" xfId="20" applyFont="1" applyAlignment="1">
      <alignment vertical="center"/>
    </xf>
    <xf numFmtId="0" fontId="1" fillId="27" borderId="9" xfId="20" applyFont="1" applyBorder="1" applyAlignment="1">
      <alignment horizontal="center" wrapText="1"/>
    </xf>
    <xf numFmtId="0" fontId="108" fillId="0" borderId="0" xfId="0" applyFont="1" applyAlignment="1">
      <alignment vertical="center"/>
    </xf>
    <xf numFmtId="0" fontId="3" fillId="3" borderId="0" xfId="0" applyFont="1" applyFill="1" applyAlignment="1" applyProtection="1">
      <protection locked="0"/>
    </xf>
    <xf numFmtId="0" fontId="11" fillId="3" borderId="53" xfId="0" applyFont="1" applyFill="1" applyBorder="1" applyAlignment="1" applyProtection="1">
      <alignment horizontal="center" vertical="center"/>
      <protection locked="0"/>
    </xf>
    <xf numFmtId="0" fontId="92" fillId="4" borderId="0" xfId="29" applyFont="1" applyFill="1"/>
    <xf numFmtId="2" fontId="59" fillId="3" borderId="1" xfId="0" applyNumberFormat="1" applyFont="1" applyFill="1" applyBorder="1" applyAlignment="1" applyProtection="1">
      <alignment horizontal="center" vertical="center"/>
      <protection locked="0"/>
    </xf>
    <xf numFmtId="1" fontId="59" fillId="3" borderId="1" xfId="0" applyNumberFormat="1" applyFont="1" applyFill="1" applyBorder="1" applyAlignment="1" applyProtection="1">
      <alignment horizontal="center" vertical="center"/>
      <protection locked="0"/>
    </xf>
    <xf numFmtId="2" fontId="59" fillId="3" borderId="6" xfId="0" applyNumberFormat="1" applyFont="1" applyFill="1" applyBorder="1" applyAlignment="1" applyProtection="1">
      <alignment horizontal="center" vertical="center"/>
      <protection locked="0"/>
    </xf>
    <xf numFmtId="49" fontId="31" fillId="3" borderId="1" xfId="0" applyNumberFormat="1" applyFont="1" applyFill="1" applyBorder="1" applyAlignment="1" applyProtection="1">
      <alignment horizontal="center" vertical="center"/>
      <protection locked="0"/>
    </xf>
    <xf numFmtId="0" fontId="31" fillId="3" borderId="1" xfId="0" applyFont="1" applyFill="1" applyBorder="1" applyAlignment="1" applyProtection="1">
      <alignment horizontal="center"/>
      <protection locked="0"/>
    </xf>
    <xf numFmtId="49" fontId="31" fillId="30" borderId="1" xfId="0" applyNumberFormat="1" applyFont="1" applyFill="1" applyBorder="1" applyAlignment="1" applyProtection="1">
      <alignment horizontal="center" vertical="center"/>
      <protection locked="0"/>
    </xf>
    <xf numFmtId="2" fontId="11" fillId="3" borderId="22" xfId="0" applyNumberFormat="1" applyFont="1" applyFill="1" applyBorder="1" applyAlignment="1" applyProtection="1">
      <alignment horizontal="center" vertical="center"/>
      <protection locked="0"/>
    </xf>
    <xf numFmtId="0" fontId="40" fillId="3" borderId="0" xfId="0" applyFont="1" applyFill="1" applyAlignment="1">
      <alignment horizontal="left"/>
    </xf>
    <xf numFmtId="0" fontId="40" fillId="0" borderId="0" xfId="0" applyFont="1" applyAlignment="1">
      <alignment wrapText="1"/>
    </xf>
    <xf numFmtId="0" fontId="54" fillId="3" borderId="0" xfId="0" applyFont="1" applyFill="1"/>
    <xf numFmtId="0" fontId="2" fillId="0" borderId="0" xfId="0" applyFont="1" applyAlignment="1">
      <alignment vertical="center"/>
    </xf>
    <xf numFmtId="0" fontId="54" fillId="0" borderId="0" xfId="0" applyFont="1" applyAlignment="1"/>
    <xf numFmtId="0" fontId="2" fillId="0" borderId="0" xfId="0" applyFont="1" applyAlignment="1">
      <alignment horizontal="justify" vertical="center"/>
    </xf>
    <xf numFmtId="0" fontId="1" fillId="0" borderId="1" xfId="0" applyFont="1" applyBorder="1" applyAlignment="1">
      <alignment horizontal="center" vertical="center"/>
    </xf>
    <xf numFmtId="0" fontId="40" fillId="0" borderId="1" xfId="0" applyFont="1" applyBorder="1" applyAlignment="1">
      <alignment horizontal="justify" wrapText="1"/>
    </xf>
    <xf numFmtId="0" fontId="1" fillId="0" borderId="1" xfId="0" applyFont="1" applyBorder="1" applyAlignment="1">
      <alignment vertical="center"/>
    </xf>
    <xf numFmtId="0" fontId="40" fillId="0" borderId="1" xfId="0" applyFont="1" applyBorder="1" applyAlignment="1">
      <alignment horizontal="justify" vertical="center" wrapText="1"/>
    </xf>
    <xf numFmtId="49" fontId="1" fillId="0" borderId="1" xfId="0" applyNumberFormat="1" applyFont="1" applyBorder="1" applyAlignment="1">
      <alignment horizontal="center" vertical="center"/>
    </xf>
    <xf numFmtId="0" fontId="40" fillId="0" borderId="1" xfId="0" applyFont="1" applyBorder="1"/>
    <xf numFmtId="0" fontId="54" fillId="0" borderId="1" xfId="0" applyFont="1" applyBorder="1"/>
    <xf numFmtId="0" fontId="40" fillId="0" borderId="1" xfId="0" applyFont="1" applyBorder="1" applyAlignment="1">
      <alignment horizontal="center" vertical="center"/>
    </xf>
    <xf numFmtId="0" fontId="0" fillId="0" borderId="1" xfId="0" applyBorder="1" applyAlignment="1">
      <alignment vertical="center"/>
    </xf>
    <xf numFmtId="0" fontId="0" fillId="0" borderId="1" xfId="0" applyFont="1" applyBorder="1" applyAlignment="1">
      <alignment horizontal="center" vertical="center"/>
    </xf>
    <xf numFmtId="0" fontId="74" fillId="0" borderId="0" xfId="0" applyFont="1"/>
    <xf numFmtId="0" fontId="144" fillId="0" borderId="0" xfId="0" applyFont="1"/>
    <xf numFmtId="0" fontId="74" fillId="3" borderId="0" xfId="0" applyFont="1" applyFill="1" applyAlignment="1">
      <alignment vertical="center"/>
    </xf>
    <xf numFmtId="0" fontId="74" fillId="3" borderId="0" xfId="0" applyFont="1" applyFill="1"/>
    <xf numFmtId="0" fontId="0" fillId="0" borderId="0" xfId="0" applyAlignment="1">
      <alignment wrapText="1"/>
    </xf>
    <xf numFmtId="0" fontId="1" fillId="27" borderId="1" xfId="20" applyFont="1" applyBorder="1" applyAlignment="1">
      <alignment horizontal="center" vertical="center" wrapText="1"/>
    </xf>
    <xf numFmtId="0" fontId="9" fillId="27" borderId="1" xfId="20" applyFont="1" applyBorder="1" applyAlignment="1">
      <alignment horizontal="center" vertical="center"/>
    </xf>
    <xf numFmtId="0" fontId="47" fillId="0" borderId="1" xfId="0" applyFont="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108" fillId="0" borderId="0" xfId="0" applyFont="1" applyProtection="1">
      <protection locked="0"/>
    </xf>
    <xf numFmtId="0" fontId="2" fillId="0" borderId="0" xfId="0" applyFont="1" applyAlignment="1" applyProtection="1">
      <alignment horizontal="left" vertical="center"/>
      <protection locked="0"/>
    </xf>
    <xf numFmtId="0" fontId="1" fillId="27" borderId="1" xfId="20" applyFont="1" applyBorder="1" applyAlignment="1" applyProtection="1">
      <alignment horizontal="center" vertical="center" wrapText="1"/>
    </xf>
    <xf numFmtId="0" fontId="1" fillId="27" borderId="1" xfId="20" applyFont="1" applyBorder="1" applyAlignment="1" applyProtection="1">
      <alignment horizontal="center" vertical="center" wrapText="1"/>
      <protection locked="0"/>
    </xf>
    <xf numFmtId="0" fontId="1" fillId="27" borderId="0" xfId="20" applyFont="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08" fillId="3" borderId="0" xfId="0" applyFont="1" applyFill="1" applyProtection="1">
      <protection locked="0"/>
    </xf>
    <xf numFmtId="0" fontId="1" fillId="8" borderId="0" xfId="2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08" fillId="0" borderId="0" xfId="0" applyFont="1" applyBorder="1" applyProtection="1">
      <protection locked="0"/>
    </xf>
    <xf numFmtId="0" fontId="124" fillId="0" borderId="0" xfId="21" applyFont="1" applyAlignment="1" applyProtection="1">
      <alignment vertical="center"/>
      <protection locked="0"/>
    </xf>
    <xf numFmtId="0" fontId="0" fillId="0" borderId="0" xfId="0"/>
    <xf numFmtId="0" fontId="27" fillId="0" borderId="0" xfId="0" applyFont="1"/>
    <xf numFmtId="0" fontId="3" fillId="0" borderId="0" xfId="21" applyFont="1" applyAlignment="1" applyProtection="1">
      <alignment vertical="center"/>
      <protection locked="0"/>
    </xf>
    <xf numFmtId="0" fontId="3" fillId="0" borderId="0" xfId="21" applyFont="1" applyAlignment="1" applyProtection="1">
      <alignment horizontal="left" vertical="center" wrapText="1"/>
      <protection locked="0"/>
    </xf>
    <xf numFmtId="0" fontId="3" fillId="0" borderId="0" xfId="21" applyFont="1" applyAlignment="1" applyProtection="1">
      <alignment horizontal="left" vertical="center"/>
      <protection locked="0"/>
    </xf>
    <xf numFmtId="0" fontId="3" fillId="0" borderId="0" xfId="0" applyFont="1" applyAlignment="1" applyProtection="1">
      <protection locked="0"/>
    </xf>
    <xf numFmtId="0" fontId="0" fillId="0" borderId="0" xfId="0"/>
    <xf numFmtId="0" fontId="54" fillId="0" borderId="0" xfId="0" applyFont="1"/>
    <xf numFmtId="0" fontId="54" fillId="0" borderId="0" xfId="0" applyFont="1" applyAlignment="1">
      <alignment horizontal="center" wrapText="1"/>
    </xf>
    <xf numFmtId="0" fontId="1" fillId="3" borderId="1" xfId="0" applyNumberFormat="1" applyFont="1" applyFill="1" applyBorder="1" applyAlignment="1" applyProtection="1">
      <alignment horizontal="center" vertical="center"/>
      <protection locked="0"/>
    </xf>
    <xf numFmtId="2" fontId="1" fillId="3" borderId="1" xfId="0" applyNumberFormat="1"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14" fontId="9" fillId="3" borderId="13" xfId="0" applyNumberFormat="1" applyFont="1" applyFill="1" applyBorder="1" applyAlignment="1" applyProtection="1">
      <alignment horizontal="center" vertical="center"/>
      <protection locked="0"/>
    </xf>
    <xf numFmtId="14" fontId="1" fillId="3" borderId="13" xfId="0" applyNumberFormat="1" applyFont="1" applyFill="1" applyBorder="1" applyProtection="1">
      <protection locked="0"/>
    </xf>
    <xf numFmtId="0" fontId="59" fillId="3" borderId="14" xfId="0" applyNumberFormat="1" applyFont="1" applyFill="1" applyBorder="1" applyAlignment="1" applyProtection="1">
      <alignment horizontal="center" vertical="center"/>
      <protection locked="0"/>
    </xf>
    <xf numFmtId="2" fontId="59" fillId="3" borderId="14" xfId="0" applyNumberFormat="1" applyFont="1" applyFill="1" applyBorder="1" applyAlignment="1" applyProtection="1">
      <alignment horizontal="center" vertical="center"/>
      <protection locked="0"/>
    </xf>
    <xf numFmtId="0" fontId="11" fillId="3" borderId="14" xfId="0" applyFont="1" applyFill="1" applyBorder="1" applyAlignment="1" applyProtection="1">
      <alignment horizontal="center" vertical="center"/>
      <protection locked="0"/>
    </xf>
    <xf numFmtId="0" fontId="11" fillId="3" borderId="15" xfId="0" applyFont="1" applyFill="1" applyBorder="1" applyAlignment="1" applyProtection="1">
      <alignment horizontal="center" vertical="center"/>
      <protection locked="0"/>
    </xf>
    <xf numFmtId="0" fontId="59" fillId="3" borderId="15" xfId="0" applyFont="1" applyFill="1" applyBorder="1" applyAlignment="1" applyProtection="1">
      <alignment horizontal="center"/>
      <protection locked="0"/>
    </xf>
    <xf numFmtId="0" fontId="65" fillId="0" borderId="6" xfId="0" applyFont="1" applyFill="1" applyBorder="1" applyAlignment="1">
      <alignment horizontal="center" vertical="center"/>
    </xf>
    <xf numFmtId="0" fontId="47" fillId="32" borderId="1" xfId="0" applyFont="1" applyFill="1" applyBorder="1" applyAlignment="1" applyProtection="1">
      <alignment horizontal="center" vertical="center" wrapText="1"/>
      <protection locked="0"/>
    </xf>
    <xf numFmtId="0" fontId="9" fillId="3" borderId="0" xfId="0" applyFont="1" applyFill="1" applyAlignment="1">
      <alignment horizontal="center" vertical="center"/>
    </xf>
    <xf numFmtId="0" fontId="13" fillId="3" borderId="1" xfId="0" applyFont="1" applyFill="1" applyBorder="1" applyAlignment="1">
      <alignment horizontal="center" wrapText="1"/>
    </xf>
    <xf numFmtId="0" fontId="9" fillId="3" borderId="1" xfId="0" applyFont="1" applyFill="1" applyBorder="1" applyAlignment="1">
      <alignment horizontal="justify" vertical="center" wrapText="1"/>
    </xf>
    <xf numFmtId="0" fontId="1" fillId="3" borderId="1" xfId="0" applyFont="1" applyFill="1" applyBorder="1" applyAlignment="1">
      <alignment vertical="center" wrapText="1"/>
    </xf>
    <xf numFmtId="0" fontId="54" fillId="3" borderId="0" xfId="0" applyFont="1" applyFill="1" applyAlignment="1">
      <alignment horizontal="left"/>
    </xf>
    <xf numFmtId="0" fontId="2" fillId="3" borderId="0" xfId="0" applyFont="1" applyFill="1" applyAlignment="1">
      <alignment horizontal="justify" vertical="center"/>
    </xf>
    <xf numFmtId="0" fontId="54" fillId="3" borderId="0" xfId="0" applyFont="1" applyFill="1" applyAlignment="1">
      <alignment horizontal="left" vertical="center"/>
    </xf>
    <xf numFmtId="0" fontId="27" fillId="3" borderId="0" xfId="0" applyFont="1" applyFill="1" applyAlignment="1">
      <alignment horizontal="left" vertical="center"/>
    </xf>
    <xf numFmtId="0" fontId="54" fillId="3" borderId="0" xfId="0" applyFont="1" applyFill="1" applyAlignment="1">
      <alignment vertical="center"/>
    </xf>
    <xf numFmtId="0" fontId="0" fillId="0" borderId="0" xfId="0"/>
    <xf numFmtId="0" fontId="40" fillId="27" borderId="1" xfId="20" applyFont="1" applyBorder="1" applyAlignment="1">
      <alignment horizontal="center" vertical="center"/>
    </xf>
    <xf numFmtId="0" fontId="40" fillId="3" borderId="0" xfId="0" applyFont="1" applyFill="1"/>
    <xf numFmtId="0" fontId="40" fillId="27" borderId="0" xfId="20" applyFont="1" applyBorder="1" applyAlignment="1">
      <alignment horizontal="center" vertical="center"/>
    </xf>
    <xf numFmtId="2" fontId="36" fillId="3" borderId="1" xfId="0" applyNumberFormat="1" applyFont="1" applyFill="1" applyBorder="1" applyAlignment="1" applyProtection="1">
      <alignment horizontal="center" vertical="center" wrapText="1"/>
    </xf>
    <xf numFmtId="2" fontId="36" fillId="3" borderId="1" xfId="0" applyNumberFormat="1" applyFont="1" applyFill="1" applyBorder="1" applyAlignment="1" applyProtection="1">
      <alignment horizontal="center" vertical="center"/>
    </xf>
    <xf numFmtId="0" fontId="40" fillId="27" borderId="22" xfId="20" applyFont="1" applyBorder="1" applyAlignment="1">
      <alignment horizontal="center" vertical="center"/>
    </xf>
    <xf numFmtId="0" fontId="40" fillId="3" borderId="0" xfId="0" applyFont="1" applyFill="1" applyAlignment="1">
      <alignment horizontal="center" vertical="center"/>
    </xf>
    <xf numFmtId="4" fontId="29" fillId="3" borderId="1" xfId="0" applyNumberFormat="1" applyFont="1" applyFill="1" applyBorder="1" applyAlignment="1" applyProtection="1">
      <alignment horizontal="center" vertical="center" wrapText="1"/>
      <protection locked="0"/>
    </xf>
    <xf numFmtId="2" fontId="29" fillId="3" borderId="1" xfId="0" applyNumberFormat="1" applyFont="1" applyFill="1" applyBorder="1" applyAlignment="1" applyProtection="1">
      <alignment horizontal="center" vertical="center" wrapText="1"/>
      <protection locked="0"/>
    </xf>
    <xf numFmtId="2" fontId="36" fillId="3" borderId="1" xfId="0" applyNumberFormat="1" applyFont="1" applyFill="1" applyBorder="1" applyAlignment="1" applyProtection="1">
      <alignment horizontal="center" vertical="center"/>
      <protection locked="0"/>
    </xf>
    <xf numFmtId="0" fontId="29" fillId="3" borderId="5" xfId="0" applyNumberFormat="1" applyFont="1" applyFill="1" applyBorder="1" applyAlignment="1" applyProtection="1">
      <alignment horizontal="center" vertical="center"/>
    </xf>
    <xf numFmtId="17" fontId="29" fillId="3" borderId="1" xfId="0" applyNumberFormat="1" applyFont="1" applyFill="1" applyBorder="1" applyAlignment="1" applyProtection="1">
      <alignment horizontal="center" vertical="center" wrapText="1"/>
      <protection locked="0"/>
    </xf>
    <xf numFmtId="0" fontId="0" fillId="0" borderId="1" xfId="0" applyBorder="1"/>
    <xf numFmtId="17" fontId="29" fillId="3" borderId="1" xfId="0" applyNumberFormat="1" applyFont="1" applyFill="1" applyBorder="1" applyAlignment="1" applyProtection="1">
      <alignment horizontal="center" vertical="center" wrapText="1"/>
    </xf>
    <xf numFmtId="17" fontId="29" fillId="3" borderId="22" xfId="0" applyNumberFormat="1" applyFont="1" applyFill="1" applyBorder="1" applyAlignment="1" applyProtection="1">
      <alignment horizontal="center" vertical="center" wrapText="1"/>
    </xf>
    <xf numFmtId="0" fontId="36" fillId="27" borderId="5" xfId="20" applyFont="1" applyBorder="1" applyAlignment="1">
      <alignment vertical="center"/>
    </xf>
    <xf numFmtId="0" fontId="36" fillId="27" borderId="3" xfId="20" applyFont="1" applyBorder="1" applyAlignment="1">
      <alignment vertical="center"/>
    </xf>
    <xf numFmtId="0" fontId="36" fillId="27" borderId="6" xfId="20" applyFont="1" applyBorder="1" applyAlignment="1">
      <alignment vertical="center"/>
    </xf>
    <xf numFmtId="0" fontId="13" fillId="27" borderId="5" xfId="20" applyFont="1" applyBorder="1" applyAlignment="1">
      <alignment vertical="center"/>
    </xf>
    <xf numFmtId="0" fontId="13" fillId="27" borderId="3" xfId="20" applyFont="1" applyBorder="1" applyAlignment="1">
      <alignment vertical="center"/>
    </xf>
    <xf numFmtId="0" fontId="13" fillId="27" borderId="6" xfId="20" applyFont="1" applyBorder="1" applyAlignment="1">
      <alignment vertical="center"/>
    </xf>
    <xf numFmtId="2" fontId="36" fillId="30" borderId="1" xfId="0" applyNumberFormat="1" applyFont="1" applyFill="1" applyBorder="1" applyAlignment="1" applyProtection="1">
      <alignment horizontal="center" vertical="center"/>
      <protection locked="0"/>
    </xf>
    <xf numFmtId="2" fontId="29" fillId="30" borderId="1" xfId="0" applyNumberFormat="1" applyFont="1" applyFill="1" applyBorder="1" applyAlignment="1" applyProtection="1">
      <alignment horizontal="center" vertical="center" wrapText="1"/>
      <protection locked="0"/>
    </xf>
    <xf numFmtId="0" fontId="3" fillId="27" borderId="1" xfId="20" applyFont="1" applyBorder="1" applyAlignment="1">
      <alignment horizontal="center" vertical="center"/>
    </xf>
    <xf numFmtId="0" fontId="30" fillId="4" borderId="0" xfId="0" applyFont="1" applyFill="1" applyBorder="1" applyAlignment="1">
      <alignment horizontal="left" vertical="center" wrapText="1"/>
    </xf>
    <xf numFmtId="0" fontId="1" fillId="3" borderId="0" xfId="0" applyFont="1" applyFill="1" applyBorder="1" applyAlignment="1">
      <alignment horizontal="left" wrapText="1"/>
    </xf>
    <xf numFmtId="0" fontId="1" fillId="3" borderId="0" xfId="0" applyFont="1" applyFill="1" applyAlignment="1">
      <alignment vertical="center"/>
    </xf>
    <xf numFmtId="0" fontId="142" fillId="3" borderId="0" xfId="0" applyFont="1" applyFill="1"/>
    <xf numFmtId="0" fontId="2" fillId="4" borderId="0" xfId="0" applyFont="1" applyFill="1" applyAlignment="1">
      <alignment horizontal="justify" vertical="center"/>
    </xf>
    <xf numFmtId="0" fontId="1" fillId="0" borderId="0" xfId="0" applyFont="1"/>
    <xf numFmtId="0" fontId="1" fillId="0" borderId="0" xfId="0" applyFont="1" applyAlignment="1">
      <alignment horizontal="center" vertical="center"/>
    </xf>
    <xf numFmtId="0" fontId="1" fillId="3" borderId="0" xfId="0" applyFont="1" applyFill="1" applyAlignment="1">
      <alignment horizontal="center" vertical="center"/>
    </xf>
    <xf numFmtId="0" fontId="2" fillId="3" borderId="0" xfId="0" applyFont="1" applyFill="1" applyAlignment="1">
      <alignment vertical="center"/>
    </xf>
    <xf numFmtId="0" fontId="9" fillId="3" borderId="0" xfId="0" applyFont="1" applyFill="1"/>
    <xf numFmtId="0" fontId="12" fillId="3" borderId="0" xfId="0" applyFont="1" applyFill="1" applyBorder="1"/>
    <xf numFmtId="0" fontId="9" fillId="3" borderId="1" xfId="0" applyFont="1" applyFill="1" applyBorder="1" applyAlignment="1">
      <alignment horizontal="center" vertical="center"/>
    </xf>
    <xf numFmtId="0" fontId="40" fillId="3" borderId="0" xfId="0" applyFont="1" applyFill="1"/>
    <xf numFmtId="0" fontId="1" fillId="3" borderId="0" xfId="0" applyFont="1" applyFill="1" applyAlignment="1">
      <alignment horizontal="center" vertical="center"/>
    </xf>
    <xf numFmtId="0" fontId="9" fillId="3" borderId="1" xfId="0" applyFont="1" applyFill="1" applyBorder="1" applyAlignment="1">
      <alignment horizontal="center" vertical="center" wrapText="1"/>
    </xf>
    <xf numFmtId="0" fontId="166" fillId="3" borderId="0" xfId="0" applyFont="1" applyFill="1" applyAlignment="1">
      <alignment vertical="center"/>
    </xf>
    <xf numFmtId="0" fontId="166" fillId="3" borderId="0" xfId="0" applyFont="1" applyFill="1" applyAlignment="1">
      <alignment horizontal="left" vertical="center"/>
    </xf>
    <xf numFmtId="0" fontId="166" fillId="3" borderId="0" xfId="0" applyFont="1" applyFill="1" applyAlignment="1">
      <alignment horizontal="left"/>
    </xf>
    <xf numFmtId="0" fontId="51" fillId="6" borderId="0" xfId="20" applyFont="1" applyFill="1" applyAlignment="1">
      <alignment horizontal="left"/>
    </xf>
    <xf numFmtId="0" fontId="44" fillId="3" borderId="0" xfId="218" applyFill="1"/>
    <xf numFmtId="0" fontId="123" fillId="83" borderId="0" xfId="218" applyFont="1" applyFill="1" applyAlignment="1"/>
    <xf numFmtId="0" fontId="169" fillId="3" borderId="0" xfId="218" applyFont="1" applyFill="1"/>
    <xf numFmtId="0" fontId="123" fillId="83" borderId="0" xfId="218" applyFont="1" applyFill="1"/>
    <xf numFmtId="0" fontId="123" fillId="83" borderId="65" xfId="218" applyFont="1" applyFill="1" applyBorder="1" applyAlignment="1">
      <alignment horizontal="center"/>
    </xf>
    <xf numFmtId="0" fontId="123" fillId="83" borderId="0" xfId="218" applyFont="1" applyFill="1" applyAlignment="1">
      <alignment horizontal="center"/>
    </xf>
    <xf numFmtId="0" fontId="54" fillId="3" borderId="0" xfId="218" applyFont="1" applyFill="1"/>
    <xf numFmtId="0" fontId="44" fillId="3" borderId="0" xfId="218" applyFill="1" applyBorder="1"/>
    <xf numFmtId="0" fontId="0" fillId="3" borderId="0" xfId="0" applyFill="1" applyBorder="1" applyProtection="1"/>
    <xf numFmtId="0" fontId="49" fillId="3" borderId="0" xfId="218" applyFont="1" applyFill="1" applyBorder="1" applyAlignment="1">
      <alignment vertical="top"/>
    </xf>
    <xf numFmtId="0" fontId="40" fillId="3" borderId="0" xfId="218" applyFont="1" applyFill="1" applyBorder="1" applyAlignment="1"/>
    <xf numFmtId="0" fontId="54" fillId="3" borderId="0" xfId="218" applyFont="1" applyFill="1" applyBorder="1" applyAlignment="1">
      <alignment horizontal="right" vertical="center"/>
    </xf>
    <xf numFmtId="0" fontId="54" fillId="3" borderId="0" xfId="218" applyFont="1" applyFill="1" applyBorder="1" applyAlignment="1"/>
    <xf numFmtId="1" fontId="54" fillId="3" borderId="0" xfId="218" applyNumberFormat="1" applyFont="1" applyFill="1" applyBorder="1" applyAlignment="1"/>
    <xf numFmtId="0" fontId="49" fillId="3" borderId="0" xfId="218" applyFont="1" applyFill="1" applyBorder="1" applyAlignment="1">
      <alignment vertical="center"/>
    </xf>
    <xf numFmtId="0" fontId="60" fillId="3" borderId="0" xfId="0" applyFont="1" applyFill="1" applyBorder="1" applyProtection="1"/>
    <xf numFmtId="0" fontId="158" fillId="3" borderId="1" xfId="121" applyFill="1" applyBorder="1">
      <alignment horizontal="left"/>
    </xf>
    <xf numFmtId="0" fontId="20" fillId="3" borderId="0" xfId="0" applyFont="1" applyFill="1" applyAlignment="1" applyProtection="1">
      <alignment horizontal="left" vertical="center"/>
      <protection locked="0"/>
    </xf>
    <xf numFmtId="0" fontId="140" fillId="0" borderId="0" xfId="0" applyFont="1" applyBorder="1" applyProtection="1">
      <protection locked="0"/>
    </xf>
    <xf numFmtId="4" fontId="108" fillId="0" borderId="1" xfId="0" applyNumberFormat="1" applyFont="1" applyBorder="1"/>
    <xf numFmtId="0" fontId="108" fillId="0" borderId="1" xfId="0" applyFont="1" applyBorder="1" applyAlignment="1">
      <alignment horizontal="center" wrapText="1"/>
    </xf>
    <xf numFmtId="0" fontId="108" fillId="0" borderId="1" xfId="0" applyFont="1" applyBorder="1" applyAlignment="1">
      <alignment horizontal="center"/>
    </xf>
    <xf numFmtId="173" fontId="108" fillId="0" borderId="1" xfId="0" applyNumberFormat="1" applyFont="1" applyBorder="1"/>
    <xf numFmtId="164" fontId="108" fillId="0" borderId="1" xfId="0" applyNumberFormat="1" applyFont="1" applyBorder="1"/>
    <xf numFmtId="14" fontId="108" fillId="0" borderId="1" xfId="0" applyNumberFormat="1" applyFont="1" applyBorder="1"/>
    <xf numFmtId="0" fontId="108" fillId="0" borderId="1" xfId="0" applyFont="1" applyBorder="1"/>
    <xf numFmtId="0" fontId="108" fillId="0" borderId="1" xfId="0" applyFont="1" applyBorder="1" applyAlignment="1">
      <alignment horizontal="center" vertical="center" wrapText="1"/>
    </xf>
    <xf numFmtId="0" fontId="108" fillId="0" borderId="0" xfId="0" applyFont="1" applyAlignment="1">
      <alignment horizontal="center" vertical="center" wrapText="1"/>
    </xf>
    <xf numFmtId="0" fontId="12" fillId="0" borderId="0" xfId="0" applyFont="1" applyAlignment="1" applyProtection="1">
      <alignment vertical="center"/>
      <protection locked="0"/>
    </xf>
    <xf numFmtId="0" fontId="68" fillId="0" borderId="0" xfId="0" applyFont="1" applyBorder="1" applyProtection="1">
      <protection locked="0"/>
    </xf>
    <xf numFmtId="164" fontId="108" fillId="0" borderId="1" xfId="0" applyNumberFormat="1" applyFont="1" applyBorder="1" applyAlignment="1">
      <alignment horizontal="center"/>
    </xf>
    <xf numFmtId="0" fontId="40" fillId="3" borderId="0" xfId="0" applyFont="1" applyFill="1"/>
    <xf numFmtId="0" fontId="9" fillId="3" borderId="0" xfId="0" applyFont="1" applyFill="1" applyProtection="1">
      <protection locked="0"/>
    </xf>
    <xf numFmtId="0" fontId="9" fillId="0" borderId="0" xfId="0" applyFont="1" applyAlignment="1" applyProtection="1">
      <alignment vertical="center"/>
      <protection locked="0"/>
    </xf>
    <xf numFmtId="0" fontId="9" fillId="3" borderId="0" xfId="0" applyFont="1" applyFill="1" applyAlignment="1" applyProtection="1">
      <alignment horizontal="left" vertical="center"/>
      <protection locked="0"/>
    </xf>
    <xf numFmtId="49" fontId="9" fillId="3" borderId="0" xfId="0" applyNumberFormat="1" applyFont="1" applyFill="1" applyAlignment="1" applyProtection="1">
      <alignment horizontal="center" vertical="center"/>
      <protection locked="0"/>
    </xf>
    <xf numFmtId="0" fontId="9" fillId="3" borderId="0" xfId="0" applyFont="1" applyFill="1" applyAlignment="1" applyProtection="1">
      <alignment horizontal="right"/>
      <protection locked="0"/>
    </xf>
    <xf numFmtId="0" fontId="9" fillId="3" borderId="0" xfId="0" applyFont="1" applyFill="1" applyAlignment="1" applyProtection="1">
      <alignment horizontal="right" vertical="center"/>
      <protection locked="0"/>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center"/>
      <protection locked="0"/>
    </xf>
    <xf numFmtId="0" fontId="16" fillId="0" borderId="0" xfId="0" applyFont="1" applyBorder="1" applyProtection="1">
      <protection locked="0"/>
    </xf>
    <xf numFmtId="0" fontId="2" fillId="0" borderId="0" xfId="0" applyFont="1" applyAlignment="1" applyProtection="1">
      <alignment horizontal="left" vertical="center"/>
      <protection locked="0"/>
    </xf>
    <xf numFmtId="169" fontId="36" fillId="3" borderId="1" xfId="0" applyNumberFormat="1" applyFont="1" applyFill="1" applyBorder="1" applyAlignment="1" applyProtection="1">
      <alignment vertical="center"/>
      <protection locked="0"/>
    </xf>
    <xf numFmtId="0" fontId="9" fillId="3" borderId="1" xfId="0" applyFont="1" applyFill="1" applyBorder="1" applyAlignment="1" applyProtection="1">
      <alignment vertical="center" wrapText="1"/>
      <protection locked="0"/>
    </xf>
    <xf numFmtId="0" fontId="40" fillId="27" borderId="0" xfId="20" applyFont="1" applyBorder="1" applyAlignment="1">
      <alignment horizontal="center" vertical="center"/>
    </xf>
    <xf numFmtId="0" fontId="54" fillId="0" borderId="0" xfId="0" applyFont="1" applyAlignment="1" applyProtection="1">
      <alignment horizontal="left" vertical="center"/>
      <protection locked="0"/>
    </xf>
    <xf numFmtId="0" fontId="12" fillId="3" borderId="0" xfId="0" applyFont="1" applyFill="1" applyAlignment="1" applyProtection="1">
      <alignment horizontal="right"/>
      <protection locked="0"/>
    </xf>
    <xf numFmtId="0" fontId="12" fillId="3" borderId="0" xfId="0" applyFont="1" applyFill="1" applyAlignment="1" applyProtection="1">
      <alignment horizontal="right" vertical="center"/>
      <protection locked="0"/>
    </xf>
    <xf numFmtId="49" fontId="12" fillId="3" borderId="0" xfId="0" applyNumberFormat="1" applyFont="1" applyFill="1" applyAlignment="1" applyProtection="1">
      <alignment horizontal="left" vertical="center"/>
      <protection locked="0"/>
    </xf>
    <xf numFmtId="0" fontId="9" fillId="0" borderId="0" xfId="0" applyFont="1" applyBorder="1" applyProtection="1">
      <protection locked="0"/>
    </xf>
    <xf numFmtId="0" fontId="40" fillId="3" borderId="0" xfId="0" applyFont="1" applyFill="1" applyAlignment="1">
      <alignment horizontal="center" vertical="center"/>
    </xf>
    <xf numFmtId="0" fontId="108" fillId="0" borderId="1" xfId="0" applyFont="1" applyBorder="1" applyAlignment="1">
      <alignment horizontal="center" vertical="center"/>
    </xf>
    <xf numFmtId="0" fontId="108" fillId="0" borderId="0" xfId="0" applyFont="1" applyAlignment="1">
      <alignment horizontal="center"/>
    </xf>
    <xf numFmtId="0" fontId="108" fillId="0" borderId="6" xfId="0" applyFont="1" applyBorder="1" applyAlignment="1">
      <alignment horizontal="center" vertical="center" wrapText="1"/>
    </xf>
    <xf numFmtId="0" fontId="108" fillId="0" borderId="3" xfId="0" applyFont="1" applyBorder="1" applyAlignment="1">
      <alignment horizontal="center" vertical="center" wrapText="1"/>
    </xf>
    <xf numFmtId="0" fontId="0" fillId="0" borderId="0" xfId="0" applyAlignment="1">
      <alignment horizontal="center" vertical="center"/>
    </xf>
    <xf numFmtId="4" fontId="108" fillId="0" borderId="1" xfId="0" applyNumberFormat="1" applyFont="1" applyBorder="1" applyAlignment="1">
      <alignment horizontal="right" vertical="center" wrapText="1"/>
    </xf>
    <xf numFmtId="0" fontId="173" fillId="81" borderId="63" xfId="181" applyFont="1"/>
    <xf numFmtId="0" fontId="0" fillId="0" borderId="0" xfId="0"/>
    <xf numFmtId="0" fontId="108" fillId="0" borderId="0" xfId="0" applyFont="1"/>
    <xf numFmtId="0" fontId="140" fillId="0" borderId="0" xfId="0" applyFont="1" applyAlignment="1">
      <alignment horizontal="justify" vertical="center" wrapText="1"/>
    </xf>
    <xf numFmtId="0" fontId="121" fillId="0" borderId="0" xfId="0" applyFont="1" applyAlignment="1">
      <alignment horizontal="justify" vertical="center" wrapText="1"/>
    </xf>
    <xf numFmtId="0" fontId="140" fillId="0" borderId="0" xfId="0" applyFont="1"/>
    <xf numFmtId="0" fontId="170" fillId="0" borderId="0" xfId="0" applyFont="1"/>
    <xf numFmtId="0" fontId="121" fillId="0" borderId="0" xfId="0" applyFont="1" applyFill="1" applyBorder="1" applyAlignment="1">
      <alignment horizontal="justify" vertical="center" wrapText="1"/>
    </xf>
    <xf numFmtId="0" fontId="128" fillId="0" borderId="0" xfId="0" applyFont="1"/>
    <xf numFmtId="0" fontId="14" fillId="6" borderId="0" xfId="20" applyFont="1" applyFill="1"/>
    <xf numFmtId="0" fontId="14" fillId="6" borderId="0" xfId="20" applyFont="1" applyFill="1" applyProtection="1">
      <protection locked="0"/>
    </xf>
    <xf numFmtId="0" fontId="135" fillId="0" borderId="0" xfId="218" applyFont="1" applyAlignment="1">
      <alignment horizontal="left" vertical="top" wrapText="1"/>
    </xf>
    <xf numFmtId="0" fontId="54" fillId="3" borderId="0" xfId="218" applyFont="1" applyFill="1" applyBorder="1" applyAlignment="1">
      <alignment horizontal="left" vertical="center" wrapText="1"/>
    </xf>
    <xf numFmtId="0" fontId="2" fillId="6" borderId="0" xfId="20" applyFont="1" applyFill="1" applyAlignment="1">
      <alignment horizontal="justify" vertical="top" wrapText="1"/>
    </xf>
    <xf numFmtId="0" fontId="44" fillId="0" borderId="0" xfId="20" applyFont="1" applyFill="1"/>
    <xf numFmtId="0" fontId="0" fillId="0" borderId="0" xfId="0" applyFill="1" applyProtection="1"/>
    <xf numFmtId="0" fontId="128" fillId="0" borderId="0" xfId="0" applyFont="1" applyFill="1" applyProtection="1"/>
    <xf numFmtId="0" fontId="121" fillId="0" borderId="0" xfId="0" applyFont="1" applyFill="1" applyProtection="1"/>
    <xf numFmtId="0" fontId="9" fillId="27" borderId="3" xfId="20" applyFont="1" applyBorder="1" applyAlignment="1" applyProtection="1">
      <alignment horizontal="left"/>
    </xf>
    <xf numFmtId="0" fontId="9" fillId="27" borderId="3" xfId="20" applyFont="1" applyBorder="1" applyProtection="1"/>
    <xf numFmtId="0" fontId="3" fillId="27" borderId="1" xfId="20" applyFont="1" applyBorder="1" applyAlignment="1" applyProtection="1">
      <alignment vertical="center" wrapText="1"/>
    </xf>
    <xf numFmtId="0" fontId="3" fillId="3" borderId="1" xfId="0" applyFont="1" applyFill="1" applyBorder="1" applyAlignment="1" applyProtection="1">
      <alignment vertical="center" wrapText="1"/>
      <protection locked="0"/>
    </xf>
    <xf numFmtId="0" fontId="9" fillId="3" borderId="0" xfId="0" applyFont="1" applyFill="1" applyBorder="1" applyAlignment="1" applyProtection="1">
      <alignment horizontal="center"/>
      <protection locked="0"/>
    </xf>
    <xf numFmtId="0" fontId="1" fillId="27" borderId="1" xfId="20" applyFont="1" applyBorder="1" applyAlignment="1">
      <alignment horizontal="center" vertical="center" wrapText="1"/>
    </xf>
    <xf numFmtId="0" fontId="9" fillId="27" borderId="1" xfId="20" applyFont="1" applyBorder="1" applyAlignment="1">
      <alignment horizontal="center" vertical="center" wrapText="1"/>
    </xf>
    <xf numFmtId="0" fontId="3" fillId="3" borderId="0" xfId="0" applyFont="1" applyFill="1" applyAlignment="1" applyProtection="1">
      <alignment horizontal="left"/>
      <protection locked="0"/>
    </xf>
    <xf numFmtId="0" fontId="108" fillId="0" borderId="0" xfId="0" applyFont="1" applyAlignment="1">
      <alignment horizontal="left" vertical="center"/>
    </xf>
    <xf numFmtId="0" fontId="40" fillId="27" borderId="1" xfId="20" applyFont="1" applyBorder="1" applyAlignment="1">
      <alignment horizontal="center" vertical="center"/>
    </xf>
    <xf numFmtId="0" fontId="51" fillId="0" borderId="0" xfId="0" applyFont="1" applyAlignment="1">
      <alignment horizontal="left"/>
    </xf>
    <xf numFmtId="0" fontId="2" fillId="0" borderId="0" xfId="0" applyFont="1" applyAlignment="1">
      <alignment horizontal="left"/>
    </xf>
    <xf numFmtId="0" fontId="54" fillId="0" borderId="0" xfId="0" applyFont="1" applyAlignment="1" applyProtection="1">
      <alignment vertical="center"/>
      <protection locked="0"/>
    </xf>
    <xf numFmtId="0" fontId="108" fillId="0" borderId="0" xfId="0" applyFont="1" applyAlignment="1" applyProtection="1">
      <protection locked="0"/>
    </xf>
    <xf numFmtId="0" fontId="121" fillId="0" borderId="0" xfId="0" applyFont="1" applyAlignment="1" applyProtection="1">
      <alignment horizontal="right"/>
      <protection locked="0"/>
    </xf>
    <xf numFmtId="0" fontId="1" fillId="0" borderId="0" xfId="20" applyFont="1" applyFill="1" applyBorder="1" applyAlignment="1">
      <alignment vertical="center" wrapText="1"/>
    </xf>
    <xf numFmtId="0" fontId="1" fillId="0" borderId="1" xfId="0" applyFont="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29" fillId="0" borderId="0" xfId="0" applyFont="1" applyBorder="1" applyAlignment="1" applyProtection="1">
      <alignment vertical="center" wrapText="1"/>
      <protection locked="0"/>
    </xf>
    <xf numFmtId="0" fontId="0" fillId="0" borderId="0" xfId="0" applyBorder="1"/>
    <xf numFmtId="0" fontId="9" fillId="3" borderId="0" xfId="0" applyFont="1" applyFill="1" applyBorder="1" applyAlignment="1" applyProtection="1">
      <alignment horizontal="right" vertical="center"/>
      <protection locked="0"/>
    </xf>
    <xf numFmtId="0" fontId="89" fillId="3" borderId="0" xfId="0" applyFont="1" applyFill="1" applyBorder="1" applyAlignment="1" applyProtection="1">
      <protection locked="0"/>
    </xf>
    <xf numFmtId="0" fontId="40" fillId="0" borderId="0" xfId="20" applyFont="1" applyFill="1" applyBorder="1" applyAlignment="1">
      <alignment vertical="center"/>
    </xf>
    <xf numFmtId="0" fontId="12" fillId="0" borderId="0" xfId="20" applyFont="1" applyFill="1" applyBorder="1" applyAlignment="1">
      <alignment vertical="center"/>
    </xf>
    <xf numFmtId="171" fontId="29" fillId="0" borderId="0" xfId="0" applyNumberFormat="1" applyFont="1" applyFill="1" applyBorder="1" applyAlignment="1" applyProtection="1">
      <alignment horizontal="center" vertical="center" wrapText="1"/>
      <protection locked="0"/>
    </xf>
    <xf numFmtId="169" fontId="36" fillId="3" borderId="1"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wrapText="1"/>
      <protection locked="0"/>
    </xf>
    <xf numFmtId="0" fontId="9" fillId="0" borderId="0" xfId="0" applyFont="1" applyFill="1" applyBorder="1" applyAlignment="1" applyProtection="1">
      <alignment horizontal="right" vertical="center" wrapText="1"/>
      <protection locked="0"/>
    </xf>
    <xf numFmtId="0" fontId="37" fillId="8" borderId="1" xfId="20" applyFont="1" applyFill="1" applyBorder="1" applyAlignment="1">
      <alignment vertical="center" wrapText="1"/>
    </xf>
    <xf numFmtId="0" fontId="9" fillId="3" borderId="0" xfId="0" applyFont="1" applyFill="1" applyBorder="1" applyAlignment="1" applyProtection="1">
      <alignment vertical="center" wrapText="1"/>
      <protection locked="0"/>
    </xf>
    <xf numFmtId="0" fontId="9" fillId="3" borderId="0" xfId="0" applyFont="1" applyFill="1" applyBorder="1" applyAlignment="1" applyProtection="1">
      <alignment horizontal="right" vertical="center" wrapText="1"/>
      <protection locked="0"/>
    </xf>
    <xf numFmtId="0" fontId="9" fillId="0" borderId="0" xfId="20" applyFont="1" applyFill="1" applyBorder="1" applyAlignment="1"/>
    <xf numFmtId="0" fontId="9" fillId="0" borderId="0" xfId="20" applyFont="1" applyFill="1" applyBorder="1" applyAlignment="1">
      <alignment vertical="center" wrapText="1"/>
    </xf>
    <xf numFmtId="49" fontId="9" fillId="3" borderId="0" xfId="0" applyNumberFormat="1" applyFont="1" applyFill="1" applyBorder="1" applyAlignment="1" applyProtection="1">
      <alignment vertical="center"/>
      <protection locked="0"/>
    </xf>
    <xf numFmtId="49" fontId="9" fillId="3" borderId="0" xfId="0" applyNumberFormat="1" applyFont="1" applyFill="1" applyBorder="1" applyAlignment="1" applyProtection="1">
      <alignment vertical="center" wrapText="1"/>
      <protection locked="0"/>
    </xf>
    <xf numFmtId="0" fontId="12" fillId="3" borderId="0" xfId="0" applyFont="1" applyFill="1" applyAlignment="1" applyProtection="1">
      <alignment vertical="center"/>
      <protection locked="0"/>
    </xf>
    <xf numFmtId="0" fontId="12" fillId="0" borderId="0" xfId="0" applyFont="1" applyBorder="1" applyAlignment="1" applyProtection="1">
      <alignment vertical="top" wrapText="1"/>
      <protection locked="0"/>
    </xf>
    <xf numFmtId="0" fontId="1" fillId="0" borderId="0" xfId="0" applyFont="1" applyBorder="1" applyAlignment="1" applyProtection="1">
      <alignment vertical="center" wrapText="1"/>
      <protection locked="0"/>
    </xf>
    <xf numFmtId="0" fontId="1" fillId="3" borderId="0" xfId="0" applyFont="1" applyFill="1" applyBorder="1" applyAlignment="1" applyProtection="1">
      <alignment vertical="center" wrapText="1"/>
      <protection locked="0"/>
    </xf>
    <xf numFmtId="0" fontId="11" fillId="0" borderId="0" xfId="28" applyFont="1" applyFill="1" applyBorder="1" applyAlignment="1"/>
    <xf numFmtId="0" fontId="1" fillId="0" borderId="0" xfId="0" applyFont="1" applyFill="1" applyBorder="1" applyAlignment="1"/>
    <xf numFmtId="0" fontId="1" fillId="0" borderId="0" xfId="20" applyFont="1" applyFill="1" applyBorder="1" applyAlignment="1" applyProtection="1">
      <alignment vertical="center" wrapText="1"/>
      <protection locked="0"/>
    </xf>
    <xf numFmtId="0" fontId="11" fillId="0" borderId="1" xfId="28" applyFont="1" applyFill="1" applyBorder="1" applyAlignment="1"/>
    <xf numFmtId="0" fontId="11" fillId="0" borderId="0" xfId="28" applyFont="1" applyFill="1" applyBorder="1" applyAlignment="1">
      <alignment horizontal="center"/>
    </xf>
    <xf numFmtId="0" fontId="11" fillId="30" borderId="1" xfId="28" applyFont="1" applyFill="1" applyBorder="1" applyAlignment="1"/>
    <xf numFmtId="0" fontId="1" fillId="0" borderId="1"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29" fillId="0" borderId="0" xfId="20" applyFont="1" applyFill="1" applyBorder="1" applyAlignment="1">
      <alignment vertical="center" wrapText="1"/>
    </xf>
    <xf numFmtId="0" fontId="40" fillId="0" borderId="0" xfId="20" applyFont="1" applyFill="1" applyBorder="1" applyAlignment="1">
      <alignment horizontal="justify" vertical="center" wrapText="1"/>
    </xf>
    <xf numFmtId="0" fontId="0" fillId="0" borderId="0" xfId="0" applyFill="1" applyBorder="1"/>
    <xf numFmtId="49" fontId="9" fillId="0" borderId="0" xfId="0" applyNumberFormat="1" applyFont="1" applyFill="1" applyBorder="1" applyAlignment="1" applyProtection="1">
      <alignment vertical="center"/>
      <protection locked="0"/>
    </xf>
    <xf numFmtId="49" fontId="9" fillId="0" borderId="0" xfId="0" applyNumberFormat="1" applyFont="1" applyFill="1" applyBorder="1" applyAlignment="1" applyProtection="1">
      <alignment vertical="center" wrapText="1"/>
      <protection locked="0"/>
    </xf>
    <xf numFmtId="0" fontId="134" fillId="3" borderId="0" xfId="0" applyFont="1" applyFill="1" applyAlignment="1" applyProtection="1">
      <alignment vertical="center"/>
      <protection locked="0"/>
    </xf>
    <xf numFmtId="0" fontId="12" fillId="0" borderId="0" xfId="0" applyFont="1" applyBorder="1" applyAlignment="1" applyProtection="1">
      <protection locked="0"/>
    </xf>
    <xf numFmtId="0" fontId="12" fillId="0" borderId="0" xfId="0" applyFont="1" applyAlignment="1" applyProtection="1">
      <alignment vertical="center" wrapText="1"/>
      <protection locked="0"/>
    </xf>
    <xf numFmtId="0" fontId="170" fillId="0" borderId="0" xfId="0" applyFont="1" applyAlignment="1">
      <alignment horizontal="left"/>
    </xf>
    <xf numFmtId="2" fontId="170" fillId="0" borderId="0" xfId="0" applyNumberFormat="1" applyFont="1"/>
    <xf numFmtId="4" fontId="171" fillId="0" borderId="1" xfId="0" applyNumberFormat="1" applyFont="1" applyBorder="1" applyAlignment="1">
      <alignment horizontal="center"/>
    </xf>
    <xf numFmtId="172" fontId="121" fillId="0" borderId="1" xfId="0" applyNumberFormat="1" applyFont="1" applyBorder="1" applyAlignment="1">
      <alignment horizontal="center"/>
    </xf>
    <xf numFmtId="4" fontId="121" fillId="0" borderId="1" xfId="0" applyNumberFormat="1" applyFont="1" applyBorder="1" applyAlignment="1">
      <alignment horizontal="center"/>
    </xf>
    <xf numFmtId="0" fontId="121" fillId="0" borderId="0" xfId="0" applyFont="1" applyBorder="1"/>
    <xf numFmtId="4" fontId="121" fillId="0" borderId="0" xfId="0" applyNumberFormat="1" applyFont="1" applyBorder="1"/>
    <xf numFmtId="49" fontId="9" fillId="27" borderId="2" xfId="20" applyNumberFormat="1" applyFont="1" applyBorder="1" applyAlignment="1">
      <alignment horizontal="center" vertical="center" wrapText="1"/>
    </xf>
    <xf numFmtId="49" fontId="9" fillId="27" borderId="1" xfId="20" applyNumberFormat="1" applyFont="1" applyBorder="1" applyAlignment="1">
      <alignment horizontal="center"/>
    </xf>
    <xf numFmtId="49" fontId="9" fillId="27" borderId="1" xfId="20" applyNumberFormat="1" applyFont="1" applyBorder="1" applyAlignment="1">
      <alignment horizontal="center" vertical="center" wrapText="1"/>
    </xf>
    <xf numFmtId="49" fontId="9" fillId="27" borderId="1" xfId="20" applyNumberFormat="1" applyFont="1" applyBorder="1" applyAlignment="1">
      <alignment horizontal="center" vertical="center"/>
    </xf>
    <xf numFmtId="0" fontId="9" fillId="3" borderId="5"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6" xfId="0" applyFont="1" applyFill="1" applyBorder="1" applyAlignment="1" applyProtection="1">
      <alignment horizontal="center" vertical="center" wrapText="1"/>
    </xf>
    <xf numFmtId="0" fontId="3" fillId="27" borderId="1" xfId="20" applyFont="1" applyBorder="1" applyAlignment="1" applyProtection="1">
      <alignment horizontal="left" vertical="center" wrapText="1"/>
    </xf>
    <xf numFmtId="0" fontId="98" fillId="27" borderId="5" xfId="20" applyFont="1" applyBorder="1" applyAlignment="1" applyProtection="1">
      <alignment horizontal="center"/>
    </xf>
    <xf numFmtId="0" fontId="98" fillId="27" borderId="3" xfId="20" applyFont="1" applyBorder="1" applyAlignment="1" applyProtection="1">
      <alignment horizontal="center"/>
    </xf>
    <xf numFmtId="0" fontId="9" fillId="0" borderId="5"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3" fillId="27" borderId="1" xfId="20" applyFont="1" applyBorder="1" applyAlignment="1">
      <alignment horizontal="left" vertical="center" wrapText="1"/>
    </xf>
    <xf numFmtId="0" fontId="10" fillId="0" borderId="5"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9" fillId="3" borderId="0" xfId="0" applyFont="1" applyFill="1" applyAlignment="1" applyProtection="1">
      <alignment horizontal="center"/>
      <protection locked="0"/>
    </xf>
    <xf numFmtId="0" fontId="4" fillId="27" borderId="0" xfId="20" applyFont="1" applyAlignment="1">
      <alignment horizontal="center"/>
    </xf>
    <xf numFmtId="0" fontId="20" fillId="3" borderId="0" xfId="0" applyFont="1" applyFill="1" applyBorder="1" applyAlignment="1" applyProtection="1">
      <alignment horizontal="center"/>
      <protection locked="0"/>
    </xf>
    <xf numFmtId="0" fontId="6" fillId="27" borderId="0" xfId="20" applyFont="1" applyBorder="1" applyAlignment="1" applyProtection="1">
      <alignment horizontal="center"/>
      <protection locked="0"/>
    </xf>
    <xf numFmtId="0" fontId="3" fillId="27" borderId="0" xfId="20" applyFont="1" applyBorder="1" applyAlignment="1" applyProtection="1">
      <alignment horizontal="center" vertical="center" wrapText="1"/>
    </xf>
    <xf numFmtId="0" fontId="3" fillId="27" borderId="5" xfId="20" applyFont="1" applyBorder="1" applyAlignment="1">
      <alignment horizontal="left" wrapText="1"/>
    </xf>
    <xf numFmtId="0" fontId="3" fillId="27" borderId="3" xfId="20" applyFont="1" applyBorder="1" applyAlignment="1">
      <alignment horizontal="left" wrapText="1"/>
    </xf>
    <xf numFmtId="0" fontId="3" fillId="27" borderId="6" xfId="20" applyFont="1" applyBorder="1" applyAlignment="1">
      <alignment horizontal="left" wrapText="1"/>
    </xf>
    <xf numFmtId="0" fontId="9" fillId="0" borderId="5"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9" fillId="0" borderId="5" xfId="0" quotePrefix="1" applyFont="1" applyFill="1" applyBorder="1" applyAlignment="1" applyProtection="1">
      <alignment horizontal="center" vertical="center" wrapText="1"/>
      <protection locked="0"/>
    </xf>
    <xf numFmtId="0" fontId="3" fillId="27" borderId="1" xfId="20" applyFont="1" applyBorder="1" applyAlignment="1">
      <alignment horizontal="justify" wrapText="1"/>
    </xf>
    <xf numFmtId="0" fontId="9" fillId="0" borderId="3" xfId="0" quotePrefix="1" applyFont="1" applyFill="1" applyBorder="1" applyAlignment="1" applyProtection="1">
      <alignment horizontal="center" vertical="center" wrapText="1"/>
      <protection locked="0"/>
    </xf>
    <xf numFmtId="0" fontId="9" fillId="0" borderId="6" xfId="0" quotePrefix="1" applyFont="1" applyFill="1" applyBorder="1" applyAlignment="1" applyProtection="1">
      <alignment horizontal="center" vertical="center" wrapText="1"/>
      <protection locked="0"/>
    </xf>
    <xf numFmtId="0" fontId="3" fillId="27" borderId="1" xfId="20" applyFont="1" applyBorder="1" applyAlignment="1">
      <alignment wrapText="1"/>
    </xf>
    <xf numFmtId="0" fontId="98" fillId="27" borderId="5" xfId="20" applyFont="1" applyBorder="1" applyAlignment="1">
      <alignment horizontal="center"/>
    </xf>
    <xf numFmtId="0" fontId="98" fillId="27" borderId="3" xfId="20" applyFont="1" applyBorder="1" applyAlignment="1">
      <alignment horizontal="center"/>
    </xf>
    <xf numFmtId="0" fontId="3" fillId="27" borderId="16" xfId="20" applyFont="1" applyBorder="1" applyAlignment="1">
      <alignment horizontal="left" vertical="center" wrapText="1"/>
    </xf>
    <xf numFmtId="0" fontId="3" fillId="27" borderId="2" xfId="20" applyFont="1" applyBorder="1" applyAlignment="1">
      <alignment horizontal="left" vertical="center" wrapText="1"/>
    </xf>
    <xf numFmtId="0" fontId="3" fillId="27" borderId="4" xfId="20" applyFont="1" applyBorder="1" applyAlignment="1">
      <alignment horizontal="left" vertical="center" wrapText="1"/>
    </xf>
    <xf numFmtId="0" fontId="3" fillId="27" borderId="9" xfId="20" applyFont="1" applyBorder="1" applyAlignment="1">
      <alignment horizontal="left" vertical="center" wrapText="1"/>
    </xf>
    <xf numFmtId="0" fontId="3" fillId="27" borderId="7" xfId="20" applyFont="1" applyBorder="1" applyAlignment="1">
      <alignment horizontal="left" vertical="center" wrapText="1"/>
    </xf>
    <xf numFmtId="0" fontId="3" fillId="27" borderId="20" xfId="20" applyFont="1" applyBorder="1" applyAlignment="1">
      <alignment horizontal="left" vertical="center" wrapText="1"/>
    </xf>
    <xf numFmtId="14" fontId="9" fillId="0" borderId="5" xfId="0" applyNumberFormat="1"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4" fontId="9" fillId="3" borderId="5" xfId="0" applyNumberFormat="1" applyFont="1" applyFill="1" applyBorder="1" applyAlignment="1" applyProtection="1">
      <alignment horizontal="center" vertical="center" wrapText="1"/>
      <protection locked="0"/>
    </xf>
    <xf numFmtId="4" fontId="9" fillId="3" borderId="6" xfId="0" applyNumberFormat="1" applyFont="1" applyFill="1" applyBorder="1" applyAlignment="1" applyProtection="1">
      <alignment horizontal="center" vertical="center" wrapText="1"/>
      <protection locked="0"/>
    </xf>
    <xf numFmtId="0" fontId="99" fillId="27" borderId="5" xfId="20" applyFont="1" applyBorder="1" applyAlignment="1">
      <alignment horizontal="center" vertical="center" wrapText="1"/>
    </xf>
    <xf numFmtId="0" fontId="99" fillId="27" borderId="3" xfId="20" applyFont="1" applyBorder="1" applyAlignment="1">
      <alignment horizontal="center" vertical="center" wrapText="1"/>
    </xf>
    <xf numFmtId="0" fontId="3" fillId="27" borderId="16" xfId="20" applyFont="1" applyBorder="1" applyAlignment="1">
      <alignment horizontal="left" vertical="top" wrapText="1"/>
    </xf>
    <xf numFmtId="0" fontId="3" fillId="27" borderId="2" xfId="20" applyFont="1" applyBorder="1" applyAlignment="1">
      <alignment horizontal="left" vertical="top" wrapText="1"/>
    </xf>
    <xf numFmtId="0" fontId="3" fillId="27" borderId="4" xfId="20" applyFont="1" applyBorder="1" applyAlignment="1">
      <alignment horizontal="left" vertical="top" wrapText="1"/>
    </xf>
    <xf numFmtId="0" fontId="3" fillId="27" borderId="10" xfId="20" applyFont="1" applyBorder="1" applyAlignment="1">
      <alignment horizontal="left" vertical="top" wrapText="1"/>
    </xf>
    <xf numFmtId="0" fontId="3" fillId="27" borderId="0" xfId="20" applyFont="1" applyBorder="1" applyAlignment="1">
      <alignment horizontal="left" vertical="top" wrapText="1"/>
    </xf>
    <xf numFmtId="0" fontId="3" fillId="27" borderId="11" xfId="20" applyFont="1" applyBorder="1" applyAlignment="1">
      <alignment horizontal="left" vertical="top" wrapText="1"/>
    </xf>
    <xf numFmtId="0" fontId="3" fillId="27" borderId="9" xfId="20" applyFont="1" applyBorder="1" applyAlignment="1">
      <alignment horizontal="left" vertical="top" wrapText="1"/>
    </xf>
    <xf numFmtId="0" fontId="3" fillId="27" borderId="7" xfId="20" applyFont="1" applyBorder="1" applyAlignment="1">
      <alignment horizontal="left" vertical="top" wrapText="1"/>
    </xf>
    <xf numFmtId="0" fontId="3" fillId="27" borderId="20" xfId="20" applyFont="1" applyBorder="1" applyAlignment="1">
      <alignment horizontal="left" vertical="top" wrapText="1"/>
    </xf>
    <xf numFmtId="0" fontId="9" fillId="27" borderId="5" xfId="20" applyFont="1" applyBorder="1" applyAlignment="1">
      <alignment horizontal="center" vertical="center" wrapText="1"/>
    </xf>
    <xf numFmtId="0" fontId="9" fillId="27" borderId="3" xfId="20" applyFont="1" applyBorder="1" applyAlignment="1">
      <alignment horizontal="center" vertical="center" wrapText="1"/>
    </xf>
    <xf numFmtId="0" fontId="9" fillId="27" borderId="6" xfId="20" applyFont="1" applyBorder="1" applyAlignment="1">
      <alignment horizontal="center" vertical="center" wrapText="1"/>
    </xf>
    <xf numFmtId="0" fontId="3" fillId="27" borderId="1" xfId="20" applyFont="1" applyBorder="1" applyAlignment="1">
      <alignment horizontal="left" wrapText="1"/>
    </xf>
    <xf numFmtId="0" fontId="9" fillId="27" borderId="0" xfId="20" applyFont="1" applyAlignment="1">
      <alignment horizontal="justify" vertical="center" wrapText="1"/>
    </xf>
    <xf numFmtId="14" fontId="9" fillId="3" borderId="0" xfId="0" applyNumberFormat="1" applyFont="1" applyFill="1" applyAlignment="1" applyProtection="1">
      <alignment horizontal="center"/>
      <protection locked="0"/>
    </xf>
    <xf numFmtId="0" fontId="5" fillId="27" borderId="2" xfId="20" applyFont="1" applyBorder="1" applyAlignment="1">
      <alignment horizontal="center"/>
    </xf>
    <xf numFmtId="0" fontId="3" fillId="27" borderId="5" xfId="20" applyFont="1" applyBorder="1" applyAlignment="1">
      <alignment wrapText="1"/>
    </xf>
    <xf numFmtId="0" fontId="3" fillId="27" borderId="3" xfId="20" applyFont="1" applyBorder="1" applyAlignment="1">
      <alignment wrapText="1"/>
    </xf>
    <xf numFmtId="0" fontId="3" fillId="27" borderId="6" xfId="20" applyFont="1" applyBorder="1" applyAlignment="1">
      <alignment wrapText="1"/>
    </xf>
    <xf numFmtId="0" fontId="20" fillId="27" borderId="1" xfId="20" applyFont="1" applyBorder="1" applyAlignment="1">
      <alignment horizontal="center" vertical="center" wrapText="1"/>
    </xf>
    <xf numFmtId="0" fontId="16" fillId="3" borderId="1" xfId="0" applyFont="1" applyFill="1" applyBorder="1" applyAlignment="1" applyProtection="1">
      <alignment horizontal="center"/>
      <protection locked="0"/>
    </xf>
    <xf numFmtId="0" fontId="16" fillId="3" borderId="5" xfId="0" applyFont="1" applyFill="1" applyBorder="1" applyAlignment="1" applyProtection="1">
      <alignment horizontal="center"/>
      <protection locked="0"/>
    </xf>
    <xf numFmtId="0" fontId="16" fillId="3" borderId="6" xfId="0" applyFont="1" applyFill="1" applyBorder="1" applyAlignment="1" applyProtection="1">
      <alignment horizontal="center"/>
      <protection locked="0"/>
    </xf>
    <xf numFmtId="0" fontId="9" fillId="3" borderId="7" xfId="0" applyFont="1" applyFill="1" applyBorder="1" applyAlignment="1" applyProtection="1">
      <alignment horizontal="center"/>
      <protection locked="0"/>
    </xf>
    <xf numFmtId="0" fontId="9" fillId="3" borderId="0" xfId="0" applyFont="1" applyFill="1" applyBorder="1" applyAlignment="1" applyProtection="1">
      <alignment horizontal="center"/>
      <protection locked="0"/>
    </xf>
    <xf numFmtId="0" fontId="7" fillId="27" borderId="2" xfId="20" applyFont="1" applyBorder="1" applyAlignment="1">
      <alignment horizontal="center"/>
    </xf>
    <xf numFmtId="0" fontId="7" fillId="27" borderId="0" xfId="20" applyFont="1" applyBorder="1" applyAlignment="1">
      <alignment horizontal="center"/>
    </xf>
    <xf numFmtId="0" fontId="20" fillId="27" borderId="0" xfId="20" applyFont="1" applyAlignment="1">
      <alignment horizontal="center" vertical="center" wrapText="1"/>
    </xf>
    <xf numFmtId="14" fontId="58" fillId="0" borderId="7" xfId="0" applyNumberFormat="1" applyFont="1" applyBorder="1" applyAlignment="1" applyProtection="1">
      <alignment horizontal="center"/>
      <protection locked="0"/>
    </xf>
    <xf numFmtId="0" fontId="58" fillId="0" borderId="7" xfId="0" applyFont="1" applyBorder="1" applyAlignment="1" applyProtection="1">
      <alignment horizontal="center"/>
      <protection locked="0"/>
    </xf>
    <xf numFmtId="0" fontId="9" fillId="27" borderId="0" xfId="20" applyFont="1" applyAlignment="1">
      <alignment horizontal="left" vertical="center" wrapText="1"/>
    </xf>
    <xf numFmtId="0" fontId="9" fillId="27" borderId="0" xfId="20" applyFont="1" applyAlignment="1">
      <alignment horizontal="center" vertical="center" wrapText="1"/>
    </xf>
    <xf numFmtId="0" fontId="9" fillId="0" borderId="7" xfId="0" applyFont="1" applyBorder="1" applyAlignment="1" applyProtection="1">
      <alignment horizontal="center" vertical="center"/>
      <protection locked="0"/>
    </xf>
    <xf numFmtId="0" fontId="16" fillId="3" borderId="3" xfId="0" applyFont="1" applyFill="1" applyBorder="1" applyAlignment="1" applyProtection="1">
      <alignment horizontal="center"/>
      <protection locked="0"/>
    </xf>
    <xf numFmtId="0" fontId="3" fillId="3" borderId="7" xfId="0" applyFont="1" applyFill="1" applyBorder="1" applyAlignment="1" applyProtection="1">
      <alignment horizontal="center"/>
    </xf>
    <xf numFmtId="0" fontId="6" fillId="27" borderId="0" xfId="20" applyFont="1" applyBorder="1" applyAlignment="1">
      <alignment horizontal="center"/>
    </xf>
    <xf numFmtId="0" fontId="3" fillId="27" borderId="7" xfId="20" applyFont="1" applyBorder="1" applyAlignment="1">
      <alignment horizontal="justify" wrapText="1"/>
    </xf>
    <xf numFmtId="2" fontId="3" fillId="3" borderId="3" xfId="0" applyNumberFormat="1" applyFont="1" applyFill="1" applyBorder="1" applyAlignment="1" applyProtection="1">
      <alignment horizontal="center" wrapText="1"/>
      <protection locked="0"/>
    </xf>
    <xf numFmtId="0" fontId="6" fillId="27" borderId="3" xfId="20" applyFont="1" applyBorder="1" applyAlignment="1">
      <alignment horizontal="center"/>
    </xf>
    <xf numFmtId="0" fontId="9" fillId="0" borderId="1" xfId="0" applyFont="1" applyFill="1" applyBorder="1" applyAlignment="1" applyProtection="1">
      <alignment horizontal="center" vertical="center" wrapText="1"/>
      <protection locked="0"/>
    </xf>
    <xf numFmtId="0" fontId="3" fillId="27" borderId="5" xfId="20" applyFont="1" applyBorder="1" applyAlignment="1">
      <alignment horizontal="center" vertical="center" wrapText="1"/>
    </xf>
    <xf numFmtId="0" fontId="3" fillId="27" borderId="3" xfId="20" applyFont="1" applyBorder="1" applyAlignment="1">
      <alignment horizontal="center" vertical="center" wrapText="1"/>
    </xf>
    <xf numFmtId="0" fontId="3" fillId="27" borderId="6" xfId="20" applyFont="1" applyBorder="1" applyAlignment="1">
      <alignment horizontal="center" vertical="center" wrapText="1"/>
    </xf>
    <xf numFmtId="0" fontId="3" fillId="27" borderId="10" xfId="20" applyFont="1" applyBorder="1" applyAlignment="1">
      <alignment horizontal="left" vertical="center" wrapText="1"/>
    </xf>
    <xf numFmtId="0" fontId="3" fillId="27" borderId="11" xfId="20" applyFont="1" applyBorder="1" applyAlignment="1">
      <alignment horizontal="left" vertical="center" wrapText="1"/>
    </xf>
    <xf numFmtId="0" fontId="98" fillId="27" borderId="1" xfId="20" applyFont="1" applyBorder="1" applyAlignment="1">
      <alignment horizontal="center"/>
    </xf>
    <xf numFmtId="0" fontId="3" fillId="27" borderId="1" xfId="20" applyFont="1" applyBorder="1" applyAlignment="1">
      <alignment horizontal="center" vertical="center" wrapText="1"/>
    </xf>
    <xf numFmtId="0" fontId="3" fillId="3" borderId="1" xfId="0" applyFont="1" applyFill="1" applyBorder="1" applyAlignment="1" applyProtection="1">
      <alignment horizontal="center" vertical="center" wrapText="1"/>
      <protection locked="0"/>
    </xf>
    <xf numFmtId="14" fontId="3" fillId="3" borderId="0" xfId="0" applyNumberFormat="1" applyFont="1" applyFill="1" applyAlignment="1" applyProtection="1">
      <alignment horizontal="center"/>
      <protection locked="0"/>
    </xf>
    <xf numFmtId="0" fontId="3" fillId="3" borderId="7" xfId="0" applyFont="1" applyFill="1" applyBorder="1" applyAlignment="1" applyProtection="1">
      <alignment horizontal="center"/>
      <protection locked="0"/>
    </xf>
    <xf numFmtId="0" fontId="58" fillId="0" borderId="0" xfId="0" applyFont="1" applyAlignment="1" applyProtection="1">
      <alignment horizontal="center"/>
      <protection locked="0"/>
    </xf>
    <xf numFmtId="0" fontId="25" fillId="0" borderId="5" xfId="24" applyFont="1" applyBorder="1" applyAlignment="1">
      <alignment horizontal="center"/>
    </xf>
    <xf numFmtId="0" fontId="25" fillId="0" borderId="3" xfId="24" applyFont="1" applyBorder="1" applyAlignment="1">
      <alignment horizontal="center"/>
    </xf>
    <xf numFmtId="0" fontId="25" fillId="0" borderId="6" xfId="24" applyFont="1" applyBorder="1" applyAlignment="1">
      <alignment horizontal="center"/>
    </xf>
    <xf numFmtId="0" fontId="9" fillId="27" borderId="3" xfId="20" applyFont="1" applyBorder="1" applyAlignment="1" applyProtection="1">
      <alignment horizontal="center" vertical="center" wrapText="1"/>
      <protection locked="0"/>
    </xf>
    <xf numFmtId="0" fontId="9" fillId="27" borderId="6" xfId="20" applyFont="1" applyBorder="1" applyAlignment="1" applyProtection="1">
      <alignment horizontal="center" vertical="center" wrapText="1"/>
      <protection locked="0"/>
    </xf>
    <xf numFmtId="0" fontId="9" fillId="27" borderId="1" xfId="20" applyFont="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27" borderId="16" xfId="20" applyFont="1" applyBorder="1" applyAlignment="1" applyProtection="1">
      <alignment horizontal="left" vertical="center" wrapText="1"/>
    </xf>
    <xf numFmtId="0" fontId="9" fillId="27" borderId="2" xfId="20" applyFont="1" applyBorder="1" applyAlignment="1" applyProtection="1">
      <alignment horizontal="left" vertical="center" wrapText="1"/>
    </xf>
    <xf numFmtId="0" fontId="9" fillId="27" borderId="4" xfId="20" applyFont="1" applyBorder="1" applyAlignment="1" applyProtection="1">
      <alignment horizontal="left" vertical="center" wrapText="1"/>
    </xf>
    <xf numFmtId="0" fontId="9" fillId="27" borderId="10" xfId="20" applyFont="1" applyBorder="1" applyAlignment="1" applyProtection="1">
      <alignment horizontal="left" vertical="center" wrapText="1"/>
    </xf>
    <xf numFmtId="0" fontId="9" fillId="27" borderId="0" xfId="20" applyFont="1" applyBorder="1" applyAlignment="1" applyProtection="1">
      <alignment horizontal="left" vertical="center" wrapText="1"/>
    </xf>
    <xf numFmtId="0" fontId="9" fillId="27" borderId="11" xfId="20" applyFont="1" applyBorder="1" applyAlignment="1" applyProtection="1">
      <alignment horizontal="left" vertical="center" wrapText="1"/>
    </xf>
    <xf numFmtId="0" fontId="9" fillId="27" borderId="9" xfId="20" applyFont="1" applyBorder="1" applyAlignment="1" applyProtection="1">
      <alignment horizontal="left" vertical="center" wrapText="1"/>
    </xf>
    <xf numFmtId="0" fontId="9" fillId="27" borderId="7" xfId="20" applyFont="1" applyBorder="1" applyAlignment="1" applyProtection="1">
      <alignment horizontal="left" vertical="center" wrapText="1"/>
    </xf>
    <xf numFmtId="0" fontId="9" fillId="27" borderId="20" xfId="20" applyFont="1" applyBorder="1" applyAlignment="1" applyProtection="1">
      <alignment horizontal="left" vertical="center" wrapText="1"/>
    </xf>
    <xf numFmtId="0" fontId="9" fillId="27" borderId="5" xfId="20" applyFont="1" applyBorder="1" applyAlignment="1" applyProtection="1">
      <alignment horizontal="justify" vertical="center" wrapText="1"/>
    </xf>
    <xf numFmtId="0" fontId="9" fillId="27" borderId="3" xfId="20" applyFont="1" applyBorder="1" applyAlignment="1" applyProtection="1">
      <alignment horizontal="justify" vertical="center" wrapText="1"/>
    </xf>
    <xf numFmtId="0" fontId="9" fillId="27" borderId="6" xfId="20" applyFont="1" applyBorder="1" applyAlignment="1" applyProtection="1">
      <alignment horizontal="justify" vertical="center" wrapText="1"/>
    </xf>
    <xf numFmtId="0" fontId="9" fillId="3" borderId="5" xfId="0" applyFont="1" applyFill="1" applyBorder="1" applyAlignment="1" applyProtection="1">
      <alignment horizontal="justify" vertical="center" wrapText="1"/>
      <protection locked="0"/>
    </xf>
    <xf numFmtId="0" fontId="9" fillId="3" borderId="3" xfId="0" applyFont="1" applyFill="1" applyBorder="1" applyAlignment="1" applyProtection="1">
      <alignment horizontal="justify" vertical="center" wrapText="1"/>
      <protection locked="0"/>
    </xf>
    <xf numFmtId="0" fontId="9" fillId="3" borderId="6" xfId="0" applyFont="1" applyFill="1" applyBorder="1" applyAlignment="1" applyProtection="1">
      <alignment horizontal="justify" vertical="center" wrapText="1"/>
      <protection locked="0"/>
    </xf>
    <xf numFmtId="0" fontId="9" fillId="27" borderId="5" xfId="20" applyFont="1" applyBorder="1" applyAlignment="1" applyProtection="1">
      <alignment horizontal="left" vertical="center" wrapText="1"/>
    </xf>
    <xf numFmtId="0" fontId="9" fillId="27" borderId="3" xfId="20" applyFont="1" applyBorder="1" applyAlignment="1" applyProtection="1">
      <alignment horizontal="left" vertical="center" wrapText="1"/>
    </xf>
    <xf numFmtId="0" fontId="10" fillId="27" borderId="1" xfId="20" applyFont="1" applyBorder="1" applyAlignment="1" applyProtection="1">
      <alignment horizontal="center" vertical="center" wrapText="1"/>
    </xf>
    <xf numFmtId="0" fontId="9" fillId="27" borderId="1" xfId="20" applyFont="1" applyBorder="1" applyAlignment="1" applyProtection="1">
      <alignment horizontal="left" vertical="center" wrapText="1"/>
    </xf>
    <xf numFmtId="0" fontId="9" fillId="27" borderId="16" xfId="20" applyFont="1" applyBorder="1" applyAlignment="1" applyProtection="1">
      <alignment horizontal="left" vertical="top" wrapText="1"/>
    </xf>
    <xf numFmtId="0" fontId="9" fillId="27" borderId="2" xfId="20" applyFont="1" applyBorder="1" applyAlignment="1" applyProtection="1">
      <alignment horizontal="left" vertical="top" wrapText="1"/>
    </xf>
    <xf numFmtId="0" fontId="9" fillId="27" borderId="4" xfId="20" applyFont="1" applyBorder="1" applyAlignment="1" applyProtection="1">
      <alignment horizontal="left" vertical="top" wrapText="1"/>
    </xf>
    <xf numFmtId="0" fontId="9" fillId="27" borderId="10" xfId="20" applyFont="1" applyBorder="1" applyAlignment="1" applyProtection="1">
      <alignment horizontal="left" vertical="top" wrapText="1"/>
    </xf>
    <xf numFmtId="0" fontId="9" fillId="27" borderId="0" xfId="20" applyFont="1" applyBorder="1" applyAlignment="1" applyProtection="1">
      <alignment horizontal="left" vertical="top" wrapText="1"/>
    </xf>
    <xf numFmtId="0" fontId="9" fillId="27" borderId="11" xfId="20" applyFont="1" applyBorder="1" applyAlignment="1" applyProtection="1">
      <alignment horizontal="left" vertical="top" wrapText="1"/>
    </xf>
    <xf numFmtId="0" fontId="9" fillId="27" borderId="9" xfId="20" applyFont="1" applyBorder="1" applyAlignment="1" applyProtection="1">
      <alignment horizontal="left" vertical="top" wrapText="1"/>
    </xf>
    <xf numFmtId="0" fontId="9" fillId="27" borderId="7" xfId="20" applyFont="1" applyBorder="1" applyAlignment="1" applyProtection="1">
      <alignment horizontal="left" vertical="top" wrapText="1"/>
    </xf>
    <xf numFmtId="0" fontId="9" fillId="27" borderId="20" xfId="20" applyFont="1" applyBorder="1" applyAlignment="1" applyProtection="1">
      <alignment horizontal="left" vertical="top" wrapText="1"/>
    </xf>
    <xf numFmtId="0" fontId="10" fillId="27" borderId="5" xfId="20" applyFont="1" applyBorder="1" applyAlignment="1" applyProtection="1">
      <alignment horizontal="center" vertical="center" wrapText="1"/>
    </xf>
    <xf numFmtId="0" fontId="10" fillId="27" borderId="3" xfId="20" applyFont="1" applyBorder="1" applyAlignment="1" applyProtection="1">
      <alignment horizontal="center" vertical="center" wrapText="1"/>
    </xf>
    <xf numFmtId="0" fontId="10" fillId="3" borderId="1" xfId="0" applyFont="1" applyFill="1" applyBorder="1" applyAlignment="1" applyProtection="1">
      <alignment horizontal="center" vertical="center" wrapText="1"/>
      <protection locked="0"/>
    </xf>
    <xf numFmtId="0" fontId="9" fillId="27" borderId="5" xfId="20" applyFont="1" applyBorder="1" applyAlignment="1" applyProtection="1">
      <alignment horizontal="center" vertical="center" wrapText="1"/>
    </xf>
    <xf numFmtId="0" fontId="9" fillId="27" borderId="3" xfId="20" applyFont="1" applyBorder="1" applyAlignment="1" applyProtection="1">
      <alignment horizontal="center" vertical="center" wrapText="1"/>
    </xf>
    <xf numFmtId="0" fontId="9" fillId="27" borderId="6" xfId="20" applyFont="1" applyBorder="1" applyAlignment="1" applyProtection="1">
      <alignment horizontal="center" vertical="center" wrapText="1"/>
    </xf>
    <xf numFmtId="14" fontId="9" fillId="3" borderId="0" xfId="0" applyNumberFormat="1"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9" fillId="27" borderId="0" xfId="20" applyFont="1" applyAlignment="1" applyProtection="1">
      <alignment horizontal="left" vertical="center" wrapText="1"/>
    </xf>
    <xf numFmtId="0" fontId="9" fillId="27" borderId="0" xfId="20" applyFont="1" applyAlignment="1" applyProtection="1">
      <alignment horizontal="left" vertical="center"/>
    </xf>
    <xf numFmtId="0" fontId="7" fillId="27" borderId="2" xfId="20" applyFont="1" applyBorder="1" applyAlignment="1" applyProtection="1">
      <alignment horizontal="center"/>
    </xf>
    <xf numFmtId="0" fontId="9" fillId="27" borderId="16" xfId="20" applyFont="1" applyBorder="1" applyAlignment="1" applyProtection="1">
      <alignment horizontal="center" vertical="center" wrapText="1"/>
    </xf>
    <xf numFmtId="0" fontId="9" fillId="27" borderId="2" xfId="20" applyFont="1" applyBorder="1" applyAlignment="1" applyProtection="1">
      <alignment horizontal="center" vertical="center" wrapText="1"/>
    </xf>
    <xf numFmtId="0" fontId="9" fillId="27" borderId="4" xfId="20" applyFont="1" applyBorder="1" applyAlignment="1" applyProtection="1">
      <alignment horizontal="center" vertical="center" wrapText="1"/>
    </xf>
    <xf numFmtId="0" fontId="3" fillId="27" borderId="16" xfId="20" applyFont="1" applyBorder="1" applyAlignment="1" applyProtection="1">
      <alignment horizontal="center" vertical="center" wrapText="1"/>
    </xf>
    <xf numFmtId="0" fontId="3" fillId="27" borderId="4" xfId="20" applyFont="1" applyBorder="1" applyAlignment="1" applyProtection="1">
      <alignment horizontal="center" vertical="center" wrapText="1"/>
    </xf>
    <xf numFmtId="0" fontId="9" fillId="27" borderId="1" xfId="20" applyFont="1" applyBorder="1" applyAlignment="1" applyProtection="1">
      <alignment horizontal="justify" vertical="center" wrapText="1"/>
    </xf>
    <xf numFmtId="0" fontId="9" fillId="27" borderId="0" xfId="20" applyFont="1" applyAlignment="1" applyProtection="1">
      <alignment horizontal="center"/>
    </xf>
    <xf numFmtId="0" fontId="9" fillId="0" borderId="5" xfId="0" applyFont="1" applyFill="1" applyBorder="1" applyAlignment="1" applyProtection="1">
      <alignment horizontal="left" vertical="center" wrapText="1"/>
      <protection locked="0"/>
    </xf>
    <xf numFmtId="0" fontId="9" fillId="0" borderId="3"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3" borderId="5" xfId="0" applyFont="1" applyFill="1" applyBorder="1" applyAlignment="1" applyProtection="1">
      <alignment horizontal="left" vertical="center" wrapText="1"/>
      <protection locked="0"/>
    </xf>
    <xf numFmtId="0" fontId="9" fillId="3" borderId="3" xfId="0" applyFont="1" applyFill="1" applyBorder="1" applyAlignment="1" applyProtection="1">
      <alignment horizontal="left" vertical="center" wrapText="1"/>
      <protection locked="0"/>
    </xf>
    <xf numFmtId="0" fontId="9" fillId="3" borderId="6" xfId="0" applyFont="1" applyFill="1" applyBorder="1" applyAlignment="1" applyProtection="1">
      <alignment horizontal="left" vertical="center" wrapText="1"/>
      <protection locked="0"/>
    </xf>
    <xf numFmtId="0" fontId="9" fillId="27" borderId="0" xfId="20" applyFont="1" applyAlignment="1" applyProtection="1">
      <alignment horizontal="center" vertical="center"/>
    </xf>
    <xf numFmtId="0" fontId="9" fillId="27" borderId="6" xfId="20" applyFont="1" applyBorder="1" applyAlignment="1" applyProtection="1">
      <alignment horizontal="left" vertical="center" wrapText="1"/>
    </xf>
    <xf numFmtId="14" fontId="9" fillId="3" borderId="5" xfId="0" applyNumberFormat="1"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0" fontId="3" fillId="27" borderId="2" xfId="20" applyFont="1" applyBorder="1" applyAlignment="1" applyProtection="1">
      <alignment horizontal="center" vertical="center" wrapText="1"/>
    </xf>
    <xf numFmtId="0" fontId="3" fillId="27" borderId="9" xfId="20" applyFont="1" applyBorder="1" applyAlignment="1" applyProtection="1">
      <alignment horizontal="center" vertical="center" wrapText="1"/>
    </xf>
    <xf numFmtId="0" fontId="3" fillId="27" borderId="7" xfId="20" applyFont="1" applyBorder="1" applyAlignment="1" applyProtection="1">
      <alignment horizontal="center" vertical="center" wrapText="1"/>
    </xf>
    <xf numFmtId="0" fontId="3" fillId="27" borderId="20" xfId="20" applyFont="1" applyBorder="1" applyAlignment="1" applyProtection="1">
      <alignment horizontal="center" vertical="center" wrapText="1"/>
    </xf>
    <xf numFmtId="0" fontId="3" fillId="27" borderId="1" xfId="20" applyFont="1" applyBorder="1" applyAlignment="1" applyProtection="1">
      <alignment horizontal="center" vertical="center" wrapText="1"/>
    </xf>
    <xf numFmtId="0" fontId="9" fillId="27" borderId="1" xfId="20" applyFont="1" applyBorder="1" applyAlignment="1" applyProtection="1">
      <alignment horizontal="left"/>
    </xf>
    <xf numFmtId="0" fontId="9" fillId="3" borderId="1" xfId="0" applyFont="1" applyFill="1" applyBorder="1" applyAlignment="1" applyProtection="1">
      <alignment horizontal="center" wrapText="1"/>
      <protection locked="0"/>
    </xf>
    <xf numFmtId="0" fontId="9" fillId="27" borderId="1" xfId="20" applyFont="1" applyBorder="1" applyAlignment="1" applyProtection="1">
      <alignment horizontal="left" vertical="top" wrapText="1"/>
    </xf>
    <xf numFmtId="0" fontId="9" fillId="27" borderId="1" xfId="20" applyFont="1" applyBorder="1" applyAlignment="1">
      <alignment horizontal="left"/>
    </xf>
    <xf numFmtId="0" fontId="9" fillId="27" borderId="1" xfId="20" applyFont="1" applyBorder="1" applyAlignment="1" applyProtection="1">
      <alignment horizontal="left" vertical="center"/>
    </xf>
    <xf numFmtId="165" fontId="9" fillId="3" borderId="1" xfId="0" applyNumberFormat="1" applyFont="1" applyFill="1" applyBorder="1" applyAlignment="1" applyProtection="1">
      <alignment horizontal="center" vertical="top" wrapText="1"/>
      <protection locked="0"/>
    </xf>
    <xf numFmtId="0" fontId="9" fillId="27" borderId="1" xfId="20" applyFont="1" applyBorder="1" applyAlignment="1" applyProtection="1"/>
    <xf numFmtId="0" fontId="3" fillId="3" borderId="5" xfId="0" applyNumberFormat="1" applyFont="1" applyFill="1" applyBorder="1" applyAlignment="1" applyProtection="1">
      <alignment horizontal="justify" vertical="center" wrapText="1"/>
      <protection locked="0"/>
    </xf>
    <xf numFmtId="0" fontId="3" fillId="3" borderId="3" xfId="0" applyNumberFormat="1" applyFont="1" applyFill="1" applyBorder="1" applyAlignment="1" applyProtection="1">
      <alignment horizontal="justify" vertical="center" wrapText="1"/>
      <protection locked="0"/>
    </xf>
    <xf numFmtId="0" fontId="3" fillId="3" borderId="6" xfId="0" applyNumberFormat="1" applyFont="1" applyFill="1" applyBorder="1" applyAlignment="1" applyProtection="1">
      <alignment horizontal="justify" vertical="center" wrapText="1"/>
      <protection locked="0"/>
    </xf>
    <xf numFmtId="0" fontId="3" fillId="3" borderId="5"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8" fillId="27" borderId="0" xfId="20" applyFont="1" applyAlignment="1" applyProtection="1">
      <alignment horizontal="center" vertical="top"/>
    </xf>
    <xf numFmtId="0" fontId="9" fillId="3" borderId="1" xfId="0" applyFont="1" applyFill="1" applyBorder="1" applyAlignment="1" applyProtection="1">
      <alignment horizontal="center" vertical="distributed" wrapText="1" shrinkToFit="1"/>
      <protection locked="0"/>
    </xf>
    <xf numFmtId="0" fontId="9" fillId="27" borderId="1" xfId="20" applyFont="1" applyBorder="1" applyAlignment="1" applyProtection="1">
      <alignment horizontal="center"/>
    </xf>
    <xf numFmtId="0" fontId="9" fillId="27" borderId="1" xfId="20" applyFont="1" applyBorder="1" applyAlignment="1" applyProtection="1">
      <alignment horizontal="center" vertical="top" wrapText="1"/>
    </xf>
    <xf numFmtId="0" fontId="66" fillId="3" borderId="1" xfId="21" applyFont="1" applyFill="1" applyBorder="1" applyAlignment="1" applyProtection="1">
      <alignment horizontal="center" vertical="top" wrapText="1"/>
      <protection locked="0"/>
    </xf>
    <xf numFmtId="0" fontId="9" fillId="3" borderId="1" xfId="0" applyFont="1" applyFill="1" applyBorder="1" applyAlignment="1" applyProtection="1">
      <alignment horizontal="center" vertical="top" wrapText="1"/>
      <protection locked="0"/>
    </xf>
    <xf numFmtId="0" fontId="9" fillId="27" borderId="5" xfId="20" applyFont="1" applyBorder="1" applyAlignment="1" applyProtection="1">
      <alignment horizontal="center" vertical="top"/>
    </xf>
    <xf numFmtId="0" fontId="9" fillId="27" borderId="6" xfId="20" applyFont="1" applyBorder="1" applyAlignment="1" applyProtection="1">
      <alignment horizontal="center" vertical="top"/>
    </xf>
    <xf numFmtId="14" fontId="9" fillId="3" borderId="5" xfId="0" applyNumberFormat="1" applyFont="1" applyFill="1" applyBorder="1" applyAlignment="1" applyProtection="1">
      <alignment horizontal="center" wrapText="1"/>
      <protection locked="0"/>
    </xf>
    <xf numFmtId="14" fontId="9" fillId="3" borderId="3" xfId="0" applyNumberFormat="1" applyFont="1" applyFill="1" applyBorder="1" applyAlignment="1" applyProtection="1">
      <alignment horizontal="center" wrapText="1"/>
      <protection locked="0"/>
    </xf>
    <xf numFmtId="14" fontId="9" fillId="3" borderId="6" xfId="0" applyNumberFormat="1" applyFont="1" applyFill="1" applyBorder="1" applyAlignment="1" applyProtection="1">
      <alignment horizontal="center" wrapText="1"/>
      <protection locked="0"/>
    </xf>
    <xf numFmtId="0" fontId="9" fillId="27" borderId="5" xfId="20" applyFont="1" applyBorder="1" applyAlignment="1" applyProtection="1">
      <alignment horizontal="center"/>
    </xf>
    <xf numFmtId="0" fontId="9" fillId="27" borderId="3" xfId="20" applyFont="1" applyBorder="1" applyAlignment="1" applyProtection="1">
      <alignment horizontal="center"/>
    </xf>
    <xf numFmtId="0" fontId="9" fillId="27" borderId="6" xfId="20" applyFont="1" applyBorder="1" applyAlignment="1" applyProtection="1">
      <alignment horizontal="center"/>
    </xf>
    <xf numFmtId="0" fontId="9" fillId="27" borderId="1" xfId="20" applyFont="1" applyBorder="1" applyAlignment="1" applyProtection="1">
      <alignment horizontal="left" wrapText="1"/>
    </xf>
    <xf numFmtId="0" fontId="9" fillId="3" borderId="1" xfId="0" applyFont="1" applyFill="1" applyBorder="1" applyAlignment="1" applyProtection="1">
      <alignment horizontal="justify" wrapText="1"/>
      <protection locked="0"/>
    </xf>
    <xf numFmtId="0" fontId="9" fillId="27" borderId="16" xfId="20" applyFont="1" applyBorder="1" applyAlignment="1" applyProtection="1">
      <alignment horizontal="justify" vertical="center" wrapText="1"/>
    </xf>
    <xf numFmtId="0" fontId="9" fillId="27" borderId="2" xfId="20" applyFont="1" applyBorder="1" applyAlignment="1" applyProtection="1">
      <alignment horizontal="justify" vertical="center" wrapText="1"/>
    </xf>
    <xf numFmtId="0" fontId="9" fillId="27" borderId="4" xfId="20" applyFont="1" applyBorder="1" applyAlignment="1" applyProtection="1">
      <alignment horizontal="justify" vertical="center" wrapText="1"/>
    </xf>
    <xf numFmtId="0" fontId="9" fillId="27" borderId="10" xfId="20" applyFont="1" applyBorder="1" applyAlignment="1" applyProtection="1">
      <alignment horizontal="justify" vertical="center" wrapText="1"/>
    </xf>
    <xf numFmtId="0" fontId="9" fillId="27" borderId="0" xfId="20" applyFont="1" applyBorder="1" applyAlignment="1" applyProtection="1">
      <alignment horizontal="justify" vertical="center" wrapText="1"/>
    </xf>
    <xf numFmtId="0" fontId="9" fillId="27" borderId="11" xfId="20" applyFont="1" applyBorder="1" applyAlignment="1" applyProtection="1">
      <alignment horizontal="justify" vertical="center" wrapText="1"/>
    </xf>
    <xf numFmtId="0" fontId="9" fillId="27" borderId="5" xfId="20" applyFont="1" applyBorder="1" applyAlignment="1">
      <alignment horizontal="justify" vertical="top" wrapText="1"/>
    </xf>
    <xf numFmtId="0" fontId="9" fillId="27" borderId="3" xfId="20" applyFont="1" applyBorder="1" applyAlignment="1">
      <alignment horizontal="justify" vertical="top" wrapText="1"/>
    </xf>
    <xf numFmtId="0" fontId="9" fillId="27" borderId="6" xfId="20" applyFont="1" applyBorder="1" applyAlignment="1">
      <alignment horizontal="justify" vertical="top" wrapText="1"/>
    </xf>
    <xf numFmtId="0" fontId="9" fillId="3" borderId="16"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wrapText="1"/>
      <protection locked="0"/>
    </xf>
    <xf numFmtId="0" fontId="9" fillId="3" borderId="7" xfId="0" applyFont="1" applyFill="1" applyBorder="1" applyAlignment="1" applyProtection="1">
      <alignment horizontal="center" vertical="center" wrapText="1"/>
      <protection locked="0"/>
    </xf>
    <xf numFmtId="0" fontId="9" fillId="3" borderId="20" xfId="0" applyFont="1" applyFill="1" applyBorder="1" applyAlignment="1" applyProtection="1">
      <alignment horizontal="center" vertical="center" wrapText="1"/>
      <protection locked="0"/>
    </xf>
    <xf numFmtId="0" fontId="9" fillId="27" borderId="5" xfId="20" applyFont="1" applyBorder="1" applyAlignment="1" applyProtection="1">
      <alignment horizontal="center" vertical="center"/>
    </xf>
    <xf numFmtId="0" fontId="9" fillId="27" borderId="3" xfId="20" applyFont="1" applyBorder="1" applyAlignment="1" applyProtection="1">
      <alignment horizontal="center" vertical="center"/>
    </xf>
    <xf numFmtId="0" fontId="9" fillId="27" borderId="6" xfId="20" applyFont="1" applyBorder="1" applyAlignment="1" applyProtection="1">
      <alignment horizontal="center" vertical="center"/>
    </xf>
    <xf numFmtId="0" fontId="31" fillId="27" borderId="5" xfId="20" applyFont="1" applyBorder="1" applyAlignment="1" applyProtection="1">
      <alignment horizontal="center"/>
    </xf>
    <xf numFmtId="0" fontId="31" fillId="27" borderId="3" xfId="20" applyFont="1" applyBorder="1" applyAlignment="1" applyProtection="1">
      <alignment horizontal="center"/>
    </xf>
    <xf numFmtId="0" fontId="31" fillId="27" borderId="6" xfId="20" applyFont="1" applyBorder="1" applyAlignment="1" applyProtection="1">
      <alignment horizontal="center"/>
    </xf>
    <xf numFmtId="0" fontId="9" fillId="27" borderId="1" xfId="20" applyFont="1" applyBorder="1" applyAlignment="1" applyProtection="1">
      <alignment vertical="center"/>
    </xf>
    <xf numFmtId="0" fontId="9" fillId="3" borderId="5" xfId="0" applyFont="1" applyFill="1" applyBorder="1" applyAlignment="1" applyProtection="1">
      <alignment horizontal="center"/>
      <protection locked="0"/>
    </xf>
    <xf numFmtId="0" fontId="9" fillId="3" borderId="3" xfId="0" applyFont="1" applyFill="1" applyBorder="1" applyAlignment="1" applyProtection="1">
      <alignment horizontal="center"/>
      <protection locked="0"/>
    </xf>
    <xf numFmtId="0" fontId="9" fillId="3" borderId="6" xfId="0" applyFont="1" applyFill="1" applyBorder="1" applyAlignment="1" applyProtection="1">
      <alignment horizontal="center"/>
      <protection locked="0"/>
    </xf>
    <xf numFmtId="0" fontId="9" fillId="6" borderId="5" xfId="20" applyFont="1" applyFill="1" applyBorder="1" applyAlignment="1" applyProtection="1">
      <alignment horizontal="left"/>
      <protection locked="0"/>
    </xf>
    <xf numFmtId="0" fontId="9" fillId="6" borderId="3" xfId="20" applyFont="1" applyFill="1" applyBorder="1" applyAlignment="1" applyProtection="1">
      <alignment horizontal="left"/>
      <protection locked="0"/>
    </xf>
    <xf numFmtId="0" fontId="9" fillId="6" borderId="6" xfId="20" applyFont="1" applyFill="1" applyBorder="1" applyAlignment="1" applyProtection="1">
      <alignment horizontal="left"/>
      <protection locked="0"/>
    </xf>
    <xf numFmtId="0" fontId="9" fillId="27" borderId="16" xfId="20" applyFont="1" applyBorder="1" applyAlignment="1" applyProtection="1">
      <alignment horizontal="left" wrapText="1"/>
    </xf>
    <xf numFmtId="0" fontId="9" fillId="27" borderId="2" xfId="20" applyFont="1" applyBorder="1" applyAlignment="1" applyProtection="1">
      <alignment horizontal="left" wrapText="1"/>
    </xf>
    <xf numFmtId="0" fontId="9" fillId="27" borderId="4" xfId="20" applyFont="1" applyBorder="1" applyAlignment="1" applyProtection="1">
      <alignment horizontal="left" wrapText="1"/>
    </xf>
    <xf numFmtId="0" fontId="9" fillId="27" borderId="10" xfId="20" applyFont="1" applyBorder="1" applyAlignment="1" applyProtection="1">
      <alignment horizontal="left" wrapText="1"/>
    </xf>
    <xf numFmtId="0" fontId="9" fillId="27" borderId="0" xfId="20" applyFont="1" applyBorder="1" applyAlignment="1" applyProtection="1">
      <alignment horizontal="left" wrapText="1"/>
    </xf>
    <xf numFmtId="0" fontId="9" fillId="27" borderId="11" xfId="20" applyFont="1" applyBorder="1" applyAlignment="1" applyProtection="1">
      <alignment horizontal="left" wrapText="1"/>
    </xf>
    <xf numFmtId="0" fontId="9" fillId="27" borderId="9" xfId="20" applyFont="1" applyBorder="1" applyAlignment="1" applyProtection="1">
      <alignment horizontal="left" wrapText="1"/>
    </xf>
    <xf numFmtId="0" fontId="9" fillId="27" borderId="7" xfId="20" applyFont="1" applyBorder="1" applyAlignment="1" applyProtection="1">
      <alignment horizontal="left" wrapText="1"/>
    </xf>
    <xf numFmtId="0" fontId="9" fillId="27" borderId="20" xfId="20" applyFont="1" applyBorder="1" applyAlignment="1" applyProtection="1">
      <alignment horizontal="left" wrapText="1"/>
    </xf>
    <xf numFmtId="0" fontId="3" fillId="27" borderId="5" xfId="20" applyFont="1" applyBorder="1" applyAlignment="1" applyProtection="1">
      <alignment horizontal="center" vertical="center" wrapText="1"/>
    </xf>
    <xf numFmtId="0" fontId="3" fillId="27" borderId="3" xfId="20" applyFont="1" applyBorder="1" applyAlignment="1" applyProtection="1">
      <alignment horizontal="center" vertical="center" wrapText="1"/>
    </xf>
    <xf numFmtId="0" fontId="3" fillId="27" borderId="6" xfId="20" applyFont="1" applyBorder="1" applyAlignment="1" applyProtection="1">
      <alignment horizontal="center" vertical="center" wrapText="1"/>
    </xf>
    <xf numFmtId="0" fontId="9" fillId="0" borderId="1" xfId="20" applyFont="1" applyFill="1" applyBorder="1" applyAlignment="1" applyProtection="1">
      <alignment horizontal="center"/>
    </xf>
    <xf numFmtId="0" fontId="9" fillId="3" borderId="5" xfId="0" applyFont="1" applyFill="1" applyBorder="1" applyAlignment="1" applyProtection="1">
      <alignment horizontal="justify" wrapText="1"/>
      <protection locked="0"/>
    </xf>
    <xf numFmtId="0" fontId="9" fillId="3" borderId="3" xfId="0" applyFont="1" applyFill="1" applyBorder="1" applyAlignment="1" applyProtection="1">
      <alignment horizontal="justify" wrapText="1"/>
      <protection locked="0"/>
    </xf>
    <xf numFmtId="0" fontId="9" fillId="3" borderId="6" xfId="0" applyFont="1" applyFill="1" applyBorder="1" applyAlignment="1" applyProtection="1">
      <alignment horizontal="justify" wrapText="1"/>
      <protection locked="0"/>
    </xf>
    <xf numFmtId="0" fontId="9" fillId="3" borderId="5" xfId="0" applyFont="1" applyFill="1" applyBorder="1" applyAlignment="1" applyProtection="1">
      <alignment horizontal="center" vertical="top" wrapText="1"/>
      <protection locked="0"/>
    </xf>
    <xf numFmtId="0" fontId="9" fillId="3" borderId="6" xfId="0" applyFont="1" applyFill="1" applyBorder="1" applyAlignment="1" applyProtection="1">
      <alignment horizontal="center" vertical="top" wrapText="1"/>
      <protection locked="0"/>
    </xf>
    <xf numFmtId="0" fontId="9" fillId="3" borderId="3" xfId="0" applyFont="1" applyFill="1" applyBorder="1" applyAlignment="1" applyProtection="1">
      <alignment horizontal="center" vertical="top" wrapText="1"/>
      <protection locked="0"/>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3" fillId="27" borderId="1" xfId="20" applyFont="1" applyBorder="1" applyAlignment="1" applyProtection="1">
      <alignment horizontal="center"/>
    </xf>
    <xf numFmtId="0" fontId="5" fillId="3" borderId="1" xfId="0" applyFont="1" applyFill="1" applyBorder="1" applyAlignment="1" applyProtection="1">
      <alignment horizontal="center" vertical="center"/>
      <protection locked="0"/>
    </xf>
    <xf numFmtId="0" fontId="9" fillId="27" borderId="1" xfId="20" applyFont="1" applyBorder="1" applyAlignment="1" applyProtection="1">
      <alignment horizontal="center" vertical="center"/>
    </xf>
    <xf numFmtId="0" fontId="9" fillId="3"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protection locked="0"/>
    </xf>
    <xf numFmtId="0" fontId="9" fillId="0" borderId="5" xfId="20" applyFont="1" applyFill="1" applyBorder="1" applyAlignment="1" applyProtection="1">
      <alignment horizontal="center" vertical="center"/>
    </xf>
    <xf numFmtId="0" fontId="9" fillId="0" borderId="3" xfId="20" applyFont="1" applyFill="1" applyBorder="1" applyAlignment="1" applyProtection="1">
      <alignment horizontal="center" vertical="center"/>
    </xf>
    <xf numFmtId="0" fontId="9" fillId="0" borderId="1" xfId="20" applyFont="1" applyFill="1" applyBorder="1" applyAlignment="1" applyProtection="1">
      <alignment horizontal="center" vertical="center"/>
    </xf>
    <xf numFmtId="0" fontId="41" fillId="0" borderId="0" xfId="24" applyFont="1" applyAlignment="1">
      <alignment horizontal="left" vertical="top" wrapText="1"/>
    </xf>
    <xf numFmtId="0" fontId="3" fillId="3" borderId="5" xfId="0" applyFont="1" applyFill="1" applyBorder="1" applyAlignment="1" applyProtection="1">
      <alignment horizontal="center" vertical="center" wrapText="1" shrinkToFit="1"/>
      <protection locked="0"/>
    </xf>
    <xf numFmtId="0" fontId="3" fillId="3" borderId="6" xfId="0" applyFont="1" applyFill="1" applyBorder="1" applyAlignment="1" applyProtection="1">
      <alignment horizontal="center" vertical="center" wrapText="1" shrinkToFit="1"/>
      <protection locked="0"/>
    </xf>
    <xf numFmtId="0" fontId="3" fillId="3" borderId="3" xfId="0" applyFont="1" applyFill="1" applyBorder="1" applyAlignment="1" applyProtection="1">
      <alignment horizontal="center" vertical="center" wrapText="1"/>
      <protection locked="0"/>
    </xf>
    <xf numFmtId="0" fontId="41" fillId="0" borderId="0" xfId="24" applyFont="1">
      <alignment horizontal="left"/>
    </xf>
    <xf numFmtId="0" fontId="9" fillId="27" borderId="1" xfId="20" applyFont="1" applyBorder="1" applyAlignment="1" applyProtection="1">
      <alignment vertical="center" wrapText="1"/>
    </xf>
    <xf numFmtId="0" fontId="9" fillId="27" borderId="0" xfId="20" applyFont="1" applyAlignment="1" applyProtection="1">
      <alignment horizontal="center" wrapText="1"/>
    </xf>
    <xf numFmtId="0" fontId="125" fillId="0" borderId="0" xfId="0" applyFont="1" applyAlignment="1">
      <alignment horizontal="center" vertical="center"/>
    </xf>
    <xf numFmtId="2" fontId="126" fillId="0" borderId="0" xfId="0" applyNumberFormat="1" applyFont="1" applyAlignment="1">
      <alignment horizontal="justify" wrapText="1"/>
    </xf>
    <xf numFmtId="0" fontId="14" fillId="6" borderId="0" xfId="20" applyFont="1" applyFill="1"/>
    <xf numFmtId="0" fontId="71" fillId="6" borderId="1" xfId="20" applyFont="1" applyFill="1" applyBorder="1" applyAlignment="1">
      <alignment wrapText="1"/>
    </xf>
    <xf numFmtId="0" fontId="71" fillId="6" borderId="1" xfId="20" applyFont="1" applyFill="1" applyBorder="1" applyAlignment="1">
      <alignment horizontal="center" vertical="center" wrapText="1"/>
    </xf>
    <xf numFmtId="0" fontId="47" fillId="3" borderId="1" xfId="0" applyFont="1" applyFill="1" applyBorder="1" applyAlignment="1" applyProtection="1">
      <alignment horizontal="center" vertical="center" wrapText="1"/>
      <protection locked="0"/>
    </xf>
    <xf numFmtId="14" fontId="47" fillId="3" borderId="7" xfId="0" applyNumberFormat="1" applyFont="1" applyFill="1" applyBorder="1" applyAlignment="1" applyProtection="1">
      <alignment horizontal="center" vertical="center"/>
      <protection locked="0"/>
    </xf>
    <xf numFmtId="0" fontId="71" fillId="6" borderId="5" xfId="20" applyFont="1" applyFill="1" applyBorder="1" applyAlignment="1">
      <alignment vertical="center" wrapText="1"/>
    </xf>
    <xf numFmtId="0" fontId="71" fillId="6" borderId="3" xfId="20" applyFont="1" applyFill="1" applyBorder="1" applyAlignment="1">
      <alignment vertical="center" wrapText="1"/>
    </xf>
    <xf numFmtId="0" fontId="71" fillId="6" borderId="6" xfId="20" applyFont="1" applyFill="1" applyBorder="1" applyAlignment="1">
      <alignment vertical="center" wrapText="1"/>
    </xf>
    <xf numFmtId="0" fontId="48" fillId="3" borderId="7" xfId="0" applyFont="1" applyFill="1" applyBorder="1" applyAlignment="1" applyProtection="1">
      <alignment horizontal="center"/>
      <protection locked="0"/>
    </xf>
    <xf numFmtId="0" fontId="47" fillId="6" borderId="1" xfId="20" applyFont="1" applyFill="1" applyBorder="1" applyAlignment="1">
      <alignment horizontal="left" vertical="center" wrapText="1"/>
    </xf>
    <xf numFmtId="0" fontId="71" fillId="6" borderId="5" xfId="20" applyFont="1" applyFill="1" applyBorder="1" applyAlignment="1">
      <alignment horizontal="left" vertical="center" wrapText="1"/>
    </xf>
    <xf numFmtId="0" fontId="71" fillId="6" borderId="3" xfId="20" applyFont="1" applyFill="1" applyBorder="1" applyAlignment="1">
      <alignment horizontal="left" vertical="center" wrapText="1"/>
    </xf>
    <xf numFmtId="0" fontId="71" fillId="6" borderId="6" xfId="20" applyFont="1" applyFill="1" applyBorder="1" applyAlignment="1">
      <alignment horizontal="left" vertical="center" wrapText="1"/>
    </xf>
    <xf numFmtId="0" fontId="48" fillId="3" borderId="7" xfId="0" applyFont="1" applyFill="1" applyBorder="1" applyAlignment="1">
      <alignment horizontal="center"/>
    </xf>
    <xf numFmtId="0" fontId="63" fillId="6" borderId="0" xfId="20" applyFont="1" applyFill="1" applyAlignment="1">
      <alignment horizontal="center" vertical="center" wrapText="1"/>
    </xf>
    <xf numFmtId="0" fontId="51" fillId="6" borderId="0" xfId="20" applyFont="1" applyFill="1" applyAlignment="1">
      <alignment horizontal="center"/>
    </xf>
    <xf numFmtId="0" fontId="14" fillId="6" borderId="0" xfId="20" applyFont="1" applyFill="1" applyProtection="1">
      <protection locked="0"/>
    </xf>
    <xf numFmtId="0" fontId="64" fillId="6" borderId="0" xfId="20" applyFont="1" applyFill="1" applyAlignment="1">
      <alignment horizontal="center" vertical="center"/>
    </xf>
    <xf numFmtId="0" fontId="48" fillId="3" borderId="0" xfId="0" applyFont="1" applyFill="1" applyAlignment="1" applyProtection="1">
      <alignment horizontal="center"/>
      <protection locked="0"/>
    </xf>
    <xf numFmtId="0" fontId="1" fillId="6" borderId="0" xfId="20" applyFont="1" applyFill="1" applyAlignment="1">
      <alignment horizontal="left" wrapText="1"/>
    </xf>
    <xf numFmtId="0" fontId="47" fillId="6" borderId="0" xfId="20" applyFont="1" applyFill="1" applyAlignment="1">
      <alignment horizontal="left" wrapText="1"/>
    </xf>
    <xf numFmtId="0" fontId="1" fillId="6" borderId="0" xfId="20" applyFont="1" applyFill="1" applyAlignment="1">
      <alignment horizontal="justify" vertical="center" wrapText="1"/>
    </xf>
    <xf numFmtId="0" fontId="47" fillId="6" borderId="0" xfId="20" applyFont="1" applyFill="1" applyAlignment="1">
      <alignment horizontal="justify" vertical="center" wrapText="1"/>
    </xf>
    <xf numFmtId="0" fontId="48" fillId="6" borderId="7" xfId="20" applyFont="1" applyFill="1" applyBorder="1" applyAlignment="1">
      <alignment horizontal="center" vertical="center"/>
    </xf>
    <xf numFmtId="0" fontId="47" fillId="3" borderId="7" xfId="0" applyFont="1" applyFill="1" applyBorder="1" applyAlignment="1" applyProtection="1">
      <alignment horizontal="center"/>
    </xf>
    <xf numFmtId="0" fontId="51" fillId="6" borderId="0" xfId="20" applyFont="1" applyFill="1" applyAlignment="1">
      <alignment horizontal="center" vertical="center"/>
    </xf>
    <xf numFmtId="0" fontId="48" fillId="3" borderId="5" xfId="0" applyFont="1" applyFill="1" applyBorder="1" applyAlignment="1" applyProtection="1">
      <alignment horizontal="center" vertical="center"/>
    </xf>
    <xf numFmtId="0" fontId="48" fillId="3" borderId="3" xfId="0" applyFont="1" applyFill="1" applyBorder="1" applyAlignment="1" applyProtection="1">
      <alignment horizontal="center" vertical="center"/>
    </xf>
    <xf numFmtId="0" fontId="48" fillId="3" borderId="7" xfId="0" applyFont="1" applyFill="1" applyBorder="1" applyAlignment="1" applyProtection="1">
      <alignment horizontal="center" vertical="center"/>
    </xf>
    <xf numFmtId="0" fontId="47" fillId="3" borderId="7" xfId="0" applyFont="1" applyFill="1" applyBorder="1" applyAlignment="1" applyProtection="1">
      <alignment horizontal="center" vertical="center"/>
      <protection locked="0"/>
    </xf>
    <xf numFmtId="0" fontId="40" fillId="3" borderId="7" xfId="0" applyFont="1" applyFill="1" applyBorder="1" applyAlignment="1" applyProtection="1">
      <alignment horizontal="center"/>
      <protection locked="0"/>
    </xf>
    <xf numFmtId="0" fontId="40" fillId="3" borderId="7" xfId="0" applyFont="1" applyFill="1" applyBorder="1" applyAlignment="1">
      <alignment horizontal="center"/>
    </xf>
    <xf numFmtId="14" fontId="1" fillId="3" borderId="7" xfId="0" applyNumberFormat="1" applyFont="1" applyFill="1" applyBorder="1" applyAlignment="1" applyProtection="1">
      <alignment horizontal="center" vertical="center"/>
      <protection locked="0"/>
    </xf>
    <xf numFmtId="0" fontId="71" fillId="6" borderId="2" xfId="20" applyFont="1" applyFill="1" applyBorder="1" applyAlignment="1">
      <alignment horizontal="justify" vertical="top" wrapText="1"/>
    </xf>
    <xf numFmtId="0" fontId="71" fillId="6" borderId="0" xfId="20" applyFont="1" applyFill="1" applyBorder="1" applyAlignment="1">
      <alignment horizontal="justify" vertical="top" wrapText="1"/>
    </xf>
    <xf numFmtId="2" fontId="125" fillId="0" borderId="0" xfId="0" applyNumberFormat="1" applyFont="1" applyAlignment="1">
      <alignment horizontal="justify" wrapText="1"/>
    </xf>
    <xf numFmtId="0" fontId="2" fillId="6" borderId="0" xfId="20" applyFont="1" applyFill="1" applyAlignment="1">
      <alignment horizontal="center"/>
    </xf>
    <xf numFmtId="0" fontId="2" fillId="6" borderId="0" xfId="20" applyFont="1" applyFill="1" applyAlignment="1">
      <alignment horizontal="center" vertical="center"/>
    </xf>
    <xf numFmtId="0" fontId="40" fillId="6" borderId="7" xfId="20" applyFont="1" applyFill="1" applyBorder="1" applyAlignment="1">
      <alignment horizontal="center" vertical="center"/>
    </xf>
    <xf numFmtId="0" fontId="1" fillId="6" borderId="1" xfId="20" applyFont="1" applyFill="1" applyBorder="1" applyAlignment="1">
      <alignment horizontal="left" vertical="center" wrapText="1"/>
    </xf>
    <xf numFmtId="0" fontId="121" fillId="0" borderId="0" xfId="0" applyFont="1" applyFill="1" applyAlignment="1" applyProtection="1">
      <alignment horizontal="justify" vertical="top" wrapText="1"/>
    </xf>
    <xf numFmtId="0" fontId="128" fillId="0" borderId="7" xfId="0" applyFont="1" applyFill="1" applyBorder="1" applyAlignment="1" applyProtection="1">
      <alignment horizontal="center"/>
    </xf>
    <xf numFmtId="0" fontId="140" fillId="0" borderId="2" xfId="0" applyFont="1" applyFill="1" applyBorder="1" applyAlignment="1" applyProtection="1">
      <alignment horizontal="center"/>
    </xf>
    <xf numFmtId="0" fontId="121" fillId="0" borderId="0" xfId="0" applyFont="1" applyFill="1" applyAlignment="1" applyProtection="1">
      <alignment horizontal="center"/>
    </xf>
    <xf numFmtId="0" fontId="1" fillId="0" borderId="0" xfId="218" applyFont="1" applyAlignment="1">
      <alignment horizontal="left" vertical="top" wrapText="1"/>
    </xf>
    <xf numFmtId="0" fontId="2" fillId="6" borderId="0" xfId="20" applyFont="1" applyFill="1" applyAlignment="1">
      <alignment horizontal="justify" vertical="top" wrapText="1"/>
    </xf>
    <xf numFmtId="0" fontId="2" fillId="6" borderId="7" xfId="20" applyFont="1" applyFill="1" applyBorder="1" applyAlignment="1">
      <alignment horizontal="center" vertical="top" wrapText="1"/>
    </xf>
    <xf numFmtId="0" fontId="29" fillId="6" borderId="2" xfId="20" applyFont="1" applyFill="1" applyBorder="1" applyAlignment="1">
      <alignment horizontal="center" vertical="top" wrapText="1"/>
    </xf>
    <xf numFmtId="0" fontId="51" fillId="3" borderId="0" xfId="0" applyFont="1" applyFill="1" applyAlignment="1" applyProtection="1">
      <alignment horizontal="center" vertical="center"/>
      <protection locked="0"/>
    </xf>
    <xf numFmtId="0" fontId="135" fillId="0" borderId="0" xfId="218" applyFont="1" applyAlignment="1">
      <alignment horizontal="left" vertical="top" wrapText="1"/>
    </xf>
    <xf numFmtId="0" fontId="49" fillId="6" borderId="0" xfId="20" applyFont="1" applyFill="1" applyAlignment="1">
      <alignment horizontal="center" vertical="center"/>
    </xf>
    <xf numFmtId="14" fontId="51" fillId="3" borderId="0" xfId="0" applyNumberFormat="1" applyFont="1" applyFill="1" applyAlignment="1" applyProtection="1">
      <alignment horizontal="center" vertical="center"/>
      <protection locked="0"/>
    </xf>
    <xf numFmtId="0" fontId="51" fillId="3" borderId="0" xfId="0" applyFont="1" applyFill="1" applyAlignment="1" applyProtection="1">
      <alignment horizontal="center" vertical="center"/>
    </xf>
    <xf numFmtId="0" fontId="51" fillId="3" borderId="7" xfId="0" applyFont="1" applyFill="1" applyBorder="1" applyAlignment="1" applyProtection="1">
      <alignment horizontal="center"/>
    </xf>
    <xf numFmtId="0" fontId="51" fillId="6" borderId="0" xfId="20" applyFont="1" applyFill="1" applyAlignment="1">
      <alignment horizontal="left"/>
    </xf>
    <xf numFmtId="0" fontId="51" fillId="3" borderId="7" xfId="0" applyNumberFormat="1" applyFont="1" applyFill="1" applyBorder="1" applyAlignment="1" applyProtection="1">
      <alignment horizontal="center"/>
    </xf>
    <xf numFmtId="0" fontId="51" fillId="3" borderId="0" xfId="0" applyNumberFormat="1" applyFont="1" applyFill="1" applyBorder="1" applyAlignment="1" applyProtection="1">
      <alignment horizontal="center"/>
    </xf>
    <xf numFmtId="0" fontId="51" fillId="6" borderId="0" xfId="20" applyFont="1" applyFill="1" applyAlignment="1">
      <alignment horizontal="right" vertical="center"/>
    </xf>
    <xf numFmtId="0" fontId="51" fillId="3" borderId="7" xfId="0" applyFont="1" applyFill="1" applyBorder="1" applyAlignment="1" applyProtection="1">
      <alignment horizontal="center" vertical="center"/>
      <protection locked="0"/>
    </xf>
    <xf numFmtId="0" fontId="135" fillId="0" borderId="0" xfId="218" applyFont="1" applyBorder="1" applyAlignment="1">
      <alignment horizontal="left" vertical="top" wrapText="1"/>
    </xf>
    <xf numFmtId="0" fontId="63" fillId="3" borderId="0" xfId="218" applyFont="1" applyFill="1" applyBorder="1" applyAlignment="1">
      <alignment horizontal="center" vertical="center" wrapText="1"/>
    </xf>
    <xf numFmtId="0" fontId="54" fillId="3" borderId="0" xfId="218" applyFont="1" applyFill="1" applyBorder="1" applyAlignment="1">
      <alignment horizontal="center" vertical="center"/>
    </xf>
    <xf numFmtId="0" fontId="54" fillId="3" borderId="0" xfId="218" applyFont="1" applyFill="1" applyBorder="1" applyAlignment="1">
      <alignment horizontal="justify" vertical="center" wrapText="1"/>
    </xf>
    <xf numFmtId="0" fontId="54" fillId="3" borderId="0" xfId="218" applyFont="1" applyFill="1" applyBorder="1" applyAlignment="1">
      <alignment horizontal="left" vertical="center" wrapText="1"/>
    </xf>
    <xf numFmtId="0" fontId="54" fillId="3" borderId="0" xfId="218" applyFont="1" applyFill="1" applyBorder="1" applyAlignment="1">
      <alignment horizontal="center"/>
    </xf>
    <xf numFmtId="0" fontId="49" fillId="3" borderId="0" xfId="218" applyFont="1" applyFill="1" applyBorder="1" applyAlignment="1">
      <alignment horizontal="center" vertical="center"/>
    </xf>
    <xf numFmtId="0" fontId="49" fillId="3" borderId="0" xfId="218" applyFont="1" applyFill="1" applyBorder="1" applyAlignment="1">
      <alignment horizontal="left" vertical="top"/>
    </xf>
    <xf numFmtId="0" fontId="0" fillId="0" borderId="7" xfId="0" applyFill="1" applyBorder="1" applyAlignment="1" applyProtection="1">
      <alignment horizontal="center"/>
    </xf>
    <xf numFmtId="0" fontId="9" fillId="0" borderId="0" xfId="0" applyFont="1" applyAlignment="1">
      <alignment horizontal="center" vertical="center" wrapText="1"/>
    </xf>
    <xf numFmtId="0" fontId="65" fillId="0" borderId="0" xfId="0" applyFont="1" applyAlignment="1" applyProtection="1">
      <alignment horizontal="center" vertical="center"/>
      <protection locked="0"/>
    </xf>
    <xf numFmtId="0" fontId="1" fillId="27" borderId="22" xfId="20" applyFont="1" applyBorder="1" applyAlignment="1" applyProtection="1">
      <alignment horizontal="center" vertical="center" wrapText="1"/>
    </xf>
    <xf numFmtId="0" fontId="1" fillId="27" borderId="23" xfId="20" applyFont="1" applyBorder="1" applyAlignment="1" applyProtection="1">
      <alignment horizontal="center" vertical="center" wrapText="1"/>
    </xf>
    <xf numFmtId="0" fontId="78" fillId="27" borderId="5" xfId="20" applyFont="1" applyBorder="1" applyAlignment="1" applyProtection="1">
      <alignment horizontal="center" vertical="center" wrapText="1"/>
      <protection locked="0"/>
    </xf>
    <xf numFmtId="0" fontId="78" fillId="27" borderId="3" xfId="20" applyFont="1" applyBorder="1" applyAlignment="1" applyProtection="1">
      <alignment horizontal="center" vertical="center" wrapText="1"/>
      <protection locked="0"/>
    </xf>
    <xf numFmtId="0" fontId="78" fillId="27" borderId="6" xfId="20" applyFont="1" applyBorder="1" applyAlignment="1" applyProtection="1">
      <alignment horizontal="center" vertical="center" wrapText="1"/>
      <protection locked="0"/>
    </xf>
    <xf numFmtId="0" fontId="3" fillId="0" borderId="0" xfId="21" applyFont="1" applyAlignment="1" applyProtection="1">
      <alignment horizontal="left" vertical="center" wrapText="1"/>
      <protection locked="0"/>
    </xf>
    <xf numFmtId="0" fontId="1" fillId="27" borderId="1" xfId="20" applyFont="1" applyBorder="1" applyAlignment="1">
      <alignment horizontal="left" vertical="center" wrapText="1"/>
    </xf>
    <xf numFmtId="0" fontId="59" fillId="3" borderId="28" xfId="0" applyNumberFormat="1" applyFont="1" applyFill="1" applyBorder="1" applyAlignment="1" applyProtection="1">
      <alignment horizontal="center" vertical="center"/>
      <protection locked="0"/>
    </xf>
    <xf numFmtId="0" fontId="59" fillId="3" borderId="26" xfId="0" applyNumberFormat="1" applyFont="1" applyFill="1" applyBorder="1" applyAlignment="1" applyProtection="1">
      <alignment horizontal="center" vertical="center"/>
      <protection locked="0"/>
    </xf>
    <xf numFmtId="0" fontId="1" fillId="3" borderId="31" xfId="0" applyFont="1" applyFill="1" applyBorder="1" applyAlignment="1">
      <alignment horizontal="center"/>
    </xf>
    <xf numFmtId="0" fontId="1" fillId="3" borderId="6" xfId="0" applyFont="1" applyFill="1" applyBorder="1" applyAlignment="1">
      <alignment horizontal="center"/>
    </xf>
    <xf numFmtId="0" fontId="1" fillId="27" borderId="17" xfId="20" applyFont="1" applyBorder="1" applyAlignment="1">
      <alignment horizontal="center"/>
    </xf>
    <xf numFmtId="0" fontId="1" fillId="27" borderId="18" xfId="20" applyFont="1" applyBorder="1" applyAlignment="1">
      <alignment horizontal="center"/>
    </xf>
    <xf numFmtId="0" fontId="1" fillId="27" borderId="19" xfId="20" applyFont="1" applyBorder="1" applyAlignment="1">
      <alignment horizontal="center"/>
    </xf>
    <xf numFmtId="0" fontId="1" fillId="27" borderId="27" xfId="20" applyFont="1" applyBorder="1" applyAlignment="1">
      <alignment horizontal="center" vertical="center"/>
    </xf>
    <xf numFmtId="0" fontId="1" fillId="27" borderId="32" xfId="20" applyFont="1" applyBorder="1" applyAlignment="1">
      <alignment horizontal="center" vertical="center"/>
    </xf>
    <xf numFmtId="0" fontId="1" fillId="27" borderId="33" xfId="20" applyFont="1" applyBorder="1" applyAlignment="1">
      <alignment horizontal="center" vertical="center"/>
    </xf>
    <xf numFmtId="0" fontId="1" fillId="27" borderId="31" xfId="20" applyFont="1" applyBorder="1" applyAlignment="1">
      <alignment horizontal="center" vertical="center" wrapText="1"/>
    </xf>
    <xf numFmtId="0" fontId="1" fillId="27" borderId="6" xfId="20" applyFont="1" applyBorder="1" applyAlignment="1">
      <alignment horizontal="center" vertical="center" wrapText="1"/>
    </xf>
    <xf numFmtId="0" fontId="1" fillId="32" borderId="5" xfId="0" applyFont="1" applyFill="1" applyBorder="1" applyAlignment="1" applyProtection="1">
      <alignment horizontal="center" vertical="center" wrapText="1"/>
    </xf>
    <xf numFmtId="0" fontId="1" fillId="32" borderId="6" xfId="0" applyFont="1" applyFill="1" applyBorder="1" applyAlignment="1" applyProtection="1">
      <alignment horizontal="center" vertical="center" wrapText="1"/>
    </xf>
    <xf numFmtId="0" fontId="1" fillId="31" borderId="5" xfId="0" applyFont="1" applyFill="1" applyBorder="1" applyAlignment="1" applyProtection="1">
      <alignment horizontal="center"/>
    </xf>
    <xf numFmtId="0" fontId="1" fillId="31" borderId="3" xfId="0" applyFont="1" applyFill="1" applyBorder="1" applyAlignment="1" applyProtection="1">
      <alignment horizontal="center"/>
    </xf>
    <xf numFmtId="0" fontId="1" fillId="31" borderId="6" xfId="0" applyFont="1" applyFill="1" applyBorder="1" applyAlignment="1" applyProtection="1">
      <alignment horizontal="center"/>
    </xf>
    <xf numFmtId="0" fontId="33" fillId="27" borderId="16" xfId="20" applyFont="1" applyBorder="1" applyAlignment="1">
      <alignment horizontal="center"/>
    </xf>
    <xf numFmtId="0" fontId="33" fillId="27" borderId="2" xfId="20" applyFont="1" applyBorder="1" applyAlignment="1">
      <alignment horizontal="center"/>
    </xf>
    <xf numFmtId="0" fontId="33" fillId="27" borderId="4" xfId="20" applyFont="1" applyBorder="1" applyAlignment="1">
      <alignment horizontal="center"/>
    </xf>
    <xf numFmtId="0" fontId="9" fillId="0" borderId="10" xfId="0" applyFont="1" applyFill="1" applyBorder="1" applyAlignment="1" applyProtection="1">
      <alignment horizontal="center"/>
    </xf>
    <xf numFmtId="0" fontId="9" fillId="0" borderId="0" xfId="0" applyFont="1" applyFill="1" applyBorder="1" applyAlignment="1" applyProtection="1">
      <alignment horizontal="center"/>
    </xf>
    <xf numFmtId="0" fontId="1" fillId="27" borderId="5" xfId="20" applyFont="1" applyBorder="1" applyAlignment="1">
      <alignment horizontal="center" vertical="center"/>
    </xf>
    <xf numFmtId="0" fontId="1" fillId="27" borderId="3" xfId="20" applyFont="1" applyBorder="1" applyAlignment="1">
      <alignment horizontal="center" vertical="center"/>
    </xf>
    <xf numFmtId="0" fontId="1" fillId="27" borderId="6" xfId="20" applyFont="1" applyBorder="1" applyAlignment="1">
      <alignment horizontal="center" vertical="center"/>
    </xf>
    <xf numFmtId="0" fontId="1" fillId="30" borderId="5" xfId="0" applyFont="1" applyFill="1" applyBorder="1" applyAlignment="1" applyProtection="1">
      <alignment horizontal="center" vertical="center" wrapText="1"/>
    </xf>
    <xf numFmtId="0" fontId="1" fillId="30" borderId="6" xfId="0" applyFont="1" applyFill="1" applyBorder="1" applyAlignment="1" applyProtection="1">
      <alignment horizontal="center" vertical="center" wrapText="1"/>
    </xf>
    <xf numFmtId="0" fontId="9" fillId="0" borderId="5" xfId="28" applyFont="1" applyBorder="1" applyAlignment="1">
      <alignment horizontal="center"/>
    </xf>
    <xf numFmtId="0" fontId="9" fillId="0" borderId="6" xfId="28" applyFont="1" applyBorder="1" applyAlignment="1">
      <alignment horizontal="center"/>
    </xf>
    <xf numFmtId="0" fontId="11" fillId="32" borderId="5" xfId="28" applyFont="1" applyFill="1" applyBorder="1" applyAlignment="1">
      <alignment horizontal="center"/>
    </xf>
    <xf numFmtId="0" fontId="11" fillId="32" borderId="6" xfId="28" applyFont="1" applyFill="1" applyBorder="1" applyAlignment="1">
      <alignment horizontal="center"/>
    </xf>
    <xf numFmtId="0" fontId="1" fillId="27" borderId="1" xfId="20" applyFont="1" applyBorder="1" applyAlignment="1">
      <alignment horizontal="center" vertical="center" wrapText="1"/>
    </xf>
    <xf numFmtId="0" fontId="1" fillId="27" borderId="5" xfId="20" applyFont="1" applyBorder="1" applyAlignment="1">
      <alignment horizontal="center" vertical="center" wrapText="1"/>
    </xf>
    <xf numFmtId="0" fontId="121" fillId="0" borderId="0" xfId="0" applyFont="1" applyAlignment="1">
      <alignment horizontal="center"/>
    </xf>
    <xf numFmtId="0" fontId="1" fillId="27" borderId="3" xfId="20" applyFont="1" applyBorder="1" applyAlignment="1">
      <alignment horizontal="center" vertical="center" wrapText="1"/>
    </xf>
    <xf numFmtId="0" fontId="95" fillId="3" borderId="0" xfId="0" applyFont="1" applyFill="1" applyAlignment="1" applyProtection="1">
      <alignment horizontal="left" wrapText="1"/>
    </xf>
    <xf numFmtId="0" fontId="93" fillId="3" borderId="0" xfId="0" applyFont="1" applyFill="1" applyAlignment="1" applyProtection="1">
      <alignment horizontal="left" wrapText="1"/>
    </xf>
    <xf numFmtId="0" fontId="109" fillId="3" borderId="0" xfId="0" applyFont="1" applyFill="1" applyAlignment="1" applyProtection="1">
      <alignment horizontal="left" wrapText="1"/>
    </xf>
    <xf numFmtId="0" fontId="93" fillId="3" borderId="0" xfId="0" applyFont="1" applyFill="1" applyBorder="1" applyAlignment="1" applyProtection="1">
      <alignment horizontal="left" wrapText="1"/>
      <protection locked="0"/>
    </xf>
    <xf numFmtId="0" fontId="93" fillId="0" borderId="0" xfId="0" applyFont="1" applyAlignment="1">
      <alignment wrapText="1"/>
    </xf>
    <xf numFmtId="0" fontId="109" fillId="0" borderId="0" xfId="0" applyFont="1" applyAlignment="1">
      <alignment wrapText="1"/>
    </xf>
    <xf numFmtId="0" fontId="131" fillId="0" borderId="0" xfId="0" applyFont="1" applyAlignment="1">
      <alignment horizontal="center"/>
    </xf>
    <xf numFmtId="0" fontId="47" fillId="27" borderId="1" xfId="20" applyFont="1" applyBorder="1" applyAlignment="1" applyProtection="1">
      <alignment horizontal="left" vertical="center" wrapText="1"/>
      <protection locked="0"/>
    </xf>
    <xf numFmtId="0" fontId="47" fillId="3" borderId="0" xfId="0" applyFont="1" applyFill="1" applyAlignment="1" applyProtection="1">
      <alignment horizontal="center" vertical="center"/>
      <protection locked="0"/>
    </xf>
    <xf numFmtId="0" fontId="47" fillId="3" borderId="0" xfId="0" applyFont="1" applyFill="1" applyAlignment="1" applyProtection="1">
      <alignment horizontal="left" vertical="center"/>
      <protection locked="0"/>
    </xf>
    <xf numFmtId="0" fontId="9" fillId="27" borderId="1" xfId="20" applyFont="1" applyBorder="1" applyAlignment="1" applyProtection="1">
      <alignment horizontal="left" vertical="center" wrapText="1"/>
      <protection locked="0"/>
    </xf>
    <xf numFmtId="0" fontId="48" fillId="3" borderId="0" xfId="0" applyFont="1" applyFill="1" applyAlignment="1" applyProtection="1">
      <alignment horizontal="left" wrapText="1"/>
      <protection locked="0"/>
    </xf>
    <xf numFmtId="0" fontId="47" fillId="27" borderId="1" xfId="20" applyFont="1" applyBorder="1" applyAlignment="1" applyProtection="1">
      <alignment horizontal="left" vertical="center" wrapText="1"/>
    </xf>
    <xf numFmtId="0" fontId="47" fillId="3" borderId="0" xfId="0" applyFont="1" applyFill="1" applyAlignment="1" applyProtection="1">
      <alignment horizontal="left" vertical="center" wrapText="1"/>
      <protection locked="0"/>
    </xf>
    <xf numFmtId="0" fontId="59" fillId="3" borderId="0" xfId="0" applyFont="1" applyFill="1" applyAlignment="1" applyProtection="1">
      <alignment horizontal="center" wrapText="1"/>
      <protection locked="0"/>
    </xf>
    <xf numFmtId="0" fontId="59" fillId="3" borderId="0" xfId="0" applyFont="1" applyFill="1" applyAlignment="1" applyProtection="1">
      <alignment horizontal="center"/>
      <protection locked="0"/>
    </xf>
    <xf numFmtId="0" fontId="47" fillId="27" borderId="22" xfId="20" applyFont="1" applyBorder="1" applyAlignment="1" applyProtection="1">
      <alignment horizontal="center" vertical="center" wrapText="1"/>
      <protection locked="0"/>
    </xf>
    <xf numFmtId="0" fontId="47" fillId="27" borderId="21" xfId="20" applyFont="1" applyBorder="1" applyAlignment="1" applyProtection="1">
      <alignment horizontal="center" vertical="center" wrapText="1"/>
      <protection locked="0"/>
    </xf>
    <xf numFmtId="0" fontId="47" fillId="27" borderId="23" xfId="20" applyFont="1" applyBorder="1" applyAlignment="1" applyProtection="1">
      <alignment horizontal="center" vertical="center" wrapText="1"/>
      <protection locked="0"/>
    </xf>
    <xf numFmtId="0" fontId="47" fillId="27" borderId="1" xfId="20" applyFont="1" applyBorder="1" applyAlignment="1" applyProtection="1">
      <alignment horizontal="center" vertical="center" wrapText="1"/>
      <protection locked="0"/>
    </xf>
    <xf numFmtId="0" fontId="47" fillId="27" borderId="16" xfId="20" applyFont="1" applyBorder="1" applyAlignment="1" applyProtection="1">
      <alignment horizontal="center" vertical="center" wrapText="1"/>
      <protection locked="0"/>
    </xf>
    <xf numFmtId="0" fontId="47" fillId="27" borderId="2" xfId="20" applyFont="1" applyBorder="1" applyAlignment="1" applyProtection="1">
      <alignment horizontal="center" vertical="center" wrapText="1"/>
      <protection locked="0"/>
    </xf>
    <xf numFmtId="0" fontId="47" fillId="27" borderId="10" xfId="20" applyFont="1" applyBorder="1" applyAlignment="1" applyProtection="1">
      <alignment horizontal="center" vertical="center" wrapText="1"/>
      <protection locked="0"/>
    </xf>
    <xf numFmtId="0" fontId="47" fillId="27" borderId="0" xfId="20" applyFont="1" applyBorder="1" applyAlignment="1" applyProtection="1">
      <alignment horizontal="center" vertical="center" wrapText="1"/>
      <protection locked="0"/>
    </xf>
    <xf numFmtId="0" fontId="47" fillId="27" borderId="9" xfId="20" applyFont="1" applyBorder="1" applyAlignment="1" applyProtection="1">
      <alignment horizontal="center" vertical="center" wrapText="1"/>
      <protection locked="0"/>
    </xf>
    <xf numFmtId="0" fontId="47" fillId="27" borderId="7" xfId="20" applyFont="1" applyBorder="1" applyAlignment="1" applyProtection="1">
      <alignment horizontal="center" vertical="center" wrapText="1"/>
      <protection locked="0"/>
    </xf>
    <xf numFmtId="0" fontId="47" fillId="27" borderId="4" xfId="20" applyFont="1" applyBorder="1" applyAlignment="1" applyProtection="1">
      <alignment horizontal="center" vertical="center" wrapText="1"/>
      <protection locked="0"/>
    </xf>
    <xf numFmtId="0" fontId="47" fillId="27" borderId="20" xfId="20" applyFont="1" applyBorder="1" applyAlignment="1" applyProtection="1">
      <alignment horizontal="center" vertical="center" wrapText="1"/>
      <protection locked="0"/>
    </xf>
    <xf numFmtId="0" fontId="47" fillId="27" borderId="9" xfId="20" applyFont="1" applyBorder="1" applyAlignment="1" applyProtection="1">
      <alignment horizontal="left" vertical="center" wrapText="1"/>
      <protection locked="0"/>
    </xf>
    <xf numFmtId="0" fontId="47" fillId="27" borderId="3" xfId="20" applyFont="1" applyBorder="1" applyAlignment="1" applyProtection="1">
      <alignment horizontal="left" vertical="center" wrapText="1"/>
      <protection locked="0"/>
    </xf>
    <xf numFmtId="0" fontId="47" fillId="27" borderId="6" xfId="20" applyFont="1" applyBorder="1" applyAlignment="1" applyProtection="1">
      <alignment horizontal="left" vertical="center" wrapText="1"/>
      <protection locked="0"/>
    </xf>
    <xf numFmtId="0" fontId="47" fillId="27" borderId="3" xfId="20" applyFont="1" applyBorder="1" applyAlignment="1" applyProtection="1">
      <alignment horizontal="left" vertical="center" wrapText="1"/>
    </xf>
    <xf numFmtId="0" fontId="47" fillId="27" borderId="6" xfId="20" applyFont="1" applyBorder="1" applyAlignment="1" applyProtection="1">
      <alignment horizontal="left" vertical="center" wrapText="1"/>
    </xf>
    <xf numFmtId="0" fontId="47" fillId="27" borderId="5" xfId="20" applyFont="1" applyBorder="1" applyAlignment="1" applyProtection="1">
      <alignment horizontal="left" vertical="center" wrapText="1"/>
      <protection locked="0"/>
    </xf>
    <xf numFmtId="0" fontId="47" fillId="27" borderId="16" xfId="20" applyFont="1" applyBorder="1" applyAlignment="1" applyProtection="1">
      <alignment horizontal="left" vertical="center" wrapText="1"/>
      <protection locked="0"/>
    </xf>
    <xf numFmtId="0" fontId="47" fillId="27" borderId="2" xfId="20" applyFont="1" applyBorder="1" applyAlignment="1" applyProtection="1">
      <alignment horizontal="left" vertical="center" wrapText="1"/>
      <protection locked="0"/>
    </xf>
    <xf numFmtId="0" fontId="47" fillId="27" borderId="4" xfId="20" applyFont="1" applyBorder="1" applyAlignment="1" applyProtection="1">
      <alignment horizontal="left" vertical="center" wrapText="1"/>
      <protection locked="0"/>
    </xf>
    <xf numFmtId="0" fontId="47" fillId="27" borderId="7" xfId="20" applyFont="1" applyBorder="1" applyAlignment="1" applyProtection="1">
      <alignment horizontal="left" vertical="center" wrapText="1"/>
      <protection locked="0"/>
    </xf>
    <xf numFmtId="0" fontId="47" fillId="27" borderId="20" xfId="20" applyFont="1" applyBorder="1" applyAlignment="1" applyProtection="1">
      <alignment horizontal="left" vertical="center" wrapText="1"/>
      <protection locked="0"/>
    </xf>
    <xf numFmtId="0" fontId="47" fillId="5" borderId="1" xfId="0" applyFont="1" applyFill="1" applyBorder="1" applyAlignment="1" applyProtection="1">
      <alignment horizontal="center" vertical="center" wrapText="1"/>
      <protection locked="0"/>
    </xf>
    <xf numFmtId="0" fontId="47" fillId="27" borderId="11" xfId="20" applyFont="1" applyBorder="1" applyAlignment="1" applyProtection="1">
      <alignment horizontal="center" vertical="center" wrapText="1"/>
      <protection locked="0"/>
    </xf>
    <xf numFmtId="0" fontId="51" fillId="3" borderId="0" xfId="0" applyFont="1" applyFill="1" applyAlignment="1" applyProtection="1">
      <alignment horizontal="left" vertical="center"/>
      <protection locked="0"/>
    </xf>
    <xf numFmtId="0" fontId="51" fillId="3" borderId="0" xfId="0" applyFont="1" applyFill="1" applyAlignment="1" applyProtection="1">
      <alignment horizontal="left" vertical="center" wrapText="1"/>
      <protection locked="0"/>
    </xf>
    <xf numFmtId="0" fontId="3" fillId="38" borderId="31" xfId="0" applyFont="1" applyFill="1" applyBorder="1" applyAlignment="1" applyProtection="1">
      <alignment horizontal="center" vertical="center" wrapText="1"/>
      <protection locked="0"/>
    </xf>
    <xf numFmtId="0" fontId="3" fillId="38" borderId="6" xfId="0" applyFont="1" applyFill="1" applyBorder="1" applyAlignment="1" applyProtection="1">
      <alignment horizontal="center" vertical="center" wrapText="1"/>
      <protection locked="0"/>
    </xf>
    <xf numFmtId="0" fontId="3" fillId="30" borderId="5" xfId="0" applyFont="1" applyFill="1" applyBorder="1" applyAlignment="1" applyProtection="1">
      <alignment horizontal="center" vertical="center" wrapText="1"/>
      <protection locked="0"/>
    </xf>
    <xf numFmtId="0" fontId="3" fillId="30" borderId="6" xfId="0" applyFont="1" applyFill="1" applyBorder="1" applyAlignment="1" applyProtection="1">
      <alignment horizontal="center" vertical="center" wrapText="1"/>
      <protection locked="0"/>
    </xf>
    <xf numFmtId="0" fontId="5" fillId="39" borderId="5" xfId="0" applyFont="1" applyFill="1" applyBorder="1" applyAlignment="1" applyProtection="1">
      <alignment horizontal="center" vertical="center"/>
      <protection locked="0"/>
    </xf>
    <xf numFmtId="0" fontId="5" fillId="39" borderId="6" xfId="0" applyFont="1" applyFill="1" applyBorder="1" applyAlignment="1" applyProtection="1">
      <alignment horizontal="center" vertical="center"/>
      <protection locked="0"/>
    </xf>
    <xf numFmtId="0" fontId="5" fillId="39" borderId="5" xfId="0" applyFont="1" applyFill="1" applyBorder="1" applyAlignment="1" applyProtection="1">
      <alignment horizontal="center" vertical="center" wrapText="1"/>
      <protection locked="0"/>
    </xf>
    <xf numFmtId="0" fontId="5" fillId="39" borderId="6" xfId="0" applyFont="1" applyFill="1" applyBorder="1" applyAlignment="1" applyProtection="1">
      <alignment horizontal="center" vertical="center" wrapText="1"/>
      <protection locked="0"/>
    </xf>
    <xf numFmtId="0" fontId="3" fillId="36" borderId="5" xfId="0" applyFont="1" applyFill="1" applyBorder="1" applyAlignment="1" applyProtection="1">
      <alignment horizontal="center" vertical="center" wrapText="1"/>
      <protection locked="0"/>
    </xf>
    <xf numFmtId="0" fontId="3" fillId="36" borderId="6" xfId="0" applyFont="1" applyFill="1" applyBorder="1" applyAlignment="1" applyProtection="1">
      <alignment horizontal="center" vertical="center" wrapText="1"/>
      <protection locked="0"/>
    </xf>
    <xf numFmtId="0" fontId="3" fillId="37" borderId="5" xfId="0" applyFont="1" applyFill="1" applyBorder="1" applyAlignment="1" applyProtection="1">
      <alignment horizontal="center" vertical="center" wrapText="1"/>
      <protection locked="0"/>
    </xf>
    <xf numFmtId="0" fontId="3" fillId="37" borderId="6" xfId="0" applyFont="1" applyFill="1" applyBorder="1" applyAlignment="1" applyProtection="1">
      <alignment horizontal="center" vertical="center" wrapText="1"/>
      <protection locked="0"/>
    </xf>
    <xf numFmtId="0" fontId="12" fillId="30" borderId="31" xfId="0" applyFont="1" applyFill="1" applyBorder="1" applyAlignment="1" applyProtection="1">
      <alignment horizontal="center" vertical="center" wrapText="1"/>
      <protection locked="0"/>
    </xf>
    <xf numFmtId="0" fontId="12" fillId="30" borderId="3" xfId="0" applyFont="1" applyFill="1" applyBorder="1" applyAlignment="1" applyProtection="1">
      <alignment horizontal="center" vertical="center" wrapText="1"/>
      <protection locked="0"/>
    </xf>
    <xf numFmtId="0" fontId="12" fillId="30" borderId="6" xfId="0" applyFont="1" applyFill="1" applyBorder="1" applyAlignment="1" applyProtection="1">
      <alignment horizontal="center" vertical="center" wrapText="1"/>
      <protection locked="0"/>
    </xf>
    <xf numFmtId="0" fontId="3" fillId="36" borderId="5" xfId="0" applyFont="1" applyFill="1" applyBorder="1" applyAlignment="1" applyProtection="1">
      <alignment horizontal="center" vertical="center"/>
      <protection locked="0"/>
    </xf>
    <xf numFmtId="0" fontId="3" fillId="36" borderId="6" xfId="0" applyFont="1" applyFill="1" applyBorder="1" applyAlignment="1" applyProtection="1">
      <alignment horizontal="center" vertical="center"/>
      <protection locked="0"/>
    </xf>
    <xf numFmtId="0" fontId="3" fillId="37" borderId="5" xfId="0" applyFont="1" applyFill="1" applyBorder="1" applyAlignment="1" applyProtection="1">
      <alignment horizontal="center" vertical="center"/>
      <protection locked="0"/>
    </xf>
    <xf numFmtId="0" fontId="3" fillId="37" borderId="6" xfId="0" applyFont="1" applyFill="1" applyBorder="1" applyAlignment="1" applyProtection="1">
      <alignment horizontal="center" vertical="center"/>
      <protection locked="0"/>
    </xf>
    <xf numFmtId="0" fontId="3" fillId="0" borderId="5" xfId="20" applyFont="1" applyFill="1" applyBorder="1" applyAlignment="1">
      <alignment horizontal="center" vertical="center" wrapText="1"/>
    </xf>
    <xf numFmtId="0" fontId="3" fillId="0" borderId="6" xfId="20" applyFont="1" applyFill="1" applyBorder="1" applyAlignment="1">
      <alignment horizontal="center" vertical="center" wrapText="1"/>
    </xf>
    <xf numFmtId="0" fontId="3" fillId="30" borderId="5" xfId="0" applyFont="1" applyFill="1" applyBorder="1" applyAlignment="1" applyProtection="1">
      <alignment horizontal="center" vertical="center"/>
      <protection locked="0"/>
    </xf>
    <xf numFmtId="0" fontId="3" fillId="30" borderId="6" xfId="0" applyFont="1" applyFill="1" applyBorder="1" applyAlignment="1" applyProtection="1">
      <alignment horizontal="center" vertical="center"/>
      <protection locked="0"/>
    </xf>
    <xf numFmtId="0" fontId="9" fillId="34" borderId="16" xfId="0" applyFont="1" applyFill="1" applyBorder="1" applyAlignment="1" applyProtection="1">
      <alignment horizontal="center" vertical="center"/>
      <protection locked="0"/>
    </xf>
    <xf numFmtId="0" fontId="9" fillId="34" borderId="2" xfId="0" applyFont="1" applyFill="1" applyBorder="1" applyAlignment="1" applyProtection="1">
      <alignment horizontal="center" vertical="center"/>
      <protection locked="0"/>
    </xf>
    <xf numFmtId="0" fontId="9" fillId="34" borderId="4" xfId="0" applyFont="1" applyFill="1" applyBorder="1" applyAlignment="1" applyProtection="1">
      <alignment horizontal="center" vertical="center"/>
      <protection locked="0"/>
    </xf>
    <xf numFmtId="0" fontId="9" fillId="34" borderId="9" xfId="0" applyFont="1" applyFill="1" applyBorder="1" applyAlignment="1" applyProtection="1">
      <alignment horizontal="center" vertical="center"/>
      <protection locked="0"/>
    </xf>
    <xf numFmtId="0" fontId="9" fillId="34" borderId="7" xfId="0" applyFont="1" applyFill="1" applyBorder="1" applyAlignment="1" applyProtection="1">
      <alignment horizontal="center" vertical="center"/>
      <protection locked="0"/>
    </xf>
    <xf numFmtId="0" fontId="9" fillId="34" borderId="20" xfId="0" applyFont="1" applyFill="1" applyBorder="1" applyAlignment="1" applyProtection="1">
      <alignment horizontal="center" vertical="center"/>
      <protection locked="0"/>
    </xf>
    <xf numFmtId="0" fontId="9" fillId="3" borderId="31" xfId="0" applyFont="1" applyFill="1" applyBorder="1" applyAlignment="1" applyProtection="1">
      <alignment horizontal="center"/>
      <protection locked="0"/>
    </xf>
    <xf numFmtId="0" fontId="9" fillId="7" borderId="8" xfId="0" applyFont="1" applyFill="1" applyBorder="1" applyAlignment="1" applyProtection="1">
      <alignment horizontal="center"/>
      <protection locked="0"/>
    </xf>
    <xf numFmtId="0" fontId="9" fillId="7" borderId="0" xfId="0" applyFont="1" applyFill="1" applyBorder="1" applyAlignment="1" applyProtection="1">
      <alignment horizontal="center"/>
      <protection locked="0"/>
    </xf>
    <xf numFmtId="0" fontId="9" fillId="7" borderId="39" xfId="0" applyFont="1" applyFill="1" applyBorder="1" applyAlignment="1" applyProtection="1">
      <alignment horizontal="center"/>
      <protection locked="0"/>
    </xf>
    <xf numFmtId="0" fontId="9" fillId="35" borderId="27" xfId="20" applyFont="1" applyFill="1" applyBorder="1" applyAlignment="1" applyProtection="1">
      <alignment horizontal="center"/>
    </xf>
    <xf numFmtId="0" fontId="9" fillId="35" borderId="32" xfId="20" applyFont="1" applyFill="1" applyBorder="1" applyAlignment="1" applyProtection="1">
      <alignment horizontal="center"/>
    </xf>
    <xf numFmtId="0" fontId="9" fillId="35" borderId="33" xfId="20" applyFont="1" applyFill="1" applyBorder="1" applyAlignment="1" applyProtection="1">
      <alignment horizontal="center"/>
    </xf>
    <xf numFmtId="0" fontId="11" fillId="3" borderId="5" xfId="0" applyFont="1" applyFill="1" applyBorder="1" applyAlignment="1" applyProtection="1">
      <alignment horizontal="center"/>
      <protection locked="0"/>
    </xf>
    <xf numFmtId="0" fontId="11" fillId="3" borderId="6" xfId="0" applyFont="1" applyFill="1" applyBorder="1" applyAlignment="1" applyProtection="1">
      <alignment horizontal="center"/>
      <protection locked="0"/>
    </xf>
    <xf numFmtId="0" fontId="11" fillId="3" borderId="14" xfId="0" applyFont="1" applyFill="1" applyBorder="1" applyAlignment="1" applyProtection="1">
      <alignment horizontal="center"/>
      <protection locked="0"/>
    </xf>
    <xf numFmtId="0" fontId="9" fillId="34" borderId="22" xfId="0" applyFont="1" applyFill="1" applyBorder="1" applyAlignment="1" applyProtection="1">
      <alignment horizontal="center"/>
      <protection locked="0"/>
    </xf>
    <xf numFmtId="0" fontId="9" fillId="34" borderId="23" xfId="0" applyFont="1" applyFill="1" applyBorder="1" applyAlignment="1" applyProtection="1">
      <alignment horizontal="center"/>
      <protection locked="0"/>
    </xf>
    <xf numFmtId="0" fontId="9" fillId="34" borderId="16" xfId="0" applyFont="1" applyFill="1" applyBorder="1" applyAlignment="1" applyProtection="1">
      <alignment horizontal="center"/>
      <protection locked="0"/>
    </xf>
    <xf numFmtId="0" fontId="9" fillId="34" borderId="4" xfId="0" applyFont="1" applyFill="1" applyBorder="1" applyAlignment="1" applyProtection="1">
      <alignment horizontal="center"/>
      <protection locked="0"/>
    </xf>
    <xf numFmtId="0" fontId="9" fillId="34" borderId="9" xfId="0" applyFont="1" applyFill="1" applyBorder="1" applyAlignment="1" applyProtection="1">
      <alignment horizontal="center"/>
      <protection locked="0"/>
    </xf>
    <xf numFmtId="0" fontId="9" fillId="34" borderId="20" xfId="0" applyFont="1" applyFill="1" applyBorder="1" applyAlignment="1" applyProtection="1">
      <alignment horizontal="center"/>
      <protection locked="0"/>
    </xf>
    <xf numFmtId="0" fontId="9" fillId="34" borderId="5" xfId="0" applyFont="1" applyFill="1" applyBorder="1" applyAlignment="1" applyProtection="1">
      <alignment horizontal="center"/>
      <protection locked="0"/>
    </xf>
    <xf numFmtId="0" fontId="9" fillId="34" borderId="3" xfId="0" applyFont="1" applyFill="1" applyBorder="1" applyAlignment="1" applyProtection="1">
      <alignment horizontal="center"/>
      <protection locked="0"/>
    </xf>
    <xf numFmtId="0" fontId="9" fillId="34" borderId="6" xfId="0" applyFont="1" applyFill="1" applyBorder="1" applyAlignment="1" applyProtection="1">
      <alignment horizontal="center"/>
      <protection locked="0"/>
    </xf>
    <xf numFmtId="0" fontId="11" fillId="3" borderId="3" xfId="0" applyFont="1" applyFill="1" applyBorder="1" applyAlignment="1" applyProtection="1">
      <alignment horizontal="center"/>
      <protection locked="0"/>
    </xf>
    <xf numFmtId="0" fontId="11" fillId="3" borderId="25" xfId="0" applyFont="1" applyFill="1" applyBorder="1" applyAlignment="1" applyProtection="1">
      <alignment horizontal="center"/>
      <protection locked="0"/>
    </xf>
    <xf numFmtId="0" fontId="11" fillId="3" borderId="29" xfId="0" applyFont="1" applyFill="1" applyBorder="1" applyAlignment="1" applyProtection="1">
      <alignment horizontal="center"/>
      <protection locked="0"/>
    </xf>
    <xf numFmtId="0" fontId="11" fillId="3" borderId="26" xfId="0" applyFont="1" applyFill="1" applyBorder="1" applyAlignment="1" applyProtection="1">
      <alignment horizontal="center"/>
      <protection locked="0"/>
    </xf>
    <xf numFmtId="0" fontId="11" fillId="3" borderId="3" xfId="0" applyFont="1" applyFill="1" applyBorder="1" applyAlignment="1" applyProtection="1">
      <alignment horizontal="center" vertical="center"/>
      <protection locked="0"/>
    </xf>
    <xf numFmtId="0" fontId="11" fillId="3" borderId="6" xfId="0" applyFont="1" applyFill="1" applyBorder="1" applyAlignment="1" applyProtection="1">
      <alignment horizontal="center" vertical="center"/>
      <protection locked="0"/>
    </xf>
    <xf numFmtId="0" fontId="9" fillId="34" borderId="1" xfId="20" applyFont="1" applyFill="1" applyBorder="1" applyAlignment="1" applyProtection="1">
      <alignment horizontal="center" vertical="center" wrapText="1"/>
    </xf>
    <xf numFmtId="0" fontId="9" fillId="35" borderId="1" xfId="20" applyFont="1" applyFill="1" applyBorder="1" applyAlignment="1" applyProtection="1">
      <alignment horizontal="center" vertical="center" wrapText="1"/>
    </xf>
    <xf numFmtId="0" fontId="12" fillId="30" borderId="5" xfId="0" applyFont="1" applyFill="1" applyBorder="1" applyAlignment="1" applyProtection="1">
      <alignment horizontal="center" vertical="center" wrapText="1"/>
      <protection locked="0"/>
    </xf>
    <xf numFmtId="0" fontId="12" fillId="30" borderId="5" xfId="0" applyFont="1" applyFill="1" applyBorder="1" applyAlignment="1" applyProtection="1">
      <alignment horizontal="center" vertical="center" wrapText="1"/>
      <protection hidden="1"/>
    </xf>
    <xf numFmtId="0" fontId="12" fillId="30" borderId="6" xfId="0" applyFont="1" applyFill="1" applyBorder="1" applyAlignment="1" applyProtection="1">
      <alignment horizontal="center" vertical="center" wrapText="1"/>
      <protection hidden="1"/>
    </xf>
    <xf numFmtId="164" fontId="12" fillId="3" borderId="5" xfId="37" applyFont="1" applyFill="1" applyBorder="1" applyAlignment="1" applyProtection="1">
      <alignment horizontal="center" vertical="center" wrapText="1"/>
      <protection locked="0"/>
    </xf>
    <xf numFmtId="164" fontId="12" fillId="3" borderId="6" xfId="37" applyFont="1" applyFill="1" applyBorder="1" applyAlignment="1" applyProtection="1">
      <alignment horizontal="center" vertical="center" wrapText="1"/>
      <protection locked="0"/>
    </xf>
    <xf numFmtId="0" fontId="12" fillId="35" borderId="42" xfId="20" applyFont="1" applyFill="1" applyBorder="1" applyAlignment="1" applyProtection="1">
      <alignment horizontal="center" vertical="center" wrapText="1"/>
    </xf>
    <xf numFmtId="0" fontId="12" fillId="35" borderId="43" xfId="20" applyFont="1" applyFill="1" applyBorder="1" applyAlignment="1" applyProtection="1">
      <alignment horizontal="center" vertical="center" wrapText="1"/>
    </xf>
    <xf numFmtId="0" fontId="12" fillId="35" borderId="8" xfId="20" applyFont="1" applyFill="1" applyBorder="1" applyAlignment="1" applyProtection="1">
      <alignment horizontal="center" vertical="center" wrapText="1"/>
    </xf>
    <xf numFmtId="0" fontId="12" fillId="35" borderId="11" xfId="20" applyFont="1" applyFill="1" applyBorder="1" applyAlignment="1" applyProtection="1">
      <alignment horizontal="center" vertical="center" wrapText="1"/>
    </xf>
    <xf numFmtId="0" fontId="12" fillId="35" borderId="38" xfId="20" applyFont="1" applyFill="1" applyBorder="1" applyAlignment="1" applyProtection="1">
      <alignment horizontal="center" vertical="center" wrapText="1"/>
    </xf>
    <xf numFmtId="0" fontId="12" fillId="35" borderId="20" xfId="20" applyFont="1" applyFill="1" applyBorder="1" applyAlignment="1" applyProtection="1">
      <alignment horizontal="center" vertical="center" wrapText="1"/>
    </xf>
    <xf numFmtId="0" fontId="12" fillId="35" borderId="45" xfId="20" applyFont="1" applyFill="1" applyBorder="1" applyAlignment="1" applyProtection="1">
      <alignment horizontal="center" vertical="center" wrapText="1"/>
    </xf>
    <xf numFmtId="0" fontId="12" fillId="35" borderId="10" xfId="20" applyFont="1" applyFill="1" applyBorder="1" applyAlignment="1" applyProtection="1">
      <alignment horizontal="center" vertical="center" wrapText="1"/>
    </xf>
    <xf numFmtId="0" fontId="12" fillId="35" borderId="9" xfId="20" applyFont="1" applyFill="1" applyBorder="1" applyAlignment="1" applyProtection="1">
      <alignment horizontal="center" vertical="center" wrapText="1"/>
    </xf>
    <xf numFmtId="0" fontId="12" fillId="35" borderId="44" xfId="20" applyFont="1" applyFill="1" applyBorder="1" applyAlignment="1" applyProtection="1">
      <alignment horizontal="center" vertical="center" wrapText="1"/>
    </xf>
    <xf numFmtId="0" fontId="12" fillId="35" borderId="21" xfId="20" applyFont="1" applyFill="1" applyBorder="1" applyAlignment="1" applyProtection="1">
      <alignment horizontal="center" vertical="center" wrapText="1"/>
    </xf>
    <xf numFmtId="0" fontId="12" fillId="35" borderId="23" xfId="20" applyFont="1" applyFill="1" applyBorder="1" applyAlignment="1" applyProtection="1">
      <alignment horizontal="center" vertical="center" wrapText="1"/>
    </xf>
    <xf numFmtId="0" fontId="11" fillId="3" borderId="0" xfId="0" applyFont="1" applyFill="1" applyBorder="1" applyAlignment="1" applyProtection="1">
      <alignment horizontal="center" vertical="top"/>
      <protection locked="0"/>
    </xf>
    <xf numFmtId="0" fontId="89" fillId="3" borderId="7"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11" fillId="3" borderId="10" xfId="0" applyFont="1" applyFill="1" applyBorder="1" applyAlignment="1" applyProtection="1">
      <alignment horizontal="center"/>
      <protection locked="0"/>
    </xf>
    <xf numFmtId="0" fontId="11" fillId="3" borderId="0" xfId="0" applyFont="1" applyFill="1" applyBorder="1" applyAlignment="1" applyProtection="1">
      <alignment horizontal="center"/>
      <protection locked="0"/>
    </xf>
    <xf numFmtId="0" fontId="11" fillId="3" borderId="7" xfId="0" applyFont="1" applyFill="1" applyBorder="1" applyAlignment="1" applyProtection="1">
      <alignment horizontal="left"/>
      <protection locked="0"/>
    </xf>
    <xf numFmtId="0" fontId="11" fillId="3" borderId="20" xfId="0" applyFont="1" applyFill="1" applyBorder="1" applyAlignment="1" applyProtection="1">
      <alignment horizontal="left"/>
      <protection locked="0"/>
    </xf>
    <xf numFmtId="0" fontId="12" fillId="35" borderId="40" xfId="20" applyFont="1" applyFill="1" applyBorder="1" applyAlignment="1" applyProtection="1">
      <alignment horizontal="center" vertical="center"/>
    </xf>
    <xf numFmtId="0" fontId="12" fillId="35" borderId="32" xfId="20" applyFont="1" applyFill="1" applyBorder="1" applyAlignment="1" applyProtection="1">
      <alignment horizontal="center" vertical="center"/>
    </xf>
    <xf numFmtId="0" fontId="12" fillId="35" borderId="41" xfId="20" applyFont="1" applyFill="1" applyBorder="1" applyAlignment="1" applyProtection="1">
      <alignment horizontal="center" vertical="center"/>
    </xf>
    <xf numFmtId="0" fontId="12" fillId="30" borderId="0" xfId="0" applyFont="1" applyFill="1" applyBorder="1" applyAlignment="1" applyProtection="1">
      <alignment horizontal="center" vertical="center"/>
      <protection locked="0"/>
    </xf>
    <xf numFmtId="0" fontId="12" fillId="35" borderId="5" xfId="20" applyFont="1" applyFill="1" applyBorder="1" applyAlignment="1" applyProtection="1">
      <alignment horizontal="center" vertical="center" wrapText="1"/>
    </xf>
    <xf numFmtId="0" fontId="12" fillId="35" borderId="3" xfId="20" applyFont="1" applyFill="1" applyBorder="1" applyAlignment="1" applyProtection="1">
      <alignment horizontal="center" vertical="center" wrapText="1"/>
    </xf>
    <xf numFmtId="0" fontId="12" fillId="35" borderId="6" xfId="20" applyFont="1" applyFill="1" applyBorder="1" applyAlignment="1" applyProtection="1">
      <alignment horizontal="center" vertical="center" wrapText="1"/>
    </xf>
    <xf numFmtId="0" fontId="12" fillId="35" borderId="5" xfId="20" applyFont="1" applyFill="1" applyBorder="1" applyAlignment="1" applyProtection="1">
      <alignment horizontal="center" vertical="center"/>
    </xf>
    <xf numFmtId="0" fontId="12" fillId="35" borderId="3" xfId="20" applyFont="1" applyFill="1" applyBorder="1" applyAlignment="1" applyProtection="1">
      <alignment horizontal="center" vertical="center"/>
    </xf>
    <xf numFmtId="0" fontId="12" fillId="35" borderId="6" xfId="20" applyFont="1" applyFill="1" applyBorder="1" applyAlignment="1" applyProtection="1">
      <alignment horizontal="center" vertical="center"/>
    </xf>
    <xf numFmtId="0" fontId="12" fillId="30" borderId="12" xfId="0" applyFont="1" applyFill="1" applyBorder="1" applyAlignment="1" applyProtection="1">
      <alignment horizontal="center" vertical="center"/>
      <protection locked="0"/>
    </xf>
    <xf numFmtId="0" fontId="12" fillId="30" borderId="1" xfId="0" applyFont="1" applyFill="1" applyBorder="1" applyAlignment="1" applyProtection="1">
      <alignment horizontal="center" vertical="center"/>
      <protection locked="0"/>
    </xf>
    <xf numFmtId="0" fontId="12" fillId="35" borderId="27" xfId="20" applyFont="1" applyFill="1" applyBorder="1" applyAlignment="1" applyProtection="1">
      <alignment horizontal="center" vertical="center" wrapText="1"/>
    </xf>
    <xf numFmtId="0" fontId="12" fillId="35" borderId="41" xfId="20" applyFont="1" applyFill="1" applyBorder="1" applyAlignment="1" applyProtection="1">
      <alignment horizontal="center" vertical="center" wrapText="1"/>
    </xf>
    <xf numFmtId="0" fontId="12" fillId="35" borderId="31" xfId="20" applyFont="1" applyFill="1" applyBorder="1" applyAlignment="1" applyProtection="1">
      <alignment horizontal="center" vertical="center" wrapText="1"/>
    </xf>
    <xf numFmtId="0" fontId="12" fillId="35" borderId="28" xfId="20" applyFont="1" applyFill="1" applyBorder="1" applyAlignment="1" applyProtection="1">
      <alignment horizontal="center" vertical="center" wrapText="1"/>
    </xf>
    <xf numFmtId="0" fontId="12" fillId="35" borderId="26" xfId="20" applyFont="1" applyFill="1" applyBorder="1" applyAlignment="1" applyProtection="1">
      <alignment horizontal="center" vertical="center" wrapText="1"/>
    </xf>
    <xf numFmtId="0" fontId="12" fillId="35" borderId="16" xfId="20" applyFont="1" applyFill="1" applyBorder="1" applyAlignment="1" applyProtection="1">
      <alignment horizontal="center" vertical="center"/>
    </xf>
    <xf numFmtId="0" fontId="12" fillId="35" borderId="4" xfId="20" applyFont="1" applyFill="1" applyBorder="1" applyAlignment="1" applyProtection="1">
      <alignment horizontal="center" vertical="center"/>
    </xf>
    <xf numFmtId="0" fontId="12" fillId="35" borderId="34" xfId="20" applyFont="1" applyFill="1" applyBorder="1" applyAlignment="1" applyProtection="1">
      <alignment horizontal="center" vertical="center"/>
    </xf>
    <xf numFmtId="0" fontId="12" fillId="35" borderId="35" xfId="20" applyFont="1" applyFill="1" applyBorder="1" applyAlignment="1" applyProtection="1">
      <alignment horizontal="center" vertical="center"/>
    </xf>
    <xf numFmtId="0" fontId="12" fillId="35" borderId="22" xfId="20" applyFont="1" applyFill="1" applyBorder="1" applyAlignment="1" applyProtection="1">
      <alignment horizontal="center" vertical="center"/>
    </xf>
    <xf numFmtId="0" fontId="12" fillId="35" borderId="36" xfId="20" applyFont="1" applyFill="1" applyBorder="1" applyAlignment="1" applyProtection="1">
      <alignment horizontal="center" vertical="center"/>
    </xf>
    <xf numFmtId="0" fontId="12" fillId="35" borderId="32" xfId="20" applyFont="1" applyFill="1" applyBorder="1" applyAlignment="1" applyProtection="1">
      <alignment horizontal="center" vertical="center" wrapText="1"/>
    </xf>
    <xf numFmtId="0" fontId="13" fillId="30" borderId="28" xfId="0" applyFont="1" applyFill="1" applyBorder="1" applyAlignment="1" applyProtection="1">
      <alignment horizontal="center" vertical="center"/>
      <protection locked="0"/>
    </xf>
    <xf numFmtId="0" fontId="13" fillId="30" borderId="26" xfId="0" applyFont="1" applyFill="1" applyBorder="1" applyAlignment="1" applyProtection="1">
      <alignment horizontal="center" vertical="center"/>
      <protection locked="0"/>
    </xf>
    <xf numFmtId="0" fontId="13" fillId="30" borderId="0" xfId="0" applyFont="1" applyFill="1" applyBorder="1" applyAlignment="1" applyProtection="1">
      <alignment horizontal="center" vertical="center"/>
      <protection locked="0"/>
    </xf>
    <xf numFmtId="0" fontId="13" fillId="30" borderId="29" xfId="0" applyFont="1" applyFill="1" applyBorder="1" applyAlignment="1" applyProtection="1">
      <alignment horizontal="center" vertical="center"/>
      <protection locked="0"/>
    </xf>
    <xf numFmtId="0" fontId="9" fillId="35" borderId="16" xfId="20" applyFont="1" applyFill="1" applyBorder="1" applyAlignment="1" applyProtection="1">
      <alignment horizontal="center" vertical="center" wrapText="1"/>
    </xf>
    <xf numFmtId="0" fontId="9" fillId="35" borderId="4" xfId="20" applyFont="1" applyFill="1" applyBorder="1" applyAlignment="1" applyProtection="1">
      <alignment horizontal="center" vertical="center" wrapText="1"/>
    </xf>
    <xf numFmtId="0" fontId="9" fillId="35" borderId="9" xfId="20" applyFont="1" applyFill="1" applyBorder="1" applyAlignment="1" applyProtection="1">
      <alignment horizontal="center" vertical="center" wrapText="1"/>
    </xf>
    <xf numFmtId="0" fontId="9" fillId="35" borderId="20" xfId="20" applyFont="1" applyFill="1" applyBorder="1" applyAlignment="1" applyProtection="1">
      <alignment horizontal="center" vertical="center" wrapText="1"/>
    </xf>
    <xf numFmtId="0" fontId="9" fillId="35" borderId="5" xfId="20" applyFont="1" applyFill="1" applyBorder="1" applyAlignment="1" applyProtection="1">
      <alignment horizontal="center" vertical="center" wrapText="1"/>
    </xf>
    <xf numFmtId="0" fontId="9" fillId="35" borderId="3" xfId="20" applyFont="1" applyFill="1" applyBorder="1" applyAlignment="1" applyProtection="1">
      <alignment horizontal="center" vertical="center" wrapText="1"/>
    </xf>
    <xf numFmtId="0" fontId="9" fillId="35" borderId="50" xfId="20" applyFont="1" applyFill="1" applyBorder="1" applyAlignment="1" applyProtection="1">
      <alignment horizontal="center" vertical="center" wrapText="1"/>
    </xf>
    <xf numFmtId="0" fontId="9" fillId="35" borderId="37" xfId="20" applyFont="1" applyFill="1" applyBorder="1" applyAlignment="1" applyProtection="1">
      <alignment horizontal="center" vertical="center" wrapText="1"/>
    </xf>
    <xf numFmtId="0" fontId="9" fillId="35" borderId="2" xfId="20" applyFont="1" applyFill="1" applyBorder="1" applyAlignment="1" applyProtection="1">
      <alignment horizontal="center" vertical="center" wrapText="1"/>
    </xf>
    <xf numFmtId="0" fontId="9" fillId="35" borderId="38" xfId="20" applyFont="1" applyFill="1" applyBorder="1" applyAlignment="1" applyProtection="1">
      <alignment horizontal="center" vertical="center" wrapText="1"/>
    </xf>
    <xf numFmtId="0" fontId="9" fillId="35" borderId="7" xfId="20" applyFont="1" applyFill="1" applyBorder="1" applyAlignment="1" applyProtection="1">
      <alignment horizontal="center" vertical="center" wrapText="1"/>
    </xf>
    <xf numFmtId="2" fontId="9" fillId="3" borderId="1" xfId="0" applyNumberFormat="1" applyFont="1" applyFill="1" applyBorder="1" applyAlignment="1" applyProtection="1">
      <alignment horizontal="center"/>
      <protection locked="0"/>
    </xf>
    <xf numFmtId="0" fontId="9" fillId="3" borderId="1" xfId="0" applyFont="1" applyFill="1" applyBorder="1" applyAlignment="1" applyProtection="1">
      <alignment horizontal="center"/>
      <protection locked="0"/>
    </xf>
    <xf numFmtId="14" fontId="9" fillId="3" borderId="1" xfId="0" applyNumberFormat="1" applyFont="1" applyFill="1" applyBorder="1" applyAlignment="1" applyProtection="1">
      <alignment horizontal="center"/>
      <protection locked="0"/>
    </xf>
    <xf numFmtId="14" fontId="9" fillId="3" borderId="5" xfId="0" applyNumberFormat="1" applyFont="1" applyFill="1" applyBorder="1" applyAlignment="1" applyProtection="1">
      <alignment horizontal="center"/>
      <protection locked="0"/>
    </xf>
    <xf numFmtId="14" fontId="9" fillId="3" borderId="6" xfId="0" applyNumberFormat="1" applyFont="1" applyFill="1" applyBorder="1" applyAlignment="1" applyProtection="1">
      <alignment horizontal="center"/>
      <protection locked="0"/>
    </xf>
    <xf numFmtId="0" fontId="11" fillId="3" borderId="31"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protection locked="0"/>
    </xf>
    <xf numFmtId="2" fontId="11" fillId="3" borderId="1" xfId="0" applyNumberFormat="1" applyFont="1" applyFill="1" applyBorder="1" applyAlignment="1" applyProtection="1">
      <alignment horizontal="center"/>
      <protection locked="0"/>
    </xf>
    <xf numFmtId="2" fontId="9" fillId="3" borderId="5" xfId="0" applyNumberFormat="1" applyFont="1" applyFill="1" applyBorder="1" applyAlignment="1" applyProtection="1">
      <alignment horizontal="center"/>
      <protection locked="0"/>
    </xf>
    <xf numFmtId="2" fontId="9" fillId="3" borderId="6" xfId="0" applyNumberFormat="1" applyFont="1" applyFill="1" applyBorder="1" applyAlignment="1" applyProtection="1">
      <alignment horizontal="center"/>
      <protection locked="0"/>
    </xf>
    <xf numFmtId="0" fontId="9" fillId="3" borderId="12" xfId="0" applyFont="1" applyFill="1" applyBorder="1" applyAlignment="1" applyProtection="1">
      <alignment horizontal="center"/>
      <protection locked="0"/>
    </xf>
    <xf numFmtId="14" fontId="9" fillId="3" borderId="5" xfId="0" applyNumberFormat="1" applyFont="1" applyFill="1" applyBorder="1" applyAlignment="1" applyProtection="1">
      <alignment horizontal="center" vertical="center"/>
      <protection locked="0"/>
    </xf>
    <xf numFmtId="14" fontId="9" fillId="3" borderId="6" xfId="0" applyNumberFormat="1" applyFont="1" applyFill="1" applyBorder="1" applyAlignment="1" applyProtection="1">
      <alignment horizontal="center" vertical="center"/>
      <protection locked="0"/>
    </xf>
    <xf numFmtId="14" fontId="9" fillId="3" borderId="1" xfId="0" applyNumberFormat="1" applyFont="1" applyFill="1" applyBorder="1" applyAlignment="1" applyProtection="1">
      <alignment horizontal="center" vertical="center"/>
      <protection locked="0"/>
    </xf>
    <xf numFmtId="2" fontId="9" fillId="3" borderId="5" xfId="0" applyNumberFormat="1" applyFont="1" applyFill="1" applyBorder="1" applyAlignment="1" applyProtection="1">
      <alignment horizontal="center" vertical="center"/>
      <protection locked="0"/>
    </xf>
    <xf numFmtId="2" fontId="9" fillId="3" borderId="6" xfId="0" applyNumberFormat="1" applyFont="1" applyFill="1" applyBorder="1" applyAlignment="1" applyProtection="1">
      <alignment horizontal="center" vertical="center"/>
      <protection locked="0"/>
    </xf>
    <xf numFmtId="2" fontId="11" fillId="3" borderId="14" xfId="0" applyNumberFormat="1" applyFont="1" applyFill="1" applyBorder="1" applyAlignment="1" applyProtection="1">
      <alignment horizontal="center"/>
      <protection locked="0"/>
    </xf>
    <xf numFmtId="2" fontId="11" fillId="3" borderId="15" xfId="0" applyNumberFormat="1" applyFont="1" applyFill="1" applyBorder="1" applyAlignment="1" applyProtection="1">
      <alignment horizontal="center"/>
      <protection locked="0"/>
    </xf>
    <xf numFmtId="0" fontId="9" fillId="35" borderId="40" xfId="20" applyFont="1" applyFill="1" applyBorder="1" applyAlignment="1" applyProtection="1">
      <alignment horizontal="center" vertical="center" wrapText="1"/>
    </xf>
    <xf numFmtId="0" fontId="9" fillId="35" borderId="32" xfId="20" applyFont="1" applyFill="1" applyBorder="1" applyAlignment="1" applyProtection="1">
      <alignment horizontal="center" vertical="center" wrapText="1"/>
    </xf>
    <xf numFmtId="0" fontId="9" fillId="35" borderId="41" xfId="20" applyFont="1" applyFill="1" applyBorder="1" applyAlignment="1" applyProtection="1">
      <alignment horizontal="center" vertical="center" wrapText="1"/>
    </xf>
    <xf numFmtId="0" fontId="9" fillId="35" borderId="5" xfId="20" applyFont="1" applyFill="1" applyBorder="1" applyAlignment="1" applyProtection="1">
      <alignment horizontal="center" vertical="center"/>
    </xf>
    <xf numFmtId="0" fontId="9" fillId="35" borderId="3" xfId="20" applyFont="1" applyFill="1" applyBorder="1" applyAlignment="1" applyProtection="1">
      <alignment horizontal="center" vertical="center"/>
    </xf>
    <xf numFmtId="0" fontId="9" fillId="35" borderId="6" xfId="20" applyFont="1" applyFill="1" applyBorder="1" applyAlignment="1" applyProtection="1">
      <alignment horizontal="center" vertical="center"/>
    </xf>
    <xf numFmtId="0" fontId="11" fillId="3" borderId="0" xfId="0" applyFont="1" applyFill="1" applyBorder="1" applyAlignment="1" applyProtection="1">
      <alignment horizontal="left"/>
      <protection locked="0"/>
    </xf>
    <xf numFmtId="0" fontId="6" fillId="3" borderId="0" xfId="0" applyFont="1" applyFill="1" applyBorder="1" applyAlignment="1">
      <alignment horizontal="left" wrapText="1"/>
    </xf>
    <xf numFmtId="0" fontId="12" fillId="35" borderId="44" xfId="20" applyFont="1" applyFill="1" applyBorder="1" applyAlignment="1" applyProtection="1">
      <alignment horizontal="center" vertical="center"/>
    </xf>
    <xf numFmtId="0" fontId="12" fillId="35" borderId="21" xfId="20" applyFont="1" applyFill="1" applyBorder="1" applyAlignment="1" applyProtection="1">
      <alignment horizontal="center" vertical="center"/>
    </xf>
    <xf numFmtId="0" fontId="12" fillId="35" borderId="23" xfId="20" applyFont="1" applyFill="1" applyBorder="1" applyAlignment="1" applyProtection="1">
      <alignment horizontal="center" vertical="center"/>
    </xf>
    <xf numFmtId="0" fontId="9" fillId="35" borderId="1" xfId="20" applyFont="1" applyFill="1" applyBorder="1" applyAlignment="1" applyProtection="1">
      <alignment horizontal="center" vertical="center"/>
    </xf>
    <xf numFmtId="0" fontId="9" fillId="35" borderId="18" xfId="20" applyFont="1" applyFill="1" applyBorder="1" applyAlignment="1" applyProtection="1">
      <alignment horizontal="center" vertical="center" wrapText="1"/>
    </xf>
    <xf numFmtId="0" fontId="9" fillId="35" borderId="19" xfId="20" applyFont="1" applyFill="1" applyBorder="1" applyAlignment="1" applyProtection="1">
      <alignment horizontal="center" vertical="center" wrapText="1"/>
    </xf>
    <xf numFmtId="0" fontId="9" fillId="35" borderId="13" xfId="20" applyFont="1" applyFill="1" applyBorder="1" applyAlignment="1" applyProtection="1">
      <alignment horizontal="center" vertical="center" wrapText="1"/>
    </xf>
    <xf numFmtId="0" fontId="12" fillId="35" borderId="46" xfId="20" applyFont="1" applyFill="1" applyBorder="1" applyAlignment="1" applyProtection="1">
      <alignment horizontal="center" vertical="center" wrapText="1"/>
    </xf>
    <xf numFmtId="0" fontId="12" fillId="35" borderId="47" xfId="20" applyFont="1" applyFill="1" applyBorder="1" applyAlignment="1" applyProtection="1">
      <alignment horizontal="center" vertical="center" wrapText="1"/>
    </xf>
    <xf numFmtId="0" fontId="12" fillId="35" borderId="48" xfId="20" applyFont="1" applyFill="1" applyBorder="1" applyAlignment="1" applyProtection="1">
      <alignment horizontal="center" vertical="center" wrapText="1"/>
    </xf>
    <xf numFmtId="0" fontId="9" fillId="35" borderId="17" xfId="20" applyFont="1" applyFill="1" applyBorder="1" applyAlignment="1" applyProtection="1">
      <alignment horizontal="center" vertical="center" wrapText="1"/>
    </xf>
    <xf numFmtId="0" fontId="9" fillId="35" borderId="12" xfId="20" applyFont="1" applyFill="1" applyBorder="1" applyAlignment="1" applyProtection="1">
      <alignment horizontal="center" vertical="center" wrapText="1"/>
    </xf>
    <xf numFmtId="0" fontId="11" fillId="3" borderId="28" xfId="0" applyFont="1" applyFill="1" applyBorder="1" applyAlignment="1" applyProtection="1">
      <alignment horizontal="center" vertical="center"/>
      <protection locked="0"/>
    </xf>
    <xf numFmtId="0" fontId="11" fillId="3" borderId="29" xfId="0" applyFont="1" applyFill="1" applyBorder="1" applyAlignment="1" applyProtection="1">
      <alignment horizontal="center" vertical="center"/>
      <protection locked="0"/>
    </xf>
    <xf numFmtId="0" fontId="11" fillId="3" borderId="26"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5" fillId="30" borderId="5" xfId="0" applyFont="1" applyFill="1" applyBorder="1" applyAlignment="1" applyProtection="1">
      <alignment horizontal="center" vertical="center" wrapText="1"/>
      <protection locked="0"/>
    </xf>
    <xf numFmtId="0" fontId="5" fillId="30" borderId="6" xfId="0" applyFont="1" applyFill="1" applyBorder="1" applyAlignment="1" applyProtection="1">
      <alignment horizontal="center" vertical="center" wrapText="1"/>
      <protection locked="0"/>
    </xf>
    <xf numFmtId="0" fontId="9" fillId="3" borderId="0" xfId="0" applyFont="1" applyFill="1" applyAlignment="1" applyProtection="1">
      <alignment horizontal="left" wrapText="1"/>
      <protection locked="0"/>
    </xf>
    <xf numFmtId="0" fontId="9" fillId="3" borderId="0" xfId="0" applyFont="1" applyFill="1" applyBorder="1" applyAlignment="1" applyProtection="1">
      <alignment horizontal="left"/>
      <protection locked="0"/>
    </xf>
    <xf numFmtId="0" fontId="2" fillId="0" borderId="0" xfId="0" applyFont="1" applyAlignment="1">
      <alignment horizontal="center" wrapText="1"/>
    </xf>
    <xf numFmtId="0" fontId="165" fillId="0" borderId="0" xfId="21" applyFont="1" applyAlignment="1" applyProtection="1">
      <alignment horizontal="left" vertical="center" wrapText="1"/>
      <protection locked="0"/>
    </xf>
    <xf numFmtId="0" fontId="72" fillId="0" borderId="1" xfId="24" applyFont="1" applyBorder="1">
      <alignment horizontal="left"/>
    </xf>
    <xf numFmtId="0" fontId="10" fillId="0" borderId="5" xfId="0" applyFont="1" applyFill="1" applyBorder="1" applyAlignment="1">
      <alignment horizontal="left" wrapText="1"/>
    </xf>
    <xf numFmtId="0" fontId="10" fillId="0" borderId="3" xfId="0" applyFont="1" applyFill="1" applyBorder="1" applyAlignment="1">
      <alignment horizontal="left"/>
    </xf>
    <xf numFmtId="0" fontId="10" fillId="0" borderId="6" xfId="0" applyFont="1" applyFill="1" applyBorder="1" applyAlignment="1">
      <alignment horizontal="left"/>
    </xf>
    <xf numFmtId="0" fontId="4" fillId="27" borderId="5" xfId="20" applyFont="1" applyBorder="1" applyAlignment="1" applyProtection="1">
      <alignment horizontal="justify" vertical="center" wrapText="1"/>
    </xf>
    <xf numFmtId="0" fontId="4" fillId="27" borderId="3" xfId="20" applyFont="1" applyBorder="1" applyAlignment="1" applyProtection="1">
      <alignment horizontal="justify" vertical="center" wrapText="1"/>
    </xf>
    <xf numFmtId="0" fontId="4" fillId="27" borderId="6" xfId="20" applyFont="1" applyBorder="1" applyAlignment="1" applyProtection="1">
      <alignment horizontal="justify" vertical="center" wrapText="1"/>
    </xf>
    <xf numFmtId="0" fontId="4" fillId="27" borderId="1" xfId="20" applyFont="1" applyBorder="1" applyAlignment="1" applyProtection="1">
      <alignment horizontal="center" vertical="center" wrapText="1"/>
    </xf>
    <xf numFmtId="0" fontId="4" fillId="0" borderId="5" xfId="0" applyFont="1" applyFill="1" applyBorder="1" applyAlignment="1">
      <alignment horizontal="center" wrapText="1"/>
    </xf>
    <xf numFmtId="0" fontId="4" fillId="0" borderId="3" xfId="0" applyFont="1" applyFill="1" applyBorder="1" applyAlignment="1">
      <alignment horizontal="center" wrapText="1"/>
    </xf>
    <xf numFmtId="0" fontId="4" fillId="0" borderId="6" xfId="0" applyFont="1" applyFill="1" applyBorder="1" applyAlignment="1">
      <alignment horizontal="center" wrapText="1"/>
    </xf>
    <xf numFmtId="0" fontId="120" fillId="30" borderId="5" xfId="24" applyFont="1" applyFill="1" applyBorder="1" applyAlignment="1">
      <alignment horizontal="center"/>
    </xf>
    <xf numFmtId="0" fontId="120" fillId="30" borderId="3" xfId="24" applyFont="1" applyFill="1" applyBorder="1" applyAlignment="1">
      <alignment horizontal="center"/>
    </xf>
    <xf numFmtId="0" fontId="120" fillId="30" borderId="6" xfId="24" applyFont="1" applyFill="1" applyBorder="1" applyAlignment="1">
      <alignment horizontal="center"/>
    </xf>
    <xf numFmtId="0" fontId="4" fillId="0" borderId="5" xfId="24" applyFont="1" applyBorder="1" applyAlignment="1">
      <alignment horizontal="center"/>
    </xf>
    <xf numFmtId="0" fontId="4" fillId="0" borderId="3" xfId="24" applyFont="1" applyBorder="1" applyAlignment="1">
      <alignment horizontal="center"/>
    </xf>
    <xf numFmtId="0" fontId="4" fillId="0" borderId="6" xfId="24" applyFont="1" applyBorder="1" applyAlignment="1">
      <alignment horizontal="center"/>
    </xf>
    <xf numFmtId="0" fontId="86" fillId="0" borderId="5" xfId="24" applyFont="1" applyBorder="1" applyAlignment="1">
      <alignment horizontal="left" vertical="center"/>
    </xf>
    <xf numFmtId="0" fontId="86" fillId="0" borderId="3" xfId="24" applyFont="1" applyBorder="1" applyAlignment="1">
      <alignment horizontal="left" vertical="center"/>
    </xf>
    <xf numFmtId="0" fontId="86" fillId="0" borderId="6" xfId="24" applyFont="1" applyBorder="1" applyAlignment="1">
      <alignment horizontal="left" vertical="center"/>
    </xf>
    <xf numFmtId="0" fontId="4" fillId="27" borderId="16" xfId="20" applyFont="1" applyBorder="1" applyAlignment="1" applyProtection="1">
      <alignment horizontal="center" vertical="center" wrapText="1"/>
    </xf>
    <xf numFmtId="0" fontId="4" fillId="27" borderId="2" xfId="20" applyFont="1" applyBorder="1" applyAlignment="1" applyProtection="1">
      <alignment horizontal="center" vertical="center" wrapText="1"/>
    </xf>
    <xf numFmtId="0" fontId="4" fillId="27" borderId="10" xfId="20" applyFont="1" applyBorder="1" applyAlignment="1" applyProtection="1">
      <alignment horizontal="center" vertical="center" wrapText="1"/>
    </xf>
    <xf numFmtId="0" fontId="4" fillId="27" borderId="0" xfId="20" applyFont="1" applyBorder="1" applyAlignment="1" applyProtection="1">
      <alignment horizontal="center" vertical="center" wrapText="1"/>
    </xf>
    <xf numFmtId="0" fontId="4" fillId="27" borderId="9" xfId="20" applyFont="1" applyBorder="1" applyAlignment="1" applyProtection="1">
      <alignment horizontal="center" vertical="center" wrapText="1"/>
    </xf>
    <xf numFmtId="0" fontId="4" fillId="27" borderId="7" xfId="20" applyFont="1" applyBorder="1" applyAlignment="1" applyProtection="1">
      <alignment horizontal="center" vertical="center" wrapText="1"/>
    </xf>
    <xf numFmtId="0" fontId="4" fillId="27" borderId="1" xfId="20" applyFont="1" applyBorder="1" applyAlignment="1">
      <alignment horizontal="center" vertical="center" wrapText="1"/>
    </xf>
    <xf numFmtId="0" fontId="2" fillId="27" borderId="1" xfId="20" applyFont="1" applyBorder="1" applyAlignment="1">
      <alignment horizontal="center" vertical="center"/>
    </xf>
    <xf numFmtId="0" fontId="9" fillId="27" borderId="22" xfId="20" applyFont="1" applyBorder="1" applyAlignment="1">
      <alignment horizontal="center" wrapText="1"/>
    </xf>
    <xf numFmtId="0" fontId="9" fillId="27" borderId="23" xfId="20" applyFont="1" applyBorder="1" applyAlignment="1">
      <alignment horizontal="center" wrapText="1"/>
    </xf>
    <xf numFmtId="0" fontId="4" fillId="27" borderId="5" xfId="20" applyFont="1" applyBorder="1" applyAlignment="1" applyProtection="1">
      <alignment horizontal="center" vertical="center" wrapText="1"/>
    </xf>
    <xf numFmtId="0" fontId="4" fillId="27" borderId="3" xfId="20" applyFont="1" applyBorder="1" applyAlignment="1" applyProtection="1">
      <alignment horizontal="center" vertical="center" wrapText="1"/>
    </xf>
    <xf numFmtId="0" fontId="4" fillId="27" borderId="6" xfId="20" applyFont="1" applyBorder="1" applyAlignment="1" applyProtection="1">
      <alignment horizontal="center" vertical="center" wrapText="1"/>
    </xf>
    <xf numFmtId="0" fontId="4" fillId="0" borderId="1" xfId="24" applyFont="1" applyBorder="1" applyAlignment="1">
      <alignment horizontal="center"/>
    </xf>
    <xf numFmtId="0" fontId="73" fillId="0" borderId="9" xfId="24" applyFont="1" applyBorder="1" applyAlignment="1">
      <alignment horizontal="center" vertical="center"/>
    </xf>
    <xf numFmtId="0" fontId="73" fillId="0" borderId="7" xfId="24" applyFont="1" applyBorder="1" applyAlignment="1">
      <alignment horizontal="center" vertical="center"/>
    </xf>
    <xf numFmtId="0" fontId="73" fillId="0" borderId="20" xfId="24" applyFont="1" applyBorder="1" applyAlignment="1">
      <alignment horizontal="center" vertical="center"/>
    </xf>
    <xf numFmtId="0" fontId="4" fillId="27" borderId="22" xfId="20" applyFont="1" applyBorder="1" applyAlignment="1" applyProtection="1">
      <alignment horizontal="center" vertical="center" wrapText="1"/>
    </xf>
    <xf numFmtId="0" fontId="4" fillId="27" borderId="23" xfId="20" applyFont="1" applyBorder="1" applyAlignment="1" applyProtection="1">
      <alignment horizontal="center" vertical="center" wrapText="1"/>
    </xf>
    <xf numFmtId="0" fontId="4" fillId="27" borderId="21" xfId="20" applyFont="1" applyBorder="1" applyAlignment="1" applyProtection="1">
      <alignment horizontal="center" vertical="center" wrapText="1"/>
    </xf>
    <xf numFmtId="0" fontId="4" fillId="27" borderId="4" xfId="20" applyFont="1" applyBorder="1" applyAlignment="1" applyProtection="1">
      <alignment horizontal="center" vertical="center" wrapText="1"/>
    </xf>
    <xf numFmtId="0" fontId="4" fillId="27" borderId="20" xfId="20" applyFont="1" applyBorder="1" applyAlignment="1" applyProtection="1">
      <alignment horizontal="center" vertical="center" wrapText="1"/>
    </xf>
    <xf numFmtId="0" fontId="4" fillId="27" borderId="11" xfId="20" applyFont="1" applyBorder="1" applyAlignment="1" applyProtection="1">
      <alignment horizontal="center" vertical="center" wrapText="1"/>
    </xf>
    <xf numFmtId="0" fontId="65" fillId="0" borderId="5" xfId="0" applyFont="1" applyFill="1" applyBorder="1" applyAlignment="1">
      <alignment horizontal="center" vertical="center"/>
    </xf>
    <xf numFmtId="0" fontId="65" fillId="0" borderId="3" xfId="0" applyFont="1" applyFill="1" applyBorder="1" applyAlignment="1">
      <alignment horizontal="center" vertical="center"/>
    </xf>
    <xf numFmtId="0" fontId="65" fillId="0" borderId="6" xfId="0" applyFont="1" applyFill="1" applyBorder="1" applyAlignment="1">
      <alignment horizontal="center" vertical="center"/>
    </xf>
    <xf numFmtId="0" fontId="12" fillId="0" borderId="5" xfId="20" applyFont="1" applyFill="1" applyBorder="1" applyAlignment="1">
      <alignment horizontal="left" wrapText="1"/>
    </xf>
    <xf numFmtId="0" fontId="12" fillId="0" borderId="3" xfId="20" applyFont="1" applyFill="1" applyBorder="1" applyAlignment="1">
      <alignment horizontal="left" wrapText="1"/>
    </xf>
    <xf numFmtId="0" fontId="12" fillId="0" borderId="6" xfId="20" applyFont="1" applyFill="1" applyBorder="1" applyAlignment="1">
      <alignment horizontal="left" wrapText="1"/>
    </xf>
    <xf numFmtId="0" fontId="29" fillId="0" borderId="5" xfId="0" applyNumberFormat="1" applyFont="1" applyBorder="1" applyAlignment="1">
      <alignment horizontal="left" vertical="center"/>
    </xf>
    <xf numFmtId="0" fontId="29" fillId="0" borderId="3" xfId="0" applyNumberFormat="1" applyFont="1" applyBorder="1" applyAlignment="1">
      <alignment horizontal="left" vertical="center"/>
    </xf>
    <xf numFmtId="0" fontId="29" fillId="0" borderId="6" xfId="0" applyNumberFormat="1" applyFont="1" applyBorder="1" applyAlignment="1">
      <alignment horizontal="left" vertical="center"/>
    </xf>
    <xf numFmtId="0" fontId="1" fillId="27" borderId="5" xfId="20" applyFont="1" applyBorder="1" applyAlignment="1">
      <alignment horizontal="left" wrapText="1"/>
    </xf>
    <xf numFmtId="0" fontId="1" fillId="27" borderId="3" xfId="20" applyFont="1" applyBorder="1" applyAlignment="1">
      <alignment horizontal="left" wrapText="1"/>
    </xf>
    <xf numFmtId="0" fontId="1" fillId="27" borderId="6" xfId="20" applyFont="1" applyBorder="1" applyAlignment="1">
      <alignment horizontal="left" wrapText="1"/>
    </xf>
    <xf numFmtId="0" fontId="2" fillId="0" borderId="5" xfId="20" applyFont="1" applyFill="1" applyBorder="1" applyAlignment="1">
      <alignment horizontal="center"/>
    </xf>
    <xf numFmtId="0" fontId="2" fillId="0" borderId="6" xfId="20" applyFont="1" applyFill="1" applyBorder="1" applyAlignment="1">
      <alignment horizontal="center"/>
    </xf>
    <xf numFmtId="0" fontId="2" fillId="0" borderId="3" xfId="20" applyFont="1" applyFill="1" applyBorder="1" applyAlignment="1">
      <alignment horizontal="center"/>
    </xf>
    <xf numFmtId="0" fontId="9" fillId="27" borderId="5" xfId="20" applyFont="1" applyBorder="1" applyAlignment="1">
      <alignment horizontal="justify" wrapText="1"/>
    </xf>
    <xf numFmtId="0" fontId="9" fillId="27" borderId="3" xfId="20" applyFont="1" applyBorder="1" applyAlignment="1">
      <alignment horizontal="justify" wrapText="1"/>
    </xf>
    <xf numFmtId="0" fontId="9" fillId="27" borderId="6" xfId="20" applyFont="1" applyBorder="1" applyAlignment="1">
      <alignment horizontal="justify" wrapText="1"/>
    </xf>
    <xf numFmtId="0" fontId="73" fillId="0" borderId="5" xfId="20" applyFont="1" applyFill="1" applyBorder="1" applyAlignment="1">
      <alignment horizontal="center" vertical="center"/>
    </xf>
    <xf numFmtId="0" fontId="73" fillId="0" borderId="6" xfId="20" applyFont="1" applyFill="1" applyBorder="1" applyAlignment="1">
      <alignment horizontal="center" vertical="center"/>
    </xf>
    <xf numFmtId="0" fontId="73" fillId="0" borderId="3" xfId="20" applyFont="1" applyFill="1" applyBorder="1" applyAlignment="1">
      <alignment horizontal="center" vertical="center"/>
    </xf>
    <xf numFmtId="0" fontId="133" fillId="0" borderId="5" xfId="20" applyFont="1" applyFill="1" applyBorder="1" applyAlignment="1">
      <alignment horizontal="center" vertical="center"/>
    </xf>
    <xf numFmtId="0" fontId="133" fillId="0" borderId="6" xfId="20" applyFont="1" applyFill="1" applyBorder="1" applyAlignment="1">
      <alignment horizontal="center" vertical="center"/>
    </xf>
    <xf numFmtId="0" fontId="74" fillId="3" borderId="12" xfId="0" applyNumberFormat="1" applyFont="1" applyFill="1" applyBorder="1" applyAlignment="1" applyProtection="1">
      <alignment horizontal="left" vertical="center"/>
      <protection locked="0"/>
    </xf>
    <xf numFmtId="0" fontId="74" fillId="3" borderId="1" xfId="0" applyNumberFormat="1" applyFont="1" applyFill="1" applyBorder="1" applyAlignment="1" applyProtection="1">
      <alignment horizontal="left" vertical="center"/>
      <protection locked="0"/>
    </xf>
    <xf numFmtId="0" fontId="76" fillId="3" borderId="1" xfId="0" applyFont="1" applyFill="1" applyBorder="1" applyAlignment="1" applyProtection="1">
      <alignment horizontal="left" vertical="center" wrapText="1"/>
      <protection locked="0"/>
    </xf>
    <xf numFmtId="0" fontId="54" fillId="0" borderId="0" xfId="0" applyFont="1" applyAlignment="1">
      <alignment horizontal="center" wrapText="1"/>
    </xf>
    <xf numFmtId="0" fontId="1" fillId="0" borderId="0" xfId="0" applyFont="1" applyAlignment="1">
      <alignment horizontal="center" wrapText="1"/>
    </xf>
    <xf numFmtId="0" fontId="1" fillId="27" borderId="1" xfId="20" applyFont="1" applyBorder="1" applyAlignment="1">
      <alignment horizontal="center"/>
    </xf>
    <xf numFmtId="0" fontId="1" fillId="0" borderId="5" xfId="20" applyFont="1" applyFill="1" applyBorder="1" applyAlignment="1">
      <alignment horizontal="center" vertical="center" wrapText="1"/>
    </xf>
    <xf numFmtId="0" fontId="1" fillId="0" borderId="6" xfId="20" applyFont="1" applyFill="1" applyBorder="1" applyAlignment="1">
      <alignment horizontal="center" vertical="center" wrapText="1"/>
    </xf>
    <xf numFmtId="0" fontId="1" fillId="0" borderId="3" xfId="20" applyFont="1" applyFill="1" applyBorder="1" applyAlignment="1">
      <alignment horizontal="center" vertical="center" wrapText="1"/>
    </xf>
    <xf numFmtId="0" fontId="1" fillId="0" borderId="1" xfId="2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27" borderId="5" xfId="20" applyFont="1" applyBorder="1" applyAlignment="1">
      <alignment horizontal="justify" wrapText="1"/>
    </xf>
    <xf numFmtId="0" fontId="1" fillId="27" borderId="3" xfId="20" applyFont="1" applyBorder="1" applyAlignment="1">
      <alignment horizontal="justify" wrapText="1"/>
    </xf>
    <xf numFmtId="0" fontId="1" fillId="27" borderId="6" xfId="20" applyFont="1" applyBorder="1" applyAlignment="1">
      <alignment horizontal="justify" wrapText="1"/>
    </xf>
    <xf numFmtId="0" fontId="2" fillId="0" borderId="1" xfId="20" applyFont="1" applyFill="1" applyBorder="1" applyAlignment="1">
      <alignment horizontal="center"/>
    </xf>
    <xf numFmtId="0" fontId="76" fillId="3" borderId="1" xfId="0" applyFont="1" applyFill="1" applyBorder="1" applyAlignment="1" applyProtection="1">
      <alignment horizontal="center" vertical="center" wrapText="1"/>
      <protection locked="0"/>
    </xf>
    <xf numFmtId="0" fontId="30" fillId="3" borderId="49" xfId="0" applyFont="1" applyFill="1" applyBorder="1" applyAlignment="1" applyProtection="1">
      <alignment horizontal="left" wrapText="1"/>
      <protection locked="0"/>
    </xf>
    <xf numFmtId="0" fontId="76" fillId="27" borderId="22" xfId="20" applyFont="1" applyBorder="1" applyAlignment="1">
      <alignment horizontal="center" vertical="center" wrapText="1"/>
    </xf>
    <xf numFmtId="0" fontId="76" fillId="27" borderId="23" xfId="20" applyFont="1" applyBorder="1" applyAlignment="1">
      <alignment horizontal="center" vertical="center" wrapText="1"/>
    </xf>
    <xf numFmtId="0" fontId="74" fillId="27" borderId="16" xfId="20" applyFont="1" applyBorder="1" applyAlignment="1">
      <alignment horizontal="center" vertical="center"/>
    </xf>
    <xf numFmtId="0" fontId="76" fillId="27" borderId="2" xfId="20" applyFont="1" applyBorder="1" applyAlignment="1">
      <alignment horizontal="center" vertical="center"/>
    </xf>
    <xf numFmtId="0" fontId="76" fillId="27" borderId="4" xfId="20" applyFont="1" applyBorder="1" applyAlignment="1">
      <alignment horizontal="center" vertical="center"/>
    </xf>
    <xf numFmtId="0" fontId="76" fillId="27" borderId="10" xfId="20" applyFont="1" applyBorder="1" applyAlignment="1">
      <alignment horizontal="center" vertical="center"/>
    </xf>
    <xf numFmtId="0" fontId="76" fillId="27" borderId="0" xfId="20" applyFont="1" applyBorder="1" applyAlignment="1">
      <alignment horizontal="center" vertical="center"/>
    </xf>
    <xf numFmtId="0" fontId="76" fillId="27" borderId="11" xfId="20" applyFont="1" applyBorder="1" applyAlignment="1">
      <alignment horizontal="center" vertical="center"/>
    </xf>
    <xf numFmtId="0" fontId="30" fillId="0" borderId="2" xfId="0" applyFont="1" applyBorder="1" applyAlignment="1" applyProtection="1">
      <alignment horizontal="left" vertical="center" wrapText="1"/>
      <protection locked="0"/>
    </xf>
    <xf numFmtId="0" fontId="76" fillId="30" borderId="1" xfId="0" applyFont="1" applyFill="1" applyBorder="1" applyAlignment="1" applyProtection="1">
      <alignment horizontal="left" vertical="center" wrapText="1"/>
      <protection locked="0"/>
    </xf>
    <xf numFmtId="0" fontId="2" fillId="27" borderId="16" xfId="20" applyFont="1" applyBorder="1" applyAlignment="1">
      <alignment horizontal="center"/>
    </xf>
    <xf numFmtId="0" fontId="51" fillId="27" borderId="2" xfId="20" applyFont="1" applyBorder="1" applyAlignment="1">
      <alignment horizontal="center"/>
    </xf>
    <xf numFmtId="0" fontId="51" fillId="27" borderId="4" xfId="20" applyFont="1" applyBorder="1" applyAlignment="1">
      <alignment horizontal="center"/>
    </xf>
    <xf numFmtId="0" fontId="74" fillId="27" borderId="1" xfId="20" applyFont="1" applyBorder="1" applyAlignment="1">
      <alignment horizontal="center" vertical="center"/>
    </xf>
    <xf numFmtId="0" fontId="76" fillId="27" borderId="1" xfId="20" applyFont="1" applyBorder="1" applyAlignment="1">
      <alignment horizontal="center" vertical="center"/>
    </xf>
    <xf numFmtId="0" fontId="74" fillId="27" borderId="10" xfId="20" applyFont="1" applyBorder="1" applyAlignment="1">
      <alignment horizontal="center" vertical="center" wrapText="1"/>
    </xf>
    <xf numFmtId="0" fontId="76" fillId="27" borderId="0" xfId="20" applyFont="1" applyBorder="1" applyAlignment="1">
      <alignment horizontal="center" vertical="center" wrapText="1"/>
    </xf>
    <xf numFmtId="0" fontId="77" fillId="3" borderId="10" xfId="0" applyFont="1" applyFill="1" applyBorder="1" applyAlignment="1" applyProtection="1">
      <alignment horizontal="left" vertical="center"/>
      <protection locked="0"/>
    </xf>
    <xf numFmtId="0" fontId="77" fillId="3" borderId="0" xfId="0" applyFont="1" applyFill="1" applyBorder="1" applyAlignment="1" applyProtection="1">
      <alignment horizontal="left" vertical="center"/>
      <protection locked="0"/>
    </xf>
    <xf numFmtId="0" fontId="51" fillId="27" borderId="16" xfId="20" applyFont="1" applyBorder="1" applyAlignment="1">
      <alignment horizontal="center"/>
    </xf>
    <xf numFmtId="0" fontId="74" fillId="27" borderId="12" xfId="20" applyFont="1" applyBorder="1" applyAlignment="1">
      <alignment horizontal="center" vertical="center"/>
    </xf>
    <xf numFmtId="0" fontId="51" fillId="27" borderId="27" xfId="20" applyFont="1" applyBorder="1" applyAlignment="1">
      <alignment horizontal="center"/>
    </xf>
    <xf numFmtId="0" fontId="51" fillId="27" borderId="32" xfId="20" applyFont="1" applyBorder="1" applyAlignment="1">
      <alignment horizontal="center"/>
    </xf>
    <xf numFmtId="0" fontId="51" fillId="27" borderId="33" xfId="20" applyFont="1" applyBorder="1" applyAlignment="1">
      <alignment horizontal="center"/>
    </xf>
    <xf numFmtId="0" fontId="87" fillId="3" borderId="24" xfId="0" applyNumberFormat="1" applyFont="1" applyFill="1" applyBorder="1" applyAlignment="1" applyProtection="1">
      <alignment horizontal="left" vertical="center"/>
      <protection locked="0"/>
    </xf>
    <xf numFmtId="0" fontId="87" fillId="3" borderId="14" xfId="0" applyNumberFormat="1" applyFont="1" applyFill="1" applyBorder="1" applyAlignment="1" applyProtection="1">
      <alignment horizontal="left" vertical="center"/>
      <protection locked="0"/>
    </xf>
    <xf numFmtId="0" fontId="1" fillId="3" borderId="12" xfId="0" applyNumberFormat="1" applyFont="1" applyFill="1" applyBorder="1" applyAlignment="1" applyProtection="1">
      <alignment horizontal="left" vertical="center"/>
      <protection locked="0"/>
    </xf>
    <xf numFmtId="0" fontId="1" fillId="3" borderId="1" xfId="0" applyNumberFormat="1" applyFont="1" applyFill="1" applyBorder="1" applyAlignment="1" applyProtection="1">
      <alignment horizontal="left" vertical="center"/>
      <protection locked="0"/>
    </xf>
    <xf numFmtId="0" fontId="54" fillId="0" borderId="7" xfId="0" applyFont="1" applyBorder="1" applyAlignment="1">
      <alignment horizontal="center" wrapText="1"/>
    </xf>
    <xf numFmtId="0" fontId="65" fillId="0" borderId="1" xfId="20" applyFont="1" applyFill="1" applyBorder="1" applyAlignment="1">
      <alignment horizontal="center"/>
    </xf>
    <xf numFmtId="0" fontId="59" fillId="3" borderId="24" xfId="0" applyNumberFormat="1" applyFont="1" applyFill="1" applyBorder="1" applyAlignment="1" applyProtection="1">
      <alignment horizontal="left" vertical="center"/>
      <protection locked="0"/>
    </xf>
    <xf numFmtId="0" fontId="59" fillId="3" borderId="14" xfId="0" applyNumberFormat="1" applyFont="1" applyFill="1" applyBorder="1" applyAlignment="1" applyProtection="1">
      <alignment horizontal="left" vertical="center"/>
      <protection locked="0"/>
    </xf>
    <xf numFmtId="0" fontId="29" fillId="3" borderId="49" xfId="0" applyFont="1" applyFill="1" applyBorder="1" applyAlignment="1" applyProtection="1">
      <alignment horizontal="left" wrapText="1"/>
      <protection locked="0"/>
    </xf>
    <xf numFmtId="0" fontId="2" fillId="7" borderId="5"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6" xfId="0" applyFont="1" applyFill="1" applyBorder="1" applyAlignment="1">
      <alignment horizontal="center" vertical="center"/>
    </xf>
    <xf numFmtId="0" fontId="1" fillId="27" borderId="27" xfId="20" applyFont="1" applyBorder="1" applyAlignment="1">
      <alignment horizontal="center"/>
    </xf>
    <xf numFmtId="0" fontId="1" fillId="27" borderId="32" xfId="20" applyFont="1" applyBorder="1" applyAlignment="1">
      <alignment horizontal="center"/>
    </xf>
    <xf numFmtId="0" fontId="1" fillId="27" borderId="33" xfId="20" applyFont="1" applyBorder="1" applyAlignment="1">
      <alignment horizontal="center"/>
    </xf>
    <xf numFmtId="0" fontId="9" fillId="27" borderId="5" xfId="20" applyFont="1" applyBorder="1" applyAlignment="1">
      <alignment horizontal="left" wrapText="1"/>
    </xf>
    <xf numFmtId="0" fontId="9" fillId="27" borderId="3" xfId="20" applyFont="1" applyBorder="1" applyAlignment="1">
      <alignment horizontal="left" wrapText="1"/>
    </xf>
    <xf numFmtId="0" fontId="9" fillId="27" borderId="6" xfId="20" applyFont="1" applyBorder="1" applyAlignment="1">
      <alignment horizontal="left" wrapText="1"/>
    </xf>
    <xf numFmtId="0" fontId="1" fillId="27" borderId="12" xfId="20" applyFont="1" applyBorder="1" applyAlignment="1">
      <alignment horizontal="center" vertical="center"/>
    </xf>
    <xf numFmtId="0" fontId="1" fillId="27" borderId="1" xfId="20" applyFont="1" applyBorder="1" applyAlignment="1">
      <alignment horizontal="center" vertical="center"/>
    </xf>
    <xf numFmtId="0" fontId="1" fillId="27" borderId="16" xfId="20" applyFont="1" applyBorder="1" applyAlignment="1">
      <alignment horizontal="center"/>
    </xf>
    <xf numFmtId="0" fontId="1" fillId="27" borderId="2" xfId="20" applyFont="1" applyBorder="1" applyAlignment="1">
      <alignment horizontal="center"/>
    </xf>
    <xf numFmtId="0" fontId="1" fillId="27" borderId="4" xfId="20" applyFont="1" applyBorder="1" applyAlignment="1">
      <alignment horizontal="center"/>
    </xf>
    <xf numFmtId="0" fontId="65" fillId="0" borderId="5" xfId="20" applyFont="1" applyFill="1" applyBorder="1" applyAlignment="1">
      <alignment horizontal="center"/>
    </xf>
    <xf numFmtId="0" fontId="65" fillId="0" borderId="6" xfId="20" applyFont="1" applyFill="1" applyBorder="1" applyAlignment="1">
      <alignment horizontal="center"/>
    </xf>
    <xf numFmtId="0" fontId="9" fillId="27" borderId="0" xfId="20" applyFont="1" applyBorder="1" applyAlignment="1">
      <alignment horizontal="left" vertical="center" wrapText="1"/>
    </xf>
    <xf numFmtId="0" fontId="172" fillId="0" borderId="0" xfId="0" applyFont="1" applyAlignment="1">
      <alignment horizontal="right" wrapText="1"/>
    </xf>
    <xf numFmtId="0" fontId="108" fillId="0" borderId="0" xfId="0" applyFont="1" applyAlignment="1">
      <alignment wrapText="1"/>
    </xf>
    <xf numFmtId="0" fontId="108" fillId="0" borderId="2" xfId="0" applyFont="1" applyBorder="1" applyAlignment="1">
      <alignment horizontal="left" vertical="center" wrapText="1"/>
    </xf>
    <xf numFmtId="0" fontId="108" fillId="0" borderId="0" xfId="0" applyFont="1" applyAlignment="1">
      <alignment horizontal="center" vertical="center" wrapText="1"/>
    </xf>
    <xf numFmtId="0" fontId="108" fillId="0" borderId="0" xfId="0" applyFont="1" applyAlignment="1">
      <alignment horizontal="left" vertical="center" wrapText="1"/>
    </xf>
    <xf numFmtId="0" fontId="108" fillId="0" borderId="5" xfId="0" applyFont="1" applyBorder="1" applyAlignment="1">
      <alignment vertical="center" wrapText="1"/>
    </xf>
    <xf numFmtId="0" fontId="108" fillId="0" borderId="3" xfId="0" applyFont="1" applyBorder="1" applyAlignment="1">
      <alignment vertical="center" wrapText="1"/>
    </xf>
    <xf numFmtId="0" fontId="108" fillId="0" borderId="6" xfId="0" applyFont="1" applyBorder="1" applyAlignment="1">
      <alignment vertical="center" wrapText="1"/>
    </xf>
    <xf numFmtId="0" fontId="108" fillId="0" borderId="0" xfId="0" applyFont="1" applyAlignment="1"/>
    <xf numFmtId="0" fontId="170" fillId="0" borderId="0" xfId="0" applyFont="1" applyBorder="1" applyAlignment="1">
      <alignment horizontal="left" vertical="center" wrapText="1"/>
    </xf>
    <xf numFmtId="0" fontId="170" fillId="0" borderId="0" xfId="0" applyFont="1" applyAlignment="1">
      <alignment horizontal="center"/>
    </xf>
    <xf numFmtId="0" fontId="121" fillId="0" borderId="5" xfId="0" applyFont="1" applyBorder="1" applyAlignment="1">
      <alignment horizontal="left" vertical="center" wrapText="1"/>
    </xf>
    <xf numFmtId="0" fontId="121" fillId="0" borderId="6" xfId="0" applyFont="1" applyBorder="1" applyAlignment="1">
      <alignment horizontal="left" vertical="center" wrapText="1"/>
    </xf>
    <xf numFmtId="0" fontId="121" fillId="0" borderId="5" xfId="0" applyFont="1" applyBorder="1" applyAlignment="1">
      <alignment horizontal="left"/>
    </xf>
    <xf numFmtId="0" fontId="121" fillId="0" borderId="6" xfId="0" applyFont="1" applyBorder="1" applyAlignment="1">
      <alignment horizontal="left"/>
    </xf>
    <xf numFmtId="0" fontId="9" fillId="3" borderId="1" xfId="0" applyFont="1" applyFill="1" applyBorder="1" applyAlignment="1">
      <alignment horizontal="center" vertical="top" wrapText="1"/>
    </xf>
    <xf numFmtId="0" fontId="9" fillId="3" borderId="5"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5" xfId="0" applyFont="1" applyFill="1" applyBorder="1" applyAlignment="1">
      <alignment horizontal="center" wrapText="1"/>
    </xf>
    <xf numFmtId="0" fontId="9" fillId="3" borderId="3" xfId="0" applyFont="1" applyFill="1" applyBorder="1" applyAlignment="1">
      <alignment horizontal="center" wrapText="1"/>
    </xf>
    <xf numFmtId="0" fontId="9" fillId="3" borderId="6" xfId="0" applyFont="1" applyFill="1" applyBorder="1" applyAlignment="1">
      <alignment horizontal="center" wrapText="1"/>
    </xf>
    <xf numFmtId="0" fontId="101" fillId="0" borderId="3" xfId="24" applyFont="1" applyBorder="1" applyAlignment="1">
      <alignment horizontal="center" vertical="center"/>
    </xf>
    <xf numFmtId="0" fontId="101" fillId="0" borderId="6" xfId="24" applyFont="1" applyBorder="1" applyAlignment="1">
      <alignment horizontal="center" vertical="center"/>
    </xf>
    <xf numFmtId="0" fontId="31" fillId="0" borderId="1" xfId="24" applyFont="1" applyBorder="1" applyAlignment="1">
      <alignment horizontal="center" vertical="center"/>
    </xf>
    <xf numFmtId="0" fontId="31" fillId="3" borderId="5" xfId="0" applyFont="1" applyFill="1" applyBorder="1" applyAlignment="1">
      <alignment horizontal="center"/>
    </xf>
    <xf numFmtId="0" fontId="31" fillId="3" borderId="3" xfId="0" applyFont="1" applyFill="1" applyBorder="1" applyAlignment="1">
      <alignment horizontal="center"/>
    </xf>
    <xf numFmtId="0" fontId="31" fillId="3" borderId="6" xfId="0" applyFont="1" applyFill="1" applyBorder="1" applyAlignment="1">
      <alignment horizontal="center"/>
    </xf>
    <xf numFmtId="0" fontId="31" fillId="0" borderId="1" xfId="24" applyFont="1" applyBorder="1" applyAlignment="1">
      <alignment horizontal="center"/>
    </xf>
    <xf numFmtId="0" fontId="9" fillId="0" borderId="23" xfId="0" applyFont="1" applyFill="1" applyBorder="1" applyAlignment="1" applyProtection="1">
      <alignment horizontal="center" vertical="center" wrapText="1"/>
      <protection locked="0"/>
    </xf>
    <xf numFmtId="0" fontId="9" fillId="27" borderId="1" xfId="20" applyFont="1" applyBorder="1" applyAlignment="1">
      <alignment horizontal="justify" vertical="top" wrapText="1"/>
    </xf>
    <xf numFmtId="0" fontId="9" fillId="27" borderId="23" xfId="20" applyFont="1" applyBorder="1" applyAlignment="1">
      <alignment horizontal="justify" vertical="top" wrapText="1"/>
    </xf>
    <xf numFmtId="0" fontId="9" fillId="3" borderId="5" xfId="0" applyFont="1" applyFill="1" applyBorder="1" applyAlignment="1">
      <alignment horizontal="left" wrapText="1"/>
    </xf>
    <xf numFmtId="0" fontId="9" fillId="3" borderId="3" xfId="0" applyFont="1" applyFill="1" applyBorder="1" applyAlignment="1">
      <alignment horizontal="left" wrapText="1"/>
    </xf>
    <xf numFmtId="0" fontId="9" fillId="3" borderId="6" xfId="0" applyFont="1" applyFill="1" applyBorder="1" applyAlignment="1">
      <alignment horizontal="left" wrapText="1"/>
    </xf>
    <xf numFmtId="0" fontId="9" fillId="3" borderId="10" xfId="0" applyFont="1" applyFill="1" applyBorder="1" applyAlignment="1">
      <alignment horizontal="left" wrapText="1"/>
    </xf>
    <xf numFmtId="0" fontId="9" fillId="3" borderId="0" xfId="0" applyFont="1" applyFill="1" applyBorder="1" applyAlignment="1">
      <alignment horizontal="left" wrapText="1"/>
    </xf>
    <xf numFmtId="0" fontId="9" fillId="3" borderId="11" xfId="0" applyFont="1" applyFill="1" applyBorder="1" applyAlignment="1">
      <alignment horizontal="left" wrapText="1"/>
    </xf>
    <xf numFmtId="0" fontId="31" fillId="3" borderId="1" xfId="0" applyFont="1" applyFill="1" applyBorder="1" applyAlignment="1">
      <alignment horizontal="justify" wrapText="1"/>
    </xf>
    <xf numFmtId="0" fontId="9" fillId="27" borderId="1" xfId="20" applyFont="1" applyBorder="1" applyAlignment="1">
      <alignment horizontal="justify" vertical="center" wrapText="1"/>
    </xf>
    <xf numFmtId="0" fontId="9" fillId="0" borderId="1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3" borderId="1" xfId="0" applyFont="1" applyFill="1" applyBorder="1" applyAlignment="1">
      <alignment horizontal="center" vertical="center" wrapText="1"/>
    </xf>
    <xf numFmtId="0" fontId="9" fillId="27" borderId="0" xfId="20" applyFont="1" applyBorder="1" applyAlignment="1">
      <alignment horizontal="center" vertical="center"/>
    </xf>
    <xf numFmtId="0" fontId="10" fillId="27" borderId="1" xfId="20" applyFont="1" applyBorder="1" applyAlignment="1">
      <alignment horizontal="left" wrapText="1"/>
    </xf>
    <xf numFmtId="0" fontId="10" fillId="3" borderId="5" xfId="0" applyFont="1" applyFill="1" applyBorder="1" applyAlignment="1">
      <alignment horizontal="center" wrapText="1"/>
    </xf>
    <xf numFmtId="0" fontId="10" fillId="3" borderId="3" xfId="0" applyFont="1" applyFill="1" applyBorder="1" applyAlignment="1">
      <alignment horizontal="center" wrapText="1"/>
    </xf>
    <xf numFmtId="0" fontId="10" fillId="3" borderId="6" xfId="0" applyFont="1" applyFill="1" applyBorder="1" applyAlignment="1">
      <alignment horizontal="center" wrapText="1"/>
    </xf>
    <xf numFmtId="0" fontId="100" fillId="27" borderId="1" xfId="20" applyFont="1" applyBorder="1" applyAlignment="1">
      <alignment horizontal="center"/>
    </xf>
    <xf numFmtId="0" fontId="9" fillId="27" borderId="1" xfId="20" applyFont="1" applyBorder="1" applyAlignment="1">
      <alignment horizontal="center" vertical="center"/>
    </xf>
    <xf numFmtId="0" fontId="9" fillId="27" borderId="5" xfId="20" applyFont="1" applyBorder="1" applyAlignment="1">
      <alignment horizontal="center" vertical="center"/>
    </xf>
    <xf numFmtId="0" fontId="9" fillId="27" borderId="3" xfId="20" applyFont="1" applyBorder="1" applyAlignment="1">
      <alignment horizontal="center" vertical="center"/>
    </xf>
    <xf numFmtId="0" fontId="9" fillId="27" borderId="6" xfId="20" applyFont="1" applyBorder="1" applyAlignment="1">
      <alignment horizontal="center" vertical="center"/>
    </xf>
    <xf numFmtId="0" fontId="9" fillId="27" borderId="16" xfId="20" applyFont="1" applyBorder="1" applyAlignment="1">
      <alignment horizontal="left" vertical="center" wrapText="1"/>
    </xf>
    <xf numFmtId="0" fontId="9" fillId="27" borderId="2" xfId="20" applyFont="1" applyBorder="1" applyAlignment="1">
      <alignment horizontal="left" vertical="center" wrapText="1"/>
    </xf>
    <xf numFmtId="0" fontId="9" fillId="27" borderId="4" xfId="20" applyFont="1" applyBorder="1" applyAlignment="1">
      <alignment horizontal="left" vertical="center" wrapText="1"/>
    </xf>
    <xf numFmtId="0" fontId="9" fillId="27" borderId="9" xfId="20" applyFont="1" applyBorder="1" applyAlignment="1">
      <alignment horizontal="left" vertical="center" wrapText="1"/>
    </xf>
    <xf numFmtId="0" fontId="9" fillId="27" borderId="7" xfId="20" applyFont="1" applyBorder="1" applyAlignment="1">
      <alignment horizontal="left" vertical="center" wrapText="1"/>
    </xf>
    <xf numFmtId="0" fontId="9" fillId="27" borderId="20" xfId="20" applyFont="1" applyBorder="1" applyAlignment="1">
      <alignment horizontal="left" vertical="center" wrapText="1"/>
    </xf>
    <xf numFmtId="0" fontId="9" fillId="27" borderId="5" xfId="20" applyFont="1" applyBorder="1" applyAlignment="1">
      <alignment horizontal="left" vertical="center" wrapText="1"/>
    </xf>
    <xf numFmtId="0" fontId="9" fillId="27" borderId="3" xfId="20" applyFont="1" applyBorder="1" applyAlignment="1">
      <alignment horizontal="left" vertical="center" wrapText="1"/>
    </xf>
    <xf numFmtId="0" fontId="9" fillId="27" borderId="6" xfId="20" applyFont="1" applyBorder="1" applyAlignment="1">
      <alignment horizontal="left" vertical="center" wrapText="1"/>
    </xf>
    <xf numFmtId="0" fontId="9" fillId="27" borderId="16" xfId="20" applyFont="1" applyBorder="1" applyAlignment="1">
      <alignment horizontal="center" vertical="center"/>
    </xf>
    <xf numFmtId="0" fontId="9" fillId="27" borderId="2" xfId="20" applyFont="1" applyBorder="1" applyAlignment="1">
      <alignment horizontal="center" vertical="center"/>
    </xf>
    <xf numFmtId="0" fontId="9" fillId="27" borderId="4" xfId="20" applyFont="1" applyBorder="1" applyAlignment="1">
      <alignment horizontal="center" vertical="center"/>
    </xf>
    <xf numFmtId="0" fontId="100" fillId="27" borderId="2" xfId="20" applyFont="1" applyBorder="1" applyAlignment="1">
      <alignment horizontal="center"/>
    </xf>
    <xf numFmtId="0" fontId="100" fillId="27" borderId="4" xfId="20" applyFont="1" applyBorder="1" applyAlignment="1">
      <alignment horizontal="center"/>
    </xf>
    <xf numFmtId="4" fontId="9" fillId="3" borderId="1" xfId="0" applyNumberFormat="1" applyFont="1" applyFill="1" applyBorder="1" applyAlignment="1">
      <alignment horizontal="center" vertical="center" wrapText="1"/>
    </xf>
    <xf numFmtId="0" fontId="100" fillId="27" borderId="5" xfId="20" applyFont="1" applyBorder="1" applyAlignment="1">
      <alignment horizontal="center"/>
    </xf>
    <xf numFmtId="0" fontId="100" fillId="27" borderId="3" xfId="20" applyFont="1" applyBorder="1" applyAlignment="1">
      <alignment horizontal="center"/>
    </xf>
    <xf numFmtId="0" fontId="100" fillId="27" borderId="6" xfId="20" applyFont="1" applyBorder="1" applyAlignment="1">
      <alignment horizontal="center"/>
    </xf>
    <xf numFmtId="0" fontId="11" fillId="3" borderId="5"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6" xfId="0" applyFont="1" applyFill="1" applyBorder="1" applyAlignment="1">
      <alignment horizontal="center" vertical="center"/>
    </xf>
    <xf numFmtId="0" fontId="10" fillId="3" borderId="1" xfId="0" applyFont="1" applyFill="1" applyBorder="1" applyAlignment="1">
      <alignment horizontal="center" vertical="center" wrapText="1"/>
    </xf>
    <xf numFmtId="0" fontId="9" fillId="3" borderId="1" xfId="0" applyNumberFormat="1" applyFont="1" applyFill="1" applyBorder="1" applyAlignment="1">
      <alignment horizontal="center" vertical="center" wrapText="1"/>
    </xf>
    <xf numFmtId="0" fontId="11" fillId="0" borderId="0" xfId="20" applyFont="1" applyFill="1" applyBorder="1" applyAlignment="1">
      <alignment horizontal="left" vertical="center"/>
    </xf>
    <xf numFmtId="0" fontId="11" fillId="27" borderId="1" xfId="20" applyFont="1" applyBorder="1" applyAlignment="1">
      <alignment horizontal="center" vertical="center"/>
    </xf>
    <xf numFmtId="0" fontId="9" fillId="27" borderId="1" xfId="20" applyFont="1" applyBorder="1" applyAlignment="1">
      <alignment horizontal="center" vertical="center" wrapText="1"/>
    </xf>
    <xf numFmtId="0" fontId="9" fillId="27" borderId="16" xfId="20" applyFont="1" applyBorder="1" applyAlignment="1">
      <alignment horizontal="left" vertical="top" wrapText="1"/>
    </xf>
    <xf numFmtId="0" fontId="9" fillId="27" borderId="2" xfId="20" applyFont="1" applyBorder="1" applyAlignment="1">
      <alignment horizontal="left" vertical="top" wrapText="1"/>
    </xf>
    <xf numFmtId="0" fontId="9" fillId="27" borderId="4" xfId="20" applyFont="1" applyBorder="1" applyAlignment="1">
      <alignment horizontal="left" vertical="top" wrapText="1"/>
    </xf>
    <xf numFmtId="0" fontId="9" fillId="27" borderId="10" xfId="20" applyFont="1" applyBorder="1" applyAlignment="1">
      <alignment horizontal="left" vertical="top" wrapText="1"/>
    </xf>
    <xf numFmtId="0" fontId="9" fillId="27" borderId="0" xfId="20" applyFont="1" applyBorder="1" applyAlignment="1">
      <alignment horizontal="left" vertical="top" wrapText="1"/>
    </xf>
    <xf numFmtId="0" fontId="9" fillId="27" borderId="11" xfId="20" applyFont="1" applyBorder="1" applyAlignment="1">
      <alignment horizontal="left" vertical="top" wrapText="1"/>
    </xf>
    <xf numFmtId="0" fontId="9" fillId="27" borderId="9" xfId="20" applyFont="1" applyBorder="1" applyAlignment="1">
      <alignment horizontal="left" vertical="top" wrapText="1"/>
    </xf>
    <xf numFmtId="0" fontId="9" fillId="27" borderId="7" xfId="20" applyFont="1" applyBorder="1" applyAlignment="1">
      <alignment horizontal="left" vertical="top" wrapText="1"/>
    </xf>
    <xf numFmtId="0" fontId="9" fillId="27" borderId="20" xfId="20" applyFont="1" applyBorder="1" applyAlignment="1">
      <alignment horizontal="left" vertical="top" wrapText="1"/>
    </xf>
    <xf numFmtId="0" fontId="9" fillId="27" borderId="20" xfId="20" applyFont="1" applyBorder="1" applyAlignment="1">
      <alignment horizontal="center" vertical="center"/>
    </xf>
    <xf numFmtId="0" fontId="9" fillId="27" borderId="22" xfId="20" applyFont="1" applyBorder="1" applyAlignment="1">
      <alignment horizontal="center" vertical="top"/>
    </xf>
    <xf numFmtId="0" fontId="9" fillId="27" borderId="21" xfId="20" applyFont="1" applyBorder="1" applyAlignment="1">
      <alignment horizontal="center" vertical="top"/>
    </xf>
    <xf numFmtId="0" fontId="9" fillId="27" borderId="23" xfId="20" applyFont="1" applyBorder="1" applyAlignment="1">
      <alignment horizontal="center" vertical="top"/>
    </xf>
    <xf numFmtId="14" fontId="9" fillId="3" borderId="1" xfId="0" applyNumberFormat="1" applyFont="1" applyFill="1" applyBorder="1" applyAlignment="1">
      <alignment horizontal="center" vertical="center" wrapText="1"/>
    </xf>
    <xf numFmtId="10" fontId="9" fillId="3" borderId="1" xfId="0" applyNumberFormat="1" applyFont="1" applyFill="1" applyBorder="1" applyAlignment="1">
      <alignment horizontal="center" vertical="center" wrapText="1"/>
    </xf>
    <xf numFmtId="0" fontId="10" fillId="3" borderId="1" xfId="0" applyFont="1" applyFill="1" applyBorder="1" applyAlignment="1">
      <alignment horizontal="center" wrapText="1"/>
    </xf>
    <xf numFmtId="0" fontId="9" fillId="27" borderId="1" xfId="20" applyFont="1" applyBorder="1" applyAlignment="1">
      <alignment horizontal="left" vertical="center" wrapText="1"/>
    </xf>
    <xf numFmtId="0" fontId="11" fillId="27" borderId="5" xfId="20" applyFont="1" applyBorder="1" applyAlignment="1">
      <alignment horizontal="left" vertical="center"/>
    </xf>
    <xf numFmtId="0" fontId="11" fillId="27" borderId="3" xfId="20" applyFont="1" applyBorder="1" applyAlignment="1">
      <alignment horizontal="left" vertical="center"/>
    </xf>
    <xf numFmtId="0" fontId="11" fillId="27" borderId="6" xfId="20" applyFont="1" applyBorder="1" applyAlignment="1">
      <alignment horizontal="left" vertical="center"/>
    </xf>
    <xf numFmtId="0" fontId="11" fillId="27" borderId="5" xfId="20" applyFont="1" applyBorder="1" applyAlignment="1">
      <alignment horizontal="center" vertical="center"/>
    </xf>
    <xf numFmtId="0" fontId="11" fillId="27" borderId="3" xfId="20" applyFont="1" applyBorder="1" applyAlignment="1">
      <alignment horizontal="center" vertical="center"/>
    </xf>
    <xf numFmtId="0" fontId="11" fillId="27" borderId="6" xfId="20" applyFont="1" applyBorder="1" applyAlignment="1">
      <alignment horizontal="center" vertical="center"/>
    </xf>
    <xf numFmtId="0" fontId="9" fillId="3" borderId="5" xfId="0" applyFont="1" applyFill="1" applyBorder="1" applyAlignment="1">
      <alignment horizontal="justify" vertical="top" wrapText="1"/>
    </xf>
    <xf numFmtId="0" fontId="9" fillId="3" borderId="3" xfId="0" applyFont="1" applyFill="1" applyBorder="1" applyAlignment="1">
      <alignment horizontal="justify" vertical="top" wrapText="1"/>
    </xf>
    <xf numFmtId="0" fontId="9" fillId="3" borderId="6" xfId="0" applyFont="1" applyFill="1" applyBorder="1" applyAlignment="1">
      <alignment horizontal="justify" vertical="top" wrapText="1"/>
    </xf>
    <xf numFmtId="0" fontId="9" fillId="3" borderId="1" xfId="0" applyFont="1" applyFill="1" applyBorder="1" applyAlignment="1">
      <alignment horizontal="center" vertical="center"/>
    </xf>
    <xf numFmtId="0" fontId="9" fillId="3" borderId="5" xfId="0" applyFont="1" applyFill="1" applyBorder="1" applyAlignment="1">
      <alignment horizontal="justify" wrapText="1"/>
    </xf>
    <xf numFmtId="0" fontId="9" fillId="3" borderId="3" xfId="0" applyFont="1" applyFill="1" applyBorder="1" applyAlignment="1">
      <alignment horizontal="justify" wrapText="1"/>
    </xf>
    <xf numFmtId="0" fontId="9" fillId="3" borderId="6" xfId="0" applyFont="1" applyFill="1" applyBorder="1" applyAlignment="1">
      <alignment horizontal="justify" wrapText="1"/>
    </xf>
    <xf numFmtId="0" fontId="11" fillId="3" borderId="5" xfId="0" applyFont="1" applyFill="1" applyBorder="1" applyAlignment="1">
      <alignment horizontal="justify" wrapText="1"/>
    </xf>
    <xf numFmtId="0" fontId="11" fillId="3" borderId="3" xfId="0" applyFont="1" applyFill="1" applyBorder="1" applyAlignment="1">
      <alignment horizontal="justify" wrapText="1"/>
    </xf>
    <xf numFmtId="0" fontId="11" fillId="3" borderId="6" xfId="0" applyFont="1" applyFill="1" applyBorder="1" applyAlignment="1">
      <alignment horizontal="justify" wrapText="1"/>
    </xf>
    <xf numFmtId="0" fontId="11" fillId="27" borderId="5" xfId="20" applyFont="1" applyBorder="1" applyAlignment="1">
      <alignment horizontal="center" wrapText="1"/>
    </xf>
    <xf numFmtId="0" fontId="11" fillId="27" borderId="3" xfId="20" applyFont="1" applyBorder="1" applyAlignment="1">
      <alignment horizontal="center" wrapText="1"/>
    </xf>
    <xf numFmtId="0" fontId="11" fillId="27" borderId="6" xfId="20" applyFont="1" applyBorder="1" applyAlignment="1">
      <alignment horizontal="center" wrapText="1"/>
    </xf>
    <xf numFmtId="0" fontId="10" fillId="3" borderId="5" xfId="0" applyFont="1" applyFill="1" applyBorder="1" applyAlignment="1">
      <alignment horizontal="justify" vertical="center"/>
    </xf>
    <xf numFmtId="0" fontId="11" fillId="3" borderId="3" xfId="0" applyFont="1" applyFill="1" applyBorder="1" applyAlignment="1">
      <alignment horizontal="justify" vertical="center"/>
    </xf>
    <xf numFmtId="0" fontId="11" fillId="3" borderId="6" xfId="0" applyFont="1" applyFill="1" applyBorder="1" applyAlignment="1">
      <alignment horizontal="justify" vertical="center"/>
    </xf>
    <xf numFmtId="0" fontId="9" fillId="27" borderId="5" xfId="20" applyFont="1" applyBorder="1" applyAlignment="1">
      <alignment horizontal="center" wrapText="1"/>
    </xf>
    <xf numFmtId="0" fontId="9" fillId="27" borderId="3" xfId="20" applyFont="1" applyBorder="1" applyAlignment="1">
      <alignment horizontal="center" wrapText="1"/>
    </xf>
    <xf numFmtId="0" fontId="9" fillId="27" borderId="6" xfId="20" applyFont="1" applyBorder="1" applyAlignment="1">
      <alignment horizontal="center" wrapText="1"/>
    </xf>
    <xf numFmtId="0" fontId="31" fillId="3" borderId="1" xfId="0" applyFont="1" applyFill="1" applyBorder="1" applyAlignment="1">
      <alignment horizontal="justify" vertical="center" wrapText="1"/>
    </xf>
    <xf numFmtId="0" fontId="9" fillId="27" borderId="5" xfId="20" applyFont="1" applyBorder="1" applyAlignment="1">
      <alignment horizontal="left" vertical="top" wrapText="1"/>
    </xf>
    <xf numFmtId="0" fontId="9" fillId="27" borderId="3" xfId="20" applyFont="1" applyBorder="1" applyAlignment="1">
      <alignment horizontal="left" vertical="top" wrapText="1"/>
    </xf>
    <xf numFmtId="0" fontId="9" fillId="27" borderId="6" xfId="20" applyFont="1" applyBorder="1" applyAlignment="1">
      <alignment horizontal="left" vertical="top" wrapText="1"/>
    </xf>
    <xf numFmtId="0" fontId="9" fillId="0" borderId="11" xfId="0" applyFont="1" applyFill="1" applyBorder="1" applyAlignment="1" applyProtection="1">
      <alignment horizontal="center" vertical="center" wrapText="1"/>
      <protection locked="0"/>
    </xf>
    <xf numFmtId="0" fontId="10" fillId="3" borderId="1" xfId="0" applyNumberFormat="1" applyFont="1" applyFill="1" applyBorder="1" applyAlignment="1">
      <alignment horizontal="center" wrapText="1"/>
    </xf>
    <xf numFmtId="0" fontId="9" fillId="27" borderId="1" xfId="20" applyFont="1" applyBorder="1" applyAlignment="1">
      <alignment horizontal="left" vertical="top" wrapText="1"/>
    </xf>
    <xf numFmtId="0" fontId="9" fillId="27" borderId="16" xfId="20" applyFont="1" applyBorder="1" applyAlignment="1">
      <alignment horizontal="center" vertical="center" wrapText="1"/>
    </xf>
    <xf numFmtId="0" fontId="9" fillId="27" borderId="2" xfId="20" applyFont="1" applyBorder="1" applyAlignment="1">
      <alignment horizontal="center" vertical="center" wrapText="1"/>
    </xf>
    <xf numFmtId="0" fontId="9" fillId="27" borderId="4" xfId="20" applyFont="1" applyBorder="1" applyAlignment="1">
      <alignment horizontal="center" vertical="center" wrapText="1"/>
    </xf>
    <xf numFmtId="0" fontId="9" fillId="27" borderId="10" xfId="20" applyFont="1" applyBorder="1" applyAlignment="1">
      <alignment horizontal="center" vertical="center" wrapText="1"/>
    </xf>
    <xf numFmtId="0" fontId="9" fillId="27" borderId="0" xfId="20" applyFont="1" applyBorder="1" applyAlignment="1">
      <alignment horizontal="center" vertical="center" wrapText="1"/>
    </xf>
    <xf numFmtId="0" fontId="9" fillId="27" borderId="11" xfId="20" applyFont="1" applyBorder="1" applyAlignment="1">
      <alignment horizontal="center" vertical="center" wrapText="1"/>
    </xf>
    <xf numFmtId="0" fontId="9" fillId="27" borderId="9" xfId="20" applyFont="1" applyBorder="1" applyAlignment="1">
      <alignment horizontal="center" vertical="center" wrapText="1"/>
    </xf>
    <xf numFmtId="0" fontId="9" fillId="27" borderId="7" xfId="20" applyFont="1" applyBorder="1" applyAlignment="1">
      <alignment horizontal="center" vertical="center" wrapText="1"/>
    </xf>
    <xf numFmtId="0" fontId="9" fillId="27" borderId="20" xfId="20" applyFont="1" applyBorder="1" applyAlignment="1">
      <alignment horizontal="center" vertical="center" wrapText="1"/>
    </xf>
    <xf numFmtId="49" fontId="9" fillId="27" borderId="22" xfId="20" applyNumberFormat="1" applyFont="1" applyBorder="1" applyAlignment="1">
      <alignment horizontal="center" vertical="center"/>
    </xf>
    <xf numFmtId="49" fontId="9" fillId="27" borderId="21" xfId="20" applyNumberFormat="1" applyFont="1" applyBorder="1" applyAlignment="1">
      <alignment horizontal="center" vertical="center"/>
    </xf>
    <xf numFmtId="49" fontId="9" fillId="27" borderId="23" xfId="20" applyNumberFormat="1" applyFont="1" applyBorder="1" applyAlignment="1">
      <alignment horizontal="center" vertical="center"/>
    </xf>
    <xf numFmtId="0" fontId="9"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31" fillId="27" borderId="5" xfId="20" applyFont="1" applyBorder="1" applyAlignment="1">
      <alignment horizontal="center" vertical="center"/>
    </xf>
    <xf numFmtId="0" fontId="31" fillId="27" borderId="3" xfId="20" applyFont="1" applyBorder="1" applyAlignment="1">
      <alignment horizontal="center" vertical="center"/>
    </xf>
    <xf numFmtId="0" fontId="31" fillId="27" borderId="6" xfId="20" applyFont="1" applyBorder="1" applyAlignment="1">
      <alignment horizontal="center" vertical="center"/>
    </xf>
    <xf numFmtId="0" fontId="9" fillId="3" borderId="5" xfId="0" applyFont="1" applyFill="1" applyBorder="1" applyAlignment="1">
      <alignment horizontal="left" vertical="top" wrapText="1"/>
    </xf>
    <xf numFmtId="0" fontId="9" fillId="3" borderId="3" xfId="0" applyFont="1" applyFill="1" applyBorder="1" applyAlignment="1">
      <alignment horizontal="left" vertical="top" wrapText="1"/>
    </xf>
    <xf numFmtId="0" fontId="9" fillId="3" borderId="6" xfId="0" applyFont="1" applyFill="1" applyBorder="1" applyAlignment="1">
      <alignment horizontal="left" vertical="top" wrapText="1"/>
    </xf>
    <xf numFmtId="0" fontId="6" fillId="3" borderId="5" xfId="0" applyFont="1" applyFill="1" applyBorder="1" applyAlignment="1">
      <alignment horizontal="justify" wrapText="1"/>
    </xf>
    <xf numFmtId="0" fontId="6" fillId="3" borderId="3" xfId="0" applyFont="1" applyFill="1" applyBorder="1" applyAlignment="1">
      <alignment horizontal="justify" wrapText="1"/>
    </xf>
    <xf numFmtId="0" fontId="6" fillId="3" borderId="6" xfId="0" applyFont="1" applyFill="1" applyBorder="1" applyAlignment="1">
      <alignment horizontal="justify" wrapText="1"/>
    </xf>
    <xf numFmtId="0" fontId="9" fillId="3" borderId="1" xfId="0" applyFont="1" applyFill="1" applyBorder="1" applyAlignment="1">
      <alignment horizontal="left" wrapText="1"/>
    </xf>
    <xf numFmtId="0" fontId="9" fillId="27" borderId="9" xfId="20" applyFont="1" applyBorder="1" applyAlignment="1">
      <alignment horizontal="center" wrapText="1"/>
    </xf>
    <xf numFmtId="0" fontId="9" fillId="27" borderId="7" xfId="20" applyFont="1" applyBorder="1" applyAlignment="1">
      <alignment horizontal="center" wrapText="1"/>
    </xf>
    <xf numFmtId="0" fontId="9" fillId="27" borderId="20" xfId="20" applyFont="1" applyBorder="1" applyAlignment="1">
      <alignment horizontal="center" wrapText="1"/>
    </xf>
    <xf numFmtId="0" fontId="9" fillId="3" borderId="1" xfId="0" applyFont="1" applyFill="1" applyBorder="1" applyAlignment="1">
      <alignment horizontal="center"/>
    </xf>
    <xf numFmtId="0" fontId="9" fillId="4" borderId="5" xfId="0" applyFont="1" applyFill="1" applyBorder="1" applyAlignment="1">
      <alignment horizontal="center"/>
    </xf>
    <xf numFmtId="0" fontId="9" fillId="4" borderId="3" xfId="0" applyFont="1" applyFill="1" applyBorder="1" applyAlignment="1">
      <alignment horizontal="center"/>
    </xf>
    <xf numFmtId="0" fontId="9" fillId="4" borderId="6" xfId="0" applyFont="1" applyFill="1" applyBorder="1" applyAlignment="1">
      <alignment horizontal="center"/>
    </xf>
    <xf numFmtId="0" fontId="31" fillId="27" borderId="1" xfId="20" applyFont="1" applyBorder="1" applyAlignment="1">
      <alignment horizontal="center"/>
    </xf>
    <xf numFmtId="0" fontId="5" fillId="3" borderId="1" xfId="0" applyFont="1" applyFill="1" applyBorder="1" applyAlignment="1">
      <alignment horizontal="center" vertical="center"/>
    </xf>
    <xf numFmtId="0" fontId="9" fillId="3" borderId="5" xfId="0" applyFont="1" applyFill="1" applyBorder="1" applyAlignment="1">
      <alignment horizontal="center"/>
    </xf>
    <xf numFmtId="0" fontId="9" fillId="3" borderId="6" xfId="0" applyFont="1" applyFill="1" applyBorder="1" applyAlignment="1">
      <alignment horizontal="center"/>
    </xf>
    <xf numFmtId="0" fontId="5" fillId="3" borderId="1" xfId="0" applyFont="1" applyFill="1" applyBorder="1" applyAlignment="1">
      <alignment horizontal="center" wrapText="1"/>
    </xf>
    <xf numFmtId="0" fontId="5" fillId="3" borderId="1" xfId="0" applyFont="1" applyFill="1" applyBorder="1" applyAlignment="1">
      <alignment horizontal="center" vertical="center" wrapText="1"/>
    </xf>
    <xf numFmtId="0" fontId="9" fillId="27" borderId="1" xfId="20" applyFont="1" applyBorder="1" applyAlignment="1">
      <alignment horizontal="center" vertical="top" wrapText="1"/>
    </xf>
    <xf numFmtId="0" fontId="9" fillId="27" borderId="10" xfId="20" applyFont="1" applyBorder="1" applyAlignment="1">
      <alignment horizontal="left" vertical="center" wrapText="1"/>
    </xf>
    <xf numFmtId="0" fontId="9" fillId="27" borderId="11" xfId="20" applyFont="1" applyBorder="1" applyAlignment="1">
      <alignment horizontal="left" vertical="center" wrapText="1"/>
    </xf>
    <xf numFmtId="0" fontId="9" fillId="3" borderId="5" xfId="0" applyNumberFormat="1" applyFont="1" applyFill="1" applyBorder="1" applyAlignment="1">
      <alignment horizontal="center" vertical="center" wrapText="1"/>
    </xf>
    <xf numFmtId="0" fontId="9" fillId="3" borderId="3" xfId="0" applyNumberFormat="1" applyFont="1" applyFill="1" applyBorder="1" applyAlignment="1">
      <alignment horizontal="center" vertical="center" wrapText="1"/>
    </xf>
    <xf numFmtId="0" fontId="9" fillId="3" borderId="6" xfId="0" applyNumberFormat="1" applyFont="1" applyFill="1" applyBorder="1" applyAlignment="1">
      <alignment horizontal="center" vertical="center" wrapText="1"/>
    </xf>
    <xf numFmtId="0" fontId="9" fillId="3" borderId="3" xfId="0" applyFont="1" applyFill="1" applyBorder="1" applyAlignment="1">
      <alignment horizontal="center"/>
    </xf>
    <xf numFmtId="0" fontId="9" fillId="27" borderId="1" xfId="20" applyFont="1" applyBorder="1" applyAlignment="1">
      <alignment horizontal="center" vertical="top"/>
    </xf>
    <xf numFmtId="0" fontId="10" fillId="27" borderId="1" xfId="20" applyFont="1" applyBorder="1" applyAlignment="1">
      <alignment horizontal="left" vertical="top" wrapText="1"/>
    </xf>
    <xf numFmtId="0" fontId="5" fillId="3" borderId="5"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9" fillId="3" borderId="16" xfId="0" applyFont="1" applyFill="1" applyBorder="1" applyAlignment="1">
      <alignment horizontal="left" wrapText="1"/>
    </xf>
    <xf numFmtId="0" fontId="9" fillId="3" borderId="2" xfId="0" applyFont="1" applyFill="1" applyBorder="1" applyAlignment="1">
      <alignment horizontal="left" wrapText="1"/>
    </xf>
    <xf numFmtId="0" fontId="9" fillId="3" borderId="4" xfId="0" applyFont="1" applyFill="1" applyBorder="1" applyAlignment="1">
      <alignment horizontal="left" wrapText="1"/>
    </xf>
    <xf numFmtId="49" fontId="9" fillId="27" borderId="1" xfId="20" applyNumberFormat="1" applyFont="1" applyBorder="1" applyAlignment="1">
      <alignment horizontal="center" vertical="center"/>
    </xf>
    <xf numFmtId="0" fontId="11" fillId="27" borderId="5" xfId="20" applyFont="1" applyBorder="1" applyAlignment="1">
      <alignment horizontal="right" vertical="center"/>
    </xf>
    <xf numFmtId="0" fontId="11" fillId="27" borderId="3" xfId="20" applyFont="1" applyBorder="1" applyAlignment="1">
      <alignment horizontal="right" vertical="center"/>
    </xf>
    <xf numFmtId="0" fontId="11" fillId="27" borderId="6" xfId="20" applyFont="1" applyBorder="1" applyAlignment="1">
      <alignment horizontal="right" vertical="center"/>
    </xf>
    <xf numFmtId="14" fontId="31" fillId="3" borderId="5" xfId="0" applyNumberFormat="1" applyFont="1" applyFill="1" applyBorder="1" applyAlignment="1">
      <alignment horizontal="center" wrapText="1"/>
    </xf>
    <xf numFmtId="14" fontId="31" fillId="3" borderId="3" xfId="0" applyNumberFormat="1" applyFont="1" applyFill="1" applyBorder="1" applyAlignment="1">
      <alignment horizontal="center" wrapText="1"/>
    </xf>
    <xf numFmtId="14" fontId="31" fillId="3" borderId="6" xfId="0" applyNumberFormat="1" applyFont="1" applyFill="1" applyBorder="1" applyAlignment="1">
      <alignment horizontal="center" wrapText="1"/>
    </xf>
    <xf numFmtId="0" fontId="6" fillId="3" borderId="5" xfId="0" applyFont="1" applyFill="1" applyBorder="1" applyAlignment="1">
      <alignment horizontal="left" wrapText="1"/>
    </xf>
    <xf numFmtId="0" fontId="6" fillId="3" borderId="3" xfId="0" applyFont="1" applyFill="1" applyBorder="1" applyAlignment="1">
      <alignment horizontal="left" wrapText="1"/>
    </xf>
    <xf numFmtId="0" fontId="6" fillId="3" borderId="6" xfId="0" applyFont="1" applyFill="1" applyBorder="1" applyAlignment="1">
      <alignment horizontal="left" wrapText="1"/>
    </xf>
    <xf numFmtId="0" fontId="31" fillId="3" borderId="5" xfId="0" applyFont="1" applyFill="1" applyBorder="1" applyAlignment="1">
      <alignment horizontal="center" wrapText="1"/>
    </xf>
    <xf numFmtId="0" fontId="31" fillId="3" borderId="3" xfId="0" applyFont="1" applyFill="1" applyBorder="1" applyAlignment="1">
      <alignment horizontal="center" wrapText="1"/>
    </xf>
    <xf numFmtId="0" fontId="31" fillId="3" borderId="6" xfId="0" applyFont="1" applyFill="1" applyBorder="1" applyAlignment="1">
      <alignment horizontal="center" wrapText="1"/>
    </xf>
    <xf numFmtId="0" fontId="11" fillId="27" borderId="0" xfId="20" applyFont="1" applyBorder="1" applyAlignment="1">
      <alignment horizontal="right" vertical="center"/>
    </xf>
    <xf numFmtId="0" fontId="100" fillId="27" borderId="0" xfId="20" applyFont="1" applyBorder="1" applyAlignment="1">
      <alignment horizontal="center"/>
    </xf>
    <xf numFmtId="0" fontId="10" fillId="27" borderId="1" xfId="20" applyFont="1" applyBorder="1" applyAlignment="1">
      <alignment horizontal="left" vertical="center" wrapText="1"/>
    </xf>
    <xf numFmtId="0" fontId="9" fillId="3" borderId="5"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6" xfId="0" applyFont="1" applyFill="1" applyBorder="1" applyAlignment="1">
      <alignment horizontal="center" vertical="center"/>
    </xf>
    <xf numFmtId="0" fontId="31" fillId="3" borderId="5"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3" borderId="6" xfId="0" applyFont="1" applyFill="1" applyBorder="1" applyAlignment="1">
      <alignment horizontal="center" vertical="center" wrapText="1"/>
    </xf>
    <xf numFmtId="0" fontId="9" fillId="27" borderId="2" xfId="20" applyFont="1" applyBorder="1" applyAlignment="1">
      <alignment horizontal="center" vertical="top"/>
    </xf>
    <xf numFmtId="0" fontId="34" fillId="3" borderId="0" xfId="0" applyNumberFormat="1" applyFont="1" applyFill="1" applyBorder="1" applyAlignment="1">
      <alignment horizontal="center"/>
    </xf>
    <xf numFmtId="0" fontId="11" fillId="27" borderId="0" xfId="20" applyFont="1" applyBorder="1" applyAlignment="1">
      <alignment horizontal="center" vertical="center"/>
    </xf>
    <xf numFmtId="0" fontId="11" fillId="27" borderId="0" xfId="20" applyFont="1" applyAlignment="1">
      <alignment horizontal="right" vertical="center"/>
    </xf>
    <xf numFmtId="0" fontId="31" fillId="27" borderId="5" xfId="20" applyFont="1" applyBorder="1" applyAlignment="1">
      <alignment horizontal="center" wrapText="1"/>
    </xf>
    <xf numFmtId="0" fontId="31" fillId="27" borderId="3" xfId="20" applyFont="1" applyBorder="1" applyAlignment="1">
      <alignment horizontal="center" wrapText="1"/>
    </xf>
    <xf numFmtId="0" fontId="31" fillId="27" borderId="6" xfId="20" applyFont="1" applyBorder="1" applyAlignment="1">
      <alignment horizontal="center" wrapText="1"/>
    </xf>
    <xf numFmtId="0" fontId="9" fillId="3" borderId="5" xfId="0" applyNumberFormat="1" applyFont="1" applyFill="1" applyBorder="1" applyAlignment="1" applyProtection="1">
      <alignment horizontal="justify" wrapText="1"/>
      <protection locked="0"/>
    </xf>
    <xf numFmtId="0" fontId="9" fillId="3" borderId="3" xfId="0" applyNumberFormat="1" applyFont="1" applyFill="1" applyBorder="1" applyAlignment="1" applyProtection="1">
      <alignment horizontal="justify" wrapText="1"/>
      <protection locked="0"/>
    </xf>
    <xf numFmtId="0" fontId="9" fillId="3" borderId="6" xfId="0" applyNumberFormat="1" applyFont="1" applyFill="1" applyBorder="1" applyAlignment="1" applyProtection="1">
      <alignment horizontal="justify" wrapText="1"/>
      <protection locked="0"/>
    </xf>
    <xf numFmtId="0" fontId="11" fillId="3" borderId="1" xfId="0" applyFont="1" applyFill="1" applyBorder="1" applyAlignment="1">
      <alignment horizontal="center" vertical="center"/>
    </xf>
    <xf numFmtId="0" fontId="10" fillId="27" borderId="5" xfId="20" applyFont="1" applyBorder="1" applyAlignment="1">
      <alignment horizontal="left" vertical="center" wrapText="1"/>
    </xf>
    <xf numFmtId="0" fontId="10" fillId="27" borderId="3" xfId="20" applyFont="1" applyBorder="1" applyAlignment="1">
      <alignment horizontal="left" vertical="center" wrapText="1"/>
    </xf>
    <xf numFmtId="0" fontId="10" fillId="27" borderId="6" xfId="20" applyFont="1" applyBorder="1" applyAlignment="1">
      <alignment horizontal="left" vertical="center" wrapText="1"/>
    </xf>
    <xf numFmtId="0" fontId="9" fillId="27" borderId="5" xfId="20" applyFont="1" applyBorder="1" applyAlignment="1">
      <alignment horizontal="center"/>
    </xf>
    <xf numFmtId="0" fontId="9" fillId="27" borderId="3" xfId="20" applyFont="1" applyBorder="1" applyAlignment="1">
      <alignment horizontal="center"/>
    </xf>
    <xf numFmtId="0" fontId="11" fillId="3" borderId="5" xfId="0" applyFont="1" applyFill="1" applyBorder="1" applyAlignment="1">
      <alignment horizontal="justify" vertical="center" wrapText="1"/>
    </xf>
    <xf numFmtId="0" fontId="11" fillId="3" borderId="3" xfId="0" applyFont="1" applyFill="1" applyBorder="1" applyAlignment="1">
      <alignment horizontal="justify" vertical="center" wrapText="1"/>
    </xf>
    <xf numFmtId="0" fontId="11" fillId="3" borderId="6" xfId="0" applyFont="1" applyFill="1" applyBorder="1" applyAlignment="1">
      <alignment horizontal="justify" vertical="center" wrapText="1"/>
    </xf>
    <xf numFmtId="0" fontId="4" fillId="3" borderId="7" xfId="0" applyFont="1" applyFill="1" applyBorder="1" applyAlignment="1">
      <alignment horizontal="center" vertical="center"/>
    </xf>
    <xf numFmtId="0" fontId="9" fillId="27" borderId="0" xfId="20" applyFont="1" applyAlignment="1">
      <alignment horizontal="center" vertical="center"/>
    </xf>
    <xf numFmtId="0" fontId="9" fillId="27" borderId="1" xfId="20" applyFont="1" applyBorder="1" applyAlignment="1">
      <alignment horizontal="left" wrapText="1"/>
    </xf>
    <xf numFmtId="0" fontId="9" fillId="3" borderId="5" xfId="0" applyFont="1" applyFill="1" applyBorder="1" applyAlignment="1">
      <alignment horizontal="center" vertical="top" wrapText="1"/>
    </xf>
    <xf numFmtId="0" fontId="9" fillId="3" borderId="3" xfId="0" applyFont="1" applyFill="1" applyBorder="1" applyAlignment="1">
      <alignment horizontal="center" vertical="top" wrapText="1"/>
    </xf>
    <xf numFmtId="0" fontId="9" fillId="3" borderId="6" xfId="0" applyFont="1" applyFill="1" applyBorder="1" applyAlignment="1">
      <alignment horizontal="center" vertical="top" wrapText="1"/>
    </xf>
    <xf numFmtId="0" fontId="10" fillId="3" borderId="1" xfId="0" applyFont="1" applyFill="1" applyBorder="1" applyAlignment="1">
      <alignment horizontal="center" vertical="top" wrapText="1"/>
    </xf>
    <xf numFmtId="0" fontId="11" fillId="3" borderId="0" xfId="0" applyFont="1" applyFill="1" applyBorder="1" applyAlignment="1">
      <alignment horizontal="left" vertical="center"/>
    </xf>
    <xf numFmtId="0" fontId="11" fillId="3" borderId="1" xfId="0" applyFont="1" applyFill="1" applyBorder="1" applyAlignment="1">
      <alignment horizontal="center" vertical="center" wrapText="1"/>
    </xf>
    <xf numFmtId="14" fontId="11" fillId="3" borderId="1" xfId="0" applyNumberFormat="1" applyFont="1" applyFill="1" applyBorder="1" applyAlignment="1">
      <alignment horizontal="center" vertical="center"/>
    </xf>
    <xf numFmtId="0" fontId="6" fillId="3" borderId="10" xfId="0" applyFont="1" applyFill="1" applyBorder="1" applyAlignment="1">
      <alignment horizontal="left" wrapText="1"/>
    </xf>
    <xf numFmtId="0" fontId="9" fillId="3" borderId="0" xfId="0" applyFont="1" applyFill="1" applyBorder="1" applyAlignment="1">
      <alignment horizontal="left"/>
    </xf>
    <xf numFmtId="0" fontId="9" fillId="3" borderId="7" xfId="0" applyFont="1" applyFill="1" applyBorder="1" applyAlignment="1">
      <alignment horizontal="center"/>
    </xf>
    <xf numFmtId="0" fontId="10" fillId="3" borderId="0" xfId="0" applyFont="1" applyFill="1" applyBorder="1" applyAlignment="1">
      <alignment horizontal="center"/>
    </xf>
    <xf numFmtId="0" fontId="10" fillId="3" borderId="2" xfId="0" applyFont="1" applyFill="1" applyBorder="1" applyAlignment="1">
      <alignment horizontal="center"/>
    </xf>
    <xf numFmtId="0" fontId="9" fillId="3" borderId="0" xfId="0" applyFont="1" applyFill="1" applyAlignment="1">
      <alignment horizontal="center" wrapText="1"/>
    </xf>
    <xf numFmtId="0" fontId="10" fillId="3" borderId="0" xfId="0" applyFont="1" applyFill="1" applyAlignment="1">
      <alignment horizontal="left" vertical="center"/>
    </xf>
    <xf numFmtId="0" fontId="4" fillId="3" borderId="0" xfId="0" applyFont="1" applyFill="1" applyAlignment="1">
      <alignment horizontal="center" vertical="center"/>
    </xf>
    <xf numFmtId="0" fontId="9" fillId="3" borderId="1" xfId="0" applyFont="1" applyFill="1" applyBorder="1" applyAlignment="1">
      <alignment horizontal="justify"/>
    </xf>
    <xf numFmtId="14" fontId="11" fillId="3" borderId="5" xfId="0" applyNumberFormat="1" applyFont="1" applyFill="1" applyBorder="1" applyAlignment="1">
      <alignment horizontal="center" vertical="center" wrapText="1"/>
    </xf>
    <xf numFmtId="14" fontId="11" fillId="3" borderId="3" xfId="0" applyNumberFormat="1" applyFont="1" applyFill="1" applyBorder="1" applyAlignment="1">
      <alignment horizontal="center" vertical="center" wrapText="1"/>
    </xf>
    <xf numFmtId="14" fontId="11" fillId="3" borderId="6" xfId="0" applyNumberFormat="1"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6" xfId="0" applyFont="1" applyFill="1" applyBorder="1" applyAlignment="1">
      <alignment horizontal="center" vertical="center" wrapText="1"/>
    </xf>
    <xf numFmtId="10" fontId="11" fillId="3" borderId="5" xfId="0" applyNumberFormat="1" applyFont="1" applyFill="1" applyBorder="1" applyAlignment="1">
      <alignment horizontal="center" vertical="center" wrapText="1"/>
    </xf>
    <xf numFmtId="167" fontId="11" fillId="3" borderId="5" xfId="0" applyNumberFormat="1" applyFont="1" applyFill="1" applyBorder="1" applyAlignment="1">
      <alignment horizontal="center"/>
    </xf>
    <xf numFmtId="0" fontId="11" fillId="3" borderId="3" xfId="0" applyFont="1" applyFill="1" applyBorder="1" applyAlignment="1">
      <alignment horizontal="center"/>
    </xf>
    <xf numFmtId="0" fontId="11" fillId="3" borderId="6" xfId="0" applyFont="1" applyFill="1" applyBorder="1" applyAlignment="1">
      <alignment horizontal="center"/>
    </xf>
    <xf numFmtId="0" fontId="11" fillId="3" borderId="3"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31" fillId="0" borderId="5" xfId="24" applyFont="1" applyBorder="1" applyAlignment="1">
      <alignment horizontal="center" vertical="center"/>
    </xf>
    <xf numFmtId="0" fontId="31" fillId="0" borderId="3" xfId="24" applyFont="1" applyBorder="1" applyAlignment="1">
      <alignment horizontal="center" vertical="center"/>
    </xf>
    <xf numFmtId="0" fontId="31" fillId="0" borderId="6" xfId="24" applyFont="1" applyBorder="1" applyAlignment="1">
      <alignment horizontal="center" vertical="center"/>
    </xf>
    <xf numFmtId="0" fontId="6" fillId="3" borderId="5"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6" xfId="0" applyFont="1" applyFill="1" applyBorder="1" applyAlignment="1">
      <alignment horizontal="left" vertical="top" wrapText="1"/>
    </xf>
    <xf numFmtId="0" fontId="31" fillId="30" borderId="1" xfId="0" applyFont="1" applyFill="1" applyBorder="1" applyAlignment="1">
      <alignment horizontal="center" vertical="center"/>
    </xf>
    <xf numFmtId="0" fontId="31" fillId="27" borderId="5" xfId="20" applyFont="1" applyBorder="1" applyAlignment="1">
      <alignment horizontal="center" vertical="center" wrapText="1"/>
    </xf>
    <xf numFmtId="0" fontId="31" fillId="27" borderId="3" xfId="20" applyFont="1" applyBorder="1" applyAlignment="1">
      <alignment horizontal="center" vertical="center" wrapText="1"/>
    </xf>
    <xf numFmtId="0" fontId="31" fillId="27" borderId="6" xfId="20" applyFont="1" applyBorder="1" applyAlignment="1">
      <alignment horizontal="center" vertical="center" wrapText="1"/>
    </xf>
    <xf numFmtId="0" fontId="31" fillId="27" borderId="3" xfId="20" applyFont="1" applyBorder="1" applyAlignment="1">
      <alignment horizontal="justify" vertical="center" wrapText="1"/>
    </xf>
    <xf numFmtId="0" fontId="31" fillId="27" borderId="6" xfId="20" applyFont="1" applyBorder="1" applyAlignment="1">
      <alignment horizontal="justify" vertical="center" wrapText="1"/>
    </xf>
    <xf numFmtId="0" fontId="9" fillId="3" borderId="9" xfId="0" applyFont="1" applyFill="1" applyBorder="1" applyAlignment="1">
      <alignment horizontal="left" vertical="top" wrapText="1"/>
    </xf>
    <xf numFmtId="0" fontId="9" fillId="3" borderId="7" xfId="0" applyFont="1" applyFill="1" applyBorder="1" applyAlignment="1">
      <alignment horizontal="left" vertical="top" wrapText="1"/>
    </xf>
    <xf numFmtId="0" fontId="9" fillId="3" borderId="20" xfId="0" applyFont="1" applyFill="1" applyBorder="1" applyAlignment="1">
      <alignment horizontal="left" vertical="top" wrapText="1"/>
    </xf>
    <xf numFmtId="0" fontId="122" fillId="27" borderId="3" xfId="20" applyFont="1" applyBorder="1" applyAlignment="1">
      <alignment horizontal="left" vertical="center"/>
    </xf>
    <xf numFmtId="0" fontId="10" fillId="3" borderId="1" xfId="0" applyFont="1" applyFill="1" applyBorder="1" applyAlignment="1">
      <alignment horizontal="center"/>
    </xf>
    <xf numFmtId="0" fontId="9" fillId="3" borderId="1" xfId="0" applyNumberFormat="1" applyFont="1" applyFill="1" applyBorder="1" applyAlignment="1" applyProtection="1">
      <alignment horizontal="justify" wrapText="1"/>
      <protection locked="0"/>
    </xf>
    <xf numFmtId="0" fontId="11" fillId="27" borderId="9" xfId="20" applyFont="1" applyBorder="1" applyAlignment="1">
      <alignment horizontal="center" vertical="center"/>
    </xf>
    <xf numFmtId="0" fontId="11" fillId="27" borderId="7" xfId="20" applyFont="1" applyBorder="1" applyAlignment="1">
      <alignment horizontal="center" vertical="center"/>
    </xf>
    <xf numFmtId="0" fontId="11" fillId="27" borderId="20" xfId="20" applyFont="1" applyBorder="1" applyAlignment="1">
      <alignment horizontal="center" vertical="center"/>
    </xf>
    <xf numFmtId="0" fontId="6" fillId="3" borderId="10" xfId="0" applyFont="1" applyFill="1" applyBorder="1" applyAlignment="1">
      <alignment horizontal="left" vertical="center"/>
    </xf>
    <xf numFmtId="0" fontId="6" fillId="3" borderId="0" xfId="0" applyFont="1" applyFill="1" applyBorder="1" applyAlignment="1">
      <alignment horizontal="left" vertical="center"/>
    </xf>
    <xf numFmtId="0" fontId="9" fillId="27" borderId="5" xfId="20" applyFont="1" applyBorder="1" applyAlignment="1">
      <alignment horizontal="justify" vertical="center" wrapText="1"/>
    </xf>
    <xf numFmtId="0" fontId="16" fillId="27" borderId="3" xfId="20" applyFont="1" applyBorder="1" applyAlignment="1">
      <alignment horizontal="justify" vertical="center" wrapText="1"/>
    </xf>
    <xf numFmtId="0" fontId="16" fillId="27" borderId="6" xfId="20" applyFont="1" applyBorder="1" applyAlignment="1">
      <alignment horizontal="justify" vertical="center" wrapText="1"/>
    </xf>
    <xf numFmtId="0" fontId="16" fillId="0" borderId="1" xfId="0" applyFont="1" applyBorder="1" applyAlignment="1">
      <alignment horizontal="justify" vertical="center" wrapText="1"/>
    </xf>
    <xf numFmtId="0" fontId="11" fillId="27" borderId="1" xfId="20" applyFont="1" applyBorder="1" applyAlignment="1">
      <alignment horizontal="center"/>
    </xf>
    <xf numFmtId="0" fontId="16" fillId="3" borderId="1" xfId="0" applyFont="1" applyFill="1" applyBorder="1" applyAlignment="1">
      <alignment horizontal="justify" vertical="center" wrapText="1"/>
    </xf>
    <xf numFmtId="0" fontId="10" fillId="3" borderId="3" xfId="0" applyFont="1" applyFill="1" applyBorder="1" applyAlignment="1">
      <alignment horizontal="justify" vertical="center"/>
    </xf>
    <xf numFmtId="0" fontId="10" fillId="3" borderId="6" xfId="0" applyFont="1" applyFill="1" applyBorder="1" applyAlignment="1">
      <alignment horizontal="justify" vertical="center"/>
    </xf>
    <xf numFmtId="0" fontId="9" fillId="27" borderId="3" xfId="20" applyFont="1" applyBorder="1" applyAlignment="1">
      <alignment horizontal="justify" vertical="center" wrapText="1"/>
    </xf>
    <xf numFmtId="0" fontId="9" fillId="27" borderId="6" xfId="20" applyFont="1" applyBorder="1" applyAlignment="1">
      <alignment horizontal="justify" vertical="center" wrapText="1"/>
    </xf>
    <xf numFmtId="10" fontId="9" fillId="3" borderId="1" xfId="0" applyNumberFormat="1" applyFont="1" applyFill="1" applyBorder="1" applyAlignment="1">
      <alignment horizontal="center" vertical="center"/>
    </xf>
    <xf numFmtId="0" fontId="29" fillId="27" borderId="1" xfId="20" applyFont="1" applyBorder="1" applyAlignment="1">
      <alignment horizontal="left" vertical="center" wrapText="1"/>
    </xf>
    <xf numFmtId="0" fontId="12" fillId="27" borderId="1" xfId="20" applyFont="1" applyBorder="1" applyAlignment="1">
      <alignment horizontal="left" vertical="center" wrapText="1"/>
    </xf>
    <xf numFmtId="0" fontId="12" fillId="27" borderId="5" xfId="20" applyFont="1" applyBorder="1" applyAlignment="1">
      <alignment horizontal="left" vertical="center" wrapText="1"/>
    </xf>
    <xf numFmtId="0" fontId="12" fillId="27" borderId="3" xfId="20" applyFont="1" applyBorder="1" applyAlignment="1">
      <alignment horizontal="left" vertical="center" wrapText="1"/>
    </xf>
    <xf numFmtId="0" fontId="12" fillId="27" borderId="6" xfId="20" applyFont="1" applyBorder="1" applyAlignment="1">
      <alignment horizontal="left" vertical="center" wrapText="1"/>
    </xf>
    <xf numFmtId="0" fontId="29" fillId="27" borderId="5" xfId="20" applyFont="1" applyBorder="1" applyAlignment="1">
      <alignment horizontal="left" wrapText="1"/>
    </xf>
    <xf numFmtId="0" fontId="29" fillId="27" borderId="3" xfId="20" applyFont="1" applyBorder="1" applyAlignment="1">
      <alignment horizontal="left" wrapText="1"/>
    </xf>
    <xf numFmtId="0" fontId="29" fillId="27" borderId="6" xfId="20" applyFont="1" applyBorder="1" applyAlignment="1">
      <alignment horizontal="left" wrapText="1"/>
    </xf>
    <xf numFmtId="0" fontId="40" fillId="27" borderId="1" xfId="20" applyFont="1" applyBorder="1" applyAlignment="1">
      <alignment horizontal="center" vertical="center"/>
    </xf>
    <xf numFmtId="0" fontId="36" fillId="27" borderId="16" xfId="20" applyFont="1" applyBorder="1" applyAlignment="1">
      <alignment horizontal="center" vertical="center"/>
    </xf>
    <xf numFmtId="0" fontId="36" fillId="27" borderId="2" xfId="20" applyFont="1" applyBorder="1" applyAlignment="1">
      <alignment horizontal="center" vertical="center"/>
    </xf>
    <xf numFmtId="0" fontId="3" fillId="3" borderId="0" xfId="0" applyFont="1" applyFill="1" applyAlignment="1" applyProtection="1">
      <alignment horizontal="left"/>
      <protection locked="0"/>
    </xf>
    <xf numFmtId="0" fontId="108" fillId="0" borderId="0" xfId="0" applyFont="1" applyAlignment="1">
      <alignment horizontal="left" vertical="center"/>
    </xf>
    <xf numFmtId="0" fontId="12" fillId="27" borderId="1" xfId="20" applyFont="1" applyBorder="1" applyAlignment="1">
      <alignment horizontal="center" vertical="center"/>
    </xf>
    <xf numFmtId="0" fontId="108" fillId="27" borderId="22" xfId="20" applyFont="1" applyBorder="1" applyAlignment="1">
      <alignment horizontal="center" vertical="center" wrapText="1"/>
    </xf>
    <xf numFmtId="0" fontId="108" fillId="27" borderId="23" xfId="20" applyFont="1" applyBorder="1" applyAlignment="1">
      <alignment horizontal="center" vertical="center" wrapText="1"/>
    </xf>
    <xf numFmtId="0" fontId="40" fillId="3" borderId="0" xfId="0" applyFont="1" applyFill="1" applyAlignment="1">
      <alignment horizontal="center"/>
    </xf>
    <xf numFmtId="0" fontId="12" fillId="27" borderId="16" xfId="20" applyFont="1" applyBorder="1" applyAlignment="1">
      <alignment horizontal="center" vertical="center"/>
    </xf>
    <xf numFmtId="0" fontId="12" fillId="27" borderId="2" xfId="20" applyFont="1" applyBorder="1" applyAlignment="1">
      <alignment horizontal="center" vertical="center"/>
    </xf>
    <xf numFmtId="0" fontId="12" fillId="27" borderId="4" xfId="20" applyFont="1" applyBorder="1" applyAlignment="1">
      <alignment horizontal="center" vertical="center"/>
    </xf>
    <xf numFmtId="0" fontId="12" fillId="27" borderId="9" xfId="20" applyFont="1" applyBorder="1" applyAlignment="1">
      <alignment horizontal="center" vertical="center"/>
    </xf>
    <xf numFmtId="0" fontId="12" fillId="27" borderId="7" xfId="20" applyFont="1" applyBorder="1" applyAlignment="1">
      <alignment horizontal="center" vertical="center"/>
    </xf>
    <xf numFmtId="0" fontId="12" fillId="27" borderId="20" xfId="20" applyFont="1" applyBorder="1" applyAlignment="1">
      <alignment horizontal="center" vertical="center"/>
    </xf>
    <xf numFmtId="0" fontId="29" fillId="27" borderId="5" xfId="20" applyFont="1" applyBorder="1" applyAlignment="1">
      <alignment horizontal="left" vertical="center" wrapText="1"/>
    </xf>
    <xf numFmtId="0" fontId="29" fillId="27" borderId="3" xfId="20" applyFont="1" applyBorder="1" applyAlignment="1">
      <alignment horizontal="left" vertical="center" wrapText="1"/>
    </xf>
    <xf numFmtId="0" fontId="29" fillId="27" borderId="6" xfId="20" applyFont="1" applyBorder="1" applyAlignment="1">
      <alignment horizontal="left" vertical="center" wrapText="1"/>
    </xf>
    <xf numFmtId="0" fontId="12" fillId="27" borderId="5" xfId="20" applyFont="1" applyBorder="1" applyAlignment="1">
      <alignment horizontal="left" wrapText="1"/>
    </xf>
    <xf numFmtId="0" fontId="12" fillId="27" borderId="3" xfId="20" applyFont="1" applyBorder="1" applyAlignment="1">
      <alignment horizontal="left" wrapText="1"/>
    </xf>
    <xf numFmtId="0" fontId="12" fillId="27" borderId="6" xfId="20" applyFont="1" applyBorder="1" applyAlignment="1">
      <alignment horizontal="left" wrapText="1"/>
    </xf>
    <xf numFmtId="0" fontId="9" fillId="3" borderId="1" xfId="0" applyFont="1" applyFill="1" applyBorder="1" applyAlignment="1" applyProtection="1">
      <alignment horizontal="left" vertical="center" wrapText="1"/>
      <protection locked="0"/>
    </xf>
    <xf numFmtId="0" fontId="29" fillId="3" borderId="1" xfId="0" applyFont="1" applyFill="1" applyBorder="1" applyAlignment="1" applyProtection="1">
      <alignment horizontal="justify" wrapText="1"/>
      <protection locked="0"/>
    </xf>
    <xf numFmtId="0" fontId="140" fillId="0" borderId="0" xfId="0" applyFont="1" applyAlignment="1">
      <alignment horizontal="justify" wrapText="1"/>
    </xf>
    <xf numFmtId="0" fontId="59" fillId="3" borderId="52" xfId="0" applyNumberFormat="1" applyFont="1" applyFill="1" applyBorder="1" applyAlignment="1" applyProtection="1">
      <alignment horizontal="left" vertical="center"/>
      <protection locked="0"/>
    </xf>
    <xf numFmtId="0" fontId="59" fillId="3" borderId="22" xfId="0" applyNumberFormat="1" applyFont="1" applyFill="1" applyBorder="1" applyAlignment="1" applyProtection="1">
      <alignment horizontal="left" vertical="center"/>
      <protection locked="0"/>
    </xf>
    <xf numFmtId="0" fontId="2" fillId="7" borderId="1" xfId="0" applyFont="1" applyFill="1" applyBorder="1" applyAlignment="1">
      <alignment horizontal="center" vertical="center"/>
    </xf>
    <xf numFmtId="0" fontId="9" fillId="27" borderId="16" xfId="20" applyFont="1" applyBorder="1" applyAlignment="1">
      <alignment horizontal="center"/>
    </xf>
    <xf numFmtId="0" fontId="9" fillId="27" borderId="2" xfId="20" applyFont="1" applyBorder="1" applyAlignment="1">
      <alignment horizontal="center"/>
    </xf>
    <xf numFmtId="0" fontId="9" fillId="27" borderId="4" xfId="20" applyFont="1" applyBorder="1" applyAlignment="1">
      <alignment horizontal="center"/>
    </xf>
    <xf numFmtId="0" fontId="9" fillId="27" borderId="22" xfId="20" applyFont="1" applyBorder="1" applyAlignment="1">
      <alignment horizontal="center" vertical="center" wrapText="1"/>
    </xf>
    <xf numFmtId="0" fontId="9" fillId="27" borderId="23" xfId="20" applyFont="1" applyBorder="1" applyAlignment="1">
      <alignment horizontal="center" vertical="center" wrapText="1"/>
    </xf>
    <xf numFmtId="0" fontId="9" fillId="27" borderId="10" xfId="20" applyFont="1" applyBorder="1" applyAlignment="1">
      <alignment horizontal="center" vertical="center"/>
    </xf>
    <xf numFmtId="0" fontId="9" fillId="27" borderId="11" xfId="20" applyFont="1" applyBorder="1" applyAlignment="1">
      <alignment horizontal="center" vertical="center"/>
    </xf>
    <xf numFmtId="0" fontId="31" fillId="3" borderId="1"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left" vertical="center"/>
      <protection locked="0"/>
    </xf>
    <xf numFmtId="0" fontId="59" fillId="0" borderId="5" xfId="0" applyFont="1" applyBorder="1" applyAlignment="1">
      <alignment horizontal="center" vertical="center" wrapText="1"/>
    </xf>
    <xf numFmtId="0" fontId="59" fillId="0" borderId="6" xfId="0" applyFont="1" applyBorder="1" applyAlignment="1">
      <alignment horizontal="center" vertical="center" wrapText="1"/>
    </xf>
    <xf numFmtId="0" fontId="59" fillId="0" borderId="1" xfId="0" applyFont="1" applyBorder="1" applyAlignment="1">
      <alignment horizontal="center" vertical="center" wrapText="1"/>
    </xf>
    <xf numFmtId="0" fontId="59" fillId="27" borderId="1" xfId="20" applyFont="1" applyBorder="1" applyAlignment="1">
      <alignment horizontal="center" vertical="center"/>
    </xf>
    <xf numFmtId="0" fontId="1" fillId="27" borderId="1" xfId="20" applyFont="1" applyBorder="1" applyAlignment="1">
      <alignment horizontal="left" vertical="top"/>
    </xf>
    <xf numFmtId="0" fontId="29" fillId="0" borderId="3" xfId="0" applyNumberFormat="1" applyFont="1" applyBorder="1" applyAlignment="1">
      <alignment horizontal="justify" vertical="center" wrapText="1"/>
    </xf>
    <xf numFmtId="0" fontId="29" fillId="0" borderId="2" xfId="0" applyNumberFormat="1" applyFont="1" applyBorder="1" applyAlignment="1">
      <alignment horizontal="justify" vertical="center" wrapText="1"/>
    </xf>
    <xf numFmtId="0" fontId="2" fillId="0" borderId="1" xfId="20" applyFont="1" applyFill="1" applyBorder="1" applyAlignment="1">
      <alignment horizontal="center" vertical="center"/>
    </xf>
    <xf numFmtId="0" fontId="1" fillId="27" borderId="5" xfId="20" applyFont="1" applyBorder="1" applyAlignment="1">
      <alignment horizontal="left"/>
    </xf>
    <xf numFmtId="0" fontId="1" fillId="27" borderId="3" xfId="20" applyFont="1" applyBorder="1" applyAlignment="1">
      <alignment horizontal="left"/>
    </xf>
    <xf numFmtId="0" fontId="1" fillId="27" borderId="6" xfId="20" applyFont="1" applyBorder="1" applyAlignment="1">
      <alignment horizontal="left"/>
    </xf>
    <xf numFmtId="0" fontId="31" fillId="3" borderId="1" xfId="0" applyFont="1" applyFill="1" applyBorder="1" applyAlignment="1" applyProtection="1">
      <alignment horizontal="left" vertical="center" wrapText="1"/>
      <protection locked="0"/>
    </xf>
    <xf numFmtId="2" fontId="59" fillId="3" borderId="1" xfId="0" applyNumberFormat="1" applyFont="1" applyFill="1" applyBorder="1" applyAlignment="1" applyProtection="1">
      <alignment horizontal="center" vertical="center"/>
      <protection locked="0"/>
    </xf>
    <xf numFmtId="0" fontId="30" fillId="0" borderId="1" xfId="0" applyFont="1" applyBorder="1" applyAlignment="1" applyProtection="1">
      <alignment horizontal="left" vertical="center" wrapText="1"/>
      <protection locked="0"/>
    </xf>
    <xf numFmtId="0" fontId="31" fillId="30" borderId="1" xfId="0" applyFont="1" applyFill="1" applyBorder="1" applyAlignment="1" applyProtection="1">
      <alignment horizontal="left" vertical="center" wrapText="1"/>
      <protection locked="0"/>
    </xf>
    <xf numFmtId="0" fontId="9" fillId="27" borderId="10" xfId="20" applyFont="1" applyBorder="1" applyAlignment="1">
      <alignment horizontal="center"/>
    </xf>
    <xf numFmtId="0" fontId="9" fillId="27" borderId="0" xfId="20" applyFont="1" applyBorder="1" applyAlignment="1">
      <alignment horizontal="center"/>
    </xf>
    <xf numFmtId="0" fontId="59" fillId="3" borderId="28" xfId="0" applyFont="1" applyFill="1" applyBorder="1" applyAlignment="1">
      <alignment horizontal="left"/>
    </xf>
    <xf numFmtId="0" fontId="59" fillId="3" borderId="26" xfId="0" applyFont="1" applyFill="1" applyBorder="1" applyAlignment="1">
      <alignment horizontal="left"/>
    </xf>
    <xf numFmtId="0" fontId="1" fillId="3" borderId="31" xfId="0" applyFont="1" applyFill="1" applyBorder="1" applyAlignment="1">
      <alignment horizontal="left"/>
    </xf>
    <xf numFmtId="0" fontId="1" fillId="3" borderId="6" xfId="0" applyFont="1" applyFill="1" applyBorder="1" applyAlignment="1">
      <alignment horizontal="left"/>
    </xf>
    <xf numFmtId="0" fontId="11" fillId="30" borderId="5" xfId="28" applyFont="1" applyFill="1" applyBorder="1" applyAlignment="1">
      <alignment horizontal="center"/>
    </xf>
    <xf numFmtId="0" fontId="11" fillId="30" borderId="6" xfId="28" applyFont="1" applyFill="1" applyBorder="1" applyAlignment="1">
      <alignment horizontal="center"/>
    </xf>
    <xf numFmtId="0" fontId="38" fillId="27" borderId="16" xfId="20" applyFont="1" applyBorder="1" applyAlignment="1">
      <alignment horizontal="center"/>
    </xf>
    <xf numFmtId="0" fontId="38" fillId="27" borderId="2" xfId="20" applyFont="1" applyBorder="1" applyAlignment="1">
      <alignment horizontal="center"/>
    </xf>
    <xf numFmtId="0" fontId="38" fillId="27" borderId="4" xfId="20" applyFont="1" applyBorder="1" applyAlignment="1">
      <alignment horizont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27" borderId="5" xfId="20" applyFont="1" applyBorder="1" applyAlignment="1">
      <alignment horizontal="left" vertical="center" wrapText="1"/>
    </xf>
    <xf numFmtId="0" fontId="1" fillId="27" borderId="3" xfId="20" applyFont="1" applyBorder="1" applyAlignment="1">
      <alignment horizontal="left" vertical="center" wrapText="1"/>
    </xf>
    <xf numFmtId="0" fontId="1" fillId="27" borderId="6" xfId="20" applyFont="1" applyBorder="1" applyAlignment="1">
      <alignment horizontal="left" vertical="center" wrapText="1"/>
    </xf>
    <xf numFmtId="0" fontId="1" fillId="27" borderId="5" xfId="20" applyFont="1" applyBorder="1" applyAlignment="1">
      <alignment horizontal="center" wrapText="1"/>
    </xf>
    <xf numFmtId="0" fontId="0" fillId="0" borderId="6" xfId="0" applyBorder="1" applyAlignment="1">
      <alignment wrapText="1"/>
    </xf>
    <xf numFmtId="0" fontId="38" fillId="27" borderId="5" xfId="20" applyFont="1" applyBorder="1" applyAlignment="1">
      <alignment horizontal="center" vertical="center"/>
    </xf>
    <xf numFmtId="0" fontId="38" fillId="27" borderId="3" xfId="20" applyFont="1" applyBorder="1" applyAlignment="1">
      <alignment horizontal="center" vertical="center"/>
    </xf>
    <xf numFmtId="0" fontId="30" fillId="3" borderId="1" xfId="0" applyFont="1" applyFill="1" applyBorder="1" applyAlignment="1" applyProtection="1">
      <alignment horizontal="left" vertical="center"/>
      <protection locked="0"/>
    </xf>
    <xf numFmtId="2" fontId="1" fillId="3" borderId="5" xfId="0" applyNumberFormat="1" applyFont="1" applyFill="1" applyBorder="1" applyAlignment="1">
      <alignment horizontal="center" vertical="center"/>
    </xf>
    <xf numFmtId="2" fontId="0" fillId="0" borderId="6" xfId="0" applyNumberFormat="1" applyBorder="1" applyAlignment="1">
      <alignment vertical="center"/>
    </xf>
    <xf numFmtId="0" fontId="1" fillId="3" borderId="5" xfId="0" applyFont="1" applyFill="1" applyBorder="1" applyAlignment="1">
      <alignment horizontal="center"/>
    </xf>
    <xf numFmtId="0" fontId="1" fillId="27" borderId="1" xfId="20" applyFont="1" applyBorder="1" applyAlignment="1">
      <alignment horizontal="left" wrapText="1"/>
    </xf>
    <xf numFmtId="2" fontId="1" fillId="3" borderId="6" xfId="0" applyNumberFormat="1" applyFont="1" applyFill="1" applyBorder="1" applyAlignment="1">
      <alignment horizontal="center" vertical="center"/>
    </xf>
    <xf numFmtId="0" fontId="30" fillId="3" borderId="5" xfId="0" applyFont="1" applyFill="1" applyBorder="1" applyAlignment="1" applyProtection="1">
      <alignment horizontal="left" vertical="center" wrapText="1"/>
      <protection locked="0"/>
    </xf>
    <xf numFmtId="0" fontId="30" fillId="3" borderId="3" xfId="0" applyFont="1" applyFill="1" applyBorder="1" applyAlignment="1" applyProtection="1">
      <alignment horizontal="left" vertical="center" wrapText="1"/>
      <protection locked="0"/>
    </xf>
    <xf numFmtId="0" fontId="30" fillId="3" borderId="6" xfId="0" applyFont="1" applyFill="1" applyBorder="1" applyAlignment="1" applyProtection="1">
      <alignment horizontal="left" vertical="center" wrapText="1"/>
      <protection locked="0"/>
    </xf>
    <xf numFmtId="0" fontId="1" fillId="27" borderId="16" xfId="20" applyFont="1" applyBorder="1" applyAlignment="1">
      <alignment horizontal="center" vertical="center"/>
    </xf>
    <xf numFmtId="0" fontId="1" fillId="27" borderId="2" xfId="20" applyFont="1" applyBorder="1" applyAlignment="1">
      <alignment horizontal="center" vertical="center"/>
    </xf>
    <xf numFmtId="0" fontId="1" fillId="27" borderId="4" xfId="20" applyFont="1" applyBorder="1" applyAlignment="1">
      <alignment horizontal="center" vertical="center"/>
    </xf>
    <xf numFmtId="0" fontId="1" fillId="3" borderId="5" xfId="0" applyFont="1" applyFill="1" applyBorder="1" applyAlignment="1">
      <alignment horizontal="right" vertical="center"/>
    </xf>
    <xf numFmtId="0" fontId="1" fillId="3" borderId="3" xfId="0" applyFont="1" applyFill="1" applyBorder="1" applyAlignment="1">
      <alignment horizontal="right" vertical="center"/>
    </xf>
    <xf numFmtId="0" fontId="1" fillId="3" borderId="6" xfId="0" applyFont="1" applyFill="1" applyBorder="1" applyAlignment="1">
      <alignment horizontal="right" vertical="center"/>
    </xf>
    <xf numFmtId="0" fontId="29" fillId="3" borderId="5" xfId="0" applyFont="1" applyFill="1" applyBorder="1" applyAlignment="1">
      <alignment horizontal="right" vertical="center"/>
    </xf>
    <xf numFmtId="0" fontId="29" fillId="3" borderId="3" xfId="0" applyFont="1" applyFill="1" applyBorder="1" applyAlignment="1">
      <alignment horizontal="right" vertical="center"/>
    </xf>
    <xf numFmtId="0" fontId="29" fillId="3" borderId="6" xfId="0" applyFont="1" applyFill="1" applyBorder="1" applyAlignment="1">
      <alignment horizontal="right" vertical="center"/>
    </xf>
    <xf numFmtId="0" fontId="1" fillId="30" borderId="0" xfId="0" applyFont="1" applyFill="1" applyAlignment="1">
      <alignment horizontal="center"/>
    </xf>
    <xf numFmtId="0" fontId="1" fillId="27" borderId="5" xfId="20" applyFont="1" applyBorder="1" applyAlignment="1" applyProtection="1">
      <alignment horizontal="center" vertical="center" wrapText="1"/>
      <protection locked="0"/>
    </xf>
    <xf numFmtId="0" fontId="1" fillId="27" borderId="6" xfId="20" applyFont="1" applyBorder="1" applyAlignment="1" applyProtection="1">
      <alignment horizontal="center" vertical="center" wrapText="1"/>
      <protection locked="0"/>
    </xf>
    <xf numFmtId="0" fontId="89" fillId="3" borderId="0" xfId="0" applyFont="1" applyFill="1" applyBorder="1" applyAlignment="1" applyProtection="1">
      <alignment horizontal="center" vertical="center"/>
      <protection locked="0"/>
    </xf>
    <xf numFmtId="0" fontId="108" fillId="0" borderId="0" xfId="0" applyFont="1" applyAlignment="1">
      <alignment horizontal="justify" vertical="center" wrapText="1"/>
    </xf>
    <xf numFmtId="0" fontId="8" fillId="0" borderId="2" xfId="0" applyFont="1" applyBorder="1" applyAlignment="1" applyProtection="1">
      <alignment horizontal="center" vertical="center"/>
      <protection locked="0"/>
    </xf>
    <xf numFmtId="0" fontId="3" fillId="38" borderId="3" xfId="0" applyFont="1" applyFill="1" applyBorder="1" applyAlignment="1" applyProtection="1">
      <alignment horizontal="center" vertical="center" wrapText="1"/>
      <protection locked="0"/>
    </xf>
    <xf numFmtId="0" fontId="3" fillId="36" borderId="3" xfId="0" applyFont="1" applyFill="1" applyBorder="1" applyAlignment="1" applyProtection="1">
      <alignment horizontal="center" vertical="center"/>
      <protection locked="0"/>
    </xf>
    <xf numFmtId="0" fontId="3" fillId="37" borderId="3" xfId="0" applyFont="1" applyFill="1" applyBorder="1" applyAlignment="1" applyProtection="1">
      <alignment horizontal="center" vertical="center"/>
      <protection locked="0"/>
    </xf>
    <xf numFmtId="0" fontId="5" fillId="39" borderId="3" xfId="0" applyFont="1" applyFill="1" applyBorder="1" applyAlignment="1" applyProtection="1">
      <alignment horizontal="center" vertical="center"/>
      <protection locked="0"/>
    </xf>
    <xf numFmtId="0" fontId="3" fillId="36" borderId="3" xfId="0" applyFont="1" applyFill="1" applyBorder="1" applyAlignment="1" applyProtection="1">
      <alignment horizontal="center" vertical="center" wrapText="1"/>
      <protection locked="0"/>
    </xf>
    <xf numFmtId="0" fontId="3" fillId="37" borderId="3" xfId="0" applyFont="1" applyFill="1" applyBorder="1" applyAlignment="1" applyProtection="1">
      <alignment horizontal="center" vertical="center" wrapText="1"/>
      <protection locked="0"/>
    </xf>
    <xf numFmtId="14" fontId="11" fillId="3" borderId="14" xfId="0" applyNumberFormat="1" applyFont="1" applyFill="1" applyBorder="1" applyAlignment="1" applyProtection="1">
      <alignment horizontal="center"/>
      <protection locked="0"/>
    </xf>
    <xf numFmtId="0" fontId="104" fillId="3" borderId="0" xfId="21" applyFill="1" applyAlignment="1" applyProtection="1">
      <alignment horizontal="left" vertical="center" wrapText="1"/>
    </xf>
    <xf numFmtId="0" fontId="65" fillId="3" borderId="0" xfId="0" applyFont="1" applyFill="1" applyAlignment="1" applyProtection="1">
      <alignment horizontal="center" vertical="center"/>
    </xf>
    <xf numFmtId="0" fontId="47" fillId="27" borderId="1" xfId="20" applyFont="1" applyBorder="1" applyAlignment="1">
      <alignment horizontal="center" vertical="center" wrapText="1"/>
    </xf>
    <xf numFmtId="0" fontId="104" fillId="0" borderId="1" xfId="21" applyBorder="1" applyAlignment="1" applyProtection="1">
      <alignment horizontal="center" vertical="center" wrapText="1"/>
    </xf>
    <xf numFmtId="0" fontId="47" fillId="4" borderId="1" xfId="0" applyFont="1" applyFill="1" applyBorder="1" applyAlignment="1" applyProtection="1">
      <alignment horizontal="center" vertical="center" wrapText="1"/>
    </xf>
    <xf numFmtId="0" fontId="40" fillId="27" borderId="51" xfId="20" applyFont="1" applyBorder="1" applyAlignment="1">
      <alignment horizontal="center"/>
    </xf>
    <xf numFmtId="0" fontId="40" fillId="27" borderId="30" xfId="20" applyFont="1" applyBorder="1" applyAlignment="1">
      <alignment horizontal="center"/>
    </xf>
    <xf numFmtId="0" fontId="40" fillId="27" borderId="67" xfId="20" applyFont="1" applyBorder="1" applyAlignment="1">
      <alignment horizontal="center" vertical="center"/>
    </xf>
    <xf numFmtId="0" fontId="40" fillId="27" borderId="30" xfId="20" applyFont="1" applyBorder="1" applyAlignment="1">
      <alignment horizontal="center" vertical="center"/>
    </xf>
    <xf numFmtId="0" fontId="40" fillId="27" borderId="66" xfId="20" applyFont="1" applyBorder="1" applyAlignment="1">
      <alignment horizontal="center" vertical="center"/>
    </xf>
    <xf numFmtId="0" fontId="12" fillId="27" borderId="10" xfId="20" applyFont="1" applyBorder="1" applyAlignment="1">
      <alignment horizontal="center" vertical="center"/>
    </xf>
    <xf numFmtId="0" fontId="12" fillId="27" borderId="0" xfId="20" applyFont="1" applyBorder="1" applyAlignment="1">
      <alignment horizontal="center" vertical="center"/>
    </xf>
    <xf numFmtId="0" fontId="12" fillId="27" borderId="11" xfId="20" applyFont="1" applyBorder="1" applyAlignment="1">
      <alignment horizontal="center" vertical="center"/>
    </xf>
    <xf numFmtId="0" fontId="40" fillId="27" borderId="68" xfId="20" applyFont="1" applyBorder="1" applyAlignment="1">
      <alignment horizontal="center" vertical="center"/>
    </xf>
    <xf numFmtId="0" fontId="40" fillId="27" borderId="69" xfId="20" applyFont="1" applyBorder="1" applyAlignment="1">
      <alignment horizontal="center" vertical="center"/>
    </xf>
    <xf numFmtId="0" fontId="40" fillId="27" borderId="51" xfId="20" applyFont="1" applyBorder="1" applyAlignment="1">
      <alignment horizontal="center" vertical="center"/>
    </xf>
    <xf numFmtId="0" fontId="170" fillId="0" borderId="0" xfId="0" applyFont="1" applyAlignment="1">
      <alignment horizontal="left" vertical="center"/>
    </xf>
    <xf numFmtId="0" fontId="180" fillId="0" borderId="0" xfId="0" applyFont="1" applyAlignment="1" applyProtection="1">
      <alignment horizontal="center" vertical="center"/>
      <protection locked="0"/>
    </xf>
    <xf numFmtId="0" fontId="108" fillId="0" borderId="0" xfId="0" applyFont="1" applyAlignment="1" applyProtection="1">
      <alignment horizontal="center"/>
      <protection locked="0"/>
    </xf>
    <xf numFmtId="0" fontId="44" fillId="27" borderId="1" xfId="20" applyFont="1" applyBorder="1" applyAlignment="1">
      <alignment horizontal="center" vertical="top" wrapText="1"/>
    </xf>
    <xf numFmtId="0" fontId="20" fillId="3" borderId="0" xfId="0" applyFont="1" applyFill="1" applyAlignment="1" applyProtection="1">
      <alignment horizontal="left"/>
      <protection locked="0"/>
    </xf>
    <xf numFmtId="0" fontId="170" fillId="0" borderId="0" xfId="0" applyFont="1" applyAlignment="1">
      <alignment horizontal="left" vertical="center" wrapText="1"/>
    </xf>
    <xf numFmtId="0" fontId="12" fillId="0" borderId="0" xfId="0" applyFont="1" applyBorder="1" applyAlignment="1" applyProtection="1">
      <alignment horizontal="left" vertical="top" wrapText="1"/>
      <protection locked="0"/>
    </xf>
    <xf numFmtId="49" fontId="9" fillId="3" borderId="5" xfId="0" applyNumberFormat="1" applyFont="1" applyFill="1" applyBorder="1" applyAlignment="1" applyProtection="1">
      <alignment horizontal="center" vertical="center" wrapText="1"/>
      <protection locked="0"/>
    </xf>
    <xf numFmtId="49" fontId="9" fillId="3" borderId="3" xfId="0" applyNumberFormat="1" applyFont="1" applyFill="1" applyBorder="1" applyAlignment="1" applyProtection="1">
      <alignment horizontal="center" vertical="center" wrapText="1"/>
      <protection locked="0"/>
    </xf>
    <xf numFmtId="49" fontId="9" fillId="3" borderId="6" xfId="0" applyNumberFormat="1" applyFont="1" applyFill="1" applyBorder="1" applyAlignment="1" applyProtection="1">
      <alignment horizontal="center" vertical="center" wrapText="1"/>
      <protection locked="0"/>
    </xf>
    <xf numFmtId="0" fontId="9" fillId="27" borderId="1" xfId="20" applyFont="1" applyBorder="1" applyAlignment="1">
      <alignment horizontal="center"/>
    </xf>
    <xf numFmtId="49" fontId="9" fillId="3" borderId="5" xfId="0" applyNumberFormat="1" applyFont="1" applyFill="1" applyBorder="1" applyAlignment="1" applyProtection="1">
      <alignment horizontal="center" vertical="center"/>
      <protection locked="0"/>
    </xf>
    <xf numFmtId="49" fontId="9" fillId="3" borderId="3" xfId="0" applyNumberFormat="1" applyFont="1" applyFill="1" applyBorder="1" applyAlignment="1" applyProtection="1">
      <alignment horizontal="center" vertical="center"/>
      <protection locked="0"/>
    </xf>
    <xf numFmtId="49" fontId="9" fillId="3" borderId="6" xfId="0" applyNumberFormat="1" applyFont="1" applyFill="1" applyBorder="1" applyAlignment="1" applyProtection="1">
      <alignment horizontal="center" vertical="center"/>
      <protection locked="0"/>
    </xf>
    <xf numFmtId="0" fontId="9" fillId="3" borderId="0" xfId="0" applyFont="1" applyFill="1" applyBorder="1" applyAlignment="1" applyProtection="1">
      <alignment horizontal="right"/>
      <protection locked="0"/>
    </xf>
    <xf numFmtId="49" fontId="89" fillId="3" borderId="0" xfId="0" applyNumberFormat="1" applyFont="1" applyFill="1" applyBorder="1" applyAlignment="1" applyProtection="1">
      <alignment horizontal="center" vertical="center"/>
      <protection locked="0"/>
    </xf>
    <xf numFmtId="0" fontId="29" fillId="0" borderId="2" xfId="0" applyFont="1" applyBorder="1" applyAlignment="1" applyProtection="1">
      <alignment horizontal="left" vertical="center" wrapText="1"/>
      <protection locked="0"/>
    </xf>
    <xf numFmtId="0" fontId="12" fillId="3" borderId="2" xfId="0" applyFont="1" applyFill="1" applyBorder="1" applyAlignment="1" applyProtection="1">
      <alignment horizontal="left" vertical="center"/>
      <protection locked="0"/>
    </xf>
    <xf numFmtId="0" fontId="9" fillId="0" borderId="0" xfId="0" applyFont="1" applyBorder="1" applyAlignment="1" applyProtection="1">
      <alignment horizontal="left"/>
      <protection locked="0"/>
    </xf>
    <xf numFmtId="0" fontId="40" fillId="0" borderId="0" xfId="0" applyFont="1" applyAlignment="1" applyProtection="1">
      <alignment horizontal="center"/>
      <protection locked="0"/>
    </xf>
    <xf numFmtId="0" fontId="12" fillId="27" borderId="40" xfId="20" applyFont="1" applyBorder="1" applyAlignment="1">
      <alignment horizontal="center" vertical="center"/>
    </xf>
    <xf numFmtId="0" fontId="12" fillId="27" borderId="32" xfId="20" applyFont="1" applyBorder="1" applyAlignment="1">
      <alignment horizontal="center" vertical="center"/>
    </xf>
    <xf numFmtId="0" fontId="12" fillId="27" borderId="41" xfId="20" applyFont="1" applyBorder="1" applyAlignment="1">
      <alignment horizontal="center" vertical="center"/>
    </xf>
    <xf numFmtId="0" fontId="29" fillId="0" borderId="0" xfId="20" applyFont="1" applyFill="1" applyBorder="1" applyAlignment="1">
      <alignment horizontal="left" vertical="center"/>
    </xf>
    <xf numFmtId="0" fontId="9" fillId="3" borderId="7" xfId="0" applyFont="1" applyFill="1" applyBorder="1" applyAlignment="1" applyProtection="1">
      <alignment horizontal="right"/>
      <protection locked="0"/>
    </xf>
    <xf numFmtId="0" fontId="1" fillId="0" borderId="0" xfId="0" applyFont="1" applyFill="1" applyBorder="1" applyAlignment="1">
      <alignment horizontal="center"/>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9" fillId="0" borderId="16" xfId="20" applyFont="1" applyFill="1" applyBorder="1" applyAlignment="1">
      <alignment horizontal="left" vertical="center" wrapText="1"/>
    </xf>
    <xf numFmtId="0" fontId="29" fillId="0" borderId="2" xfId="20" applyFont="1" applyFill="1" applyBorder="1" applyAlignment="1">
      <alignment horizontal="left" vertical="center" wrapText="1"/>
    </xf>
    <xf numFmtId="0" fontId="89" fillId="3" borderId="8" xfId="0" applyFont="1" applyFill="1" applyBorder="1" applyAlignment="1" applyProtection="1">
      <alignment horizontal="center"/>
      <protection locked="0"/>
    </xf>
    <xf numFmtId="0" fontId="89" fillId="3" borderId="0" xfId="0" applyFont="1" applyFill="1" applyBorder="1" applyAlignment="1" applyProtection="1">
      <alignment horizontal="center"/>
      <protection locked="0"/>
    </xf>
    <xf numFmtId="49" fontId="12" fillId="3" borderId="2" xfId="0" applyNumberFormat="1" applyFont="1" applyFill="1" applyBorder="1" applyAlignment="1" applyProtection="1">
      <alignment horizontal="left" vertical="center"/>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0" borderId="0" xfId="20" applyFont="1" applyFill="1" applyBorder="1" applyAlignment="1" applyProtection="1">
      <alignment horizontal="center" vertical="center" wrapText="1"/>
      <protection locked="0"/>
    </xf>
    <xf numFmtId="0" fontId="11" fillId="0" borderId="0" xfId="28" applyFont="1" applyFill="1" applyBorder="1" applyAlignment="1">
      <alignment horizontal="center"/>
    </xf>
    <xf numFmtId="0" fontId="1" fillId="27" borderId="16" xfId="20" applyFont="1" applyBorder="1" applyAlignment="1">
      <alignment horizontal="center" vertical="center" wrapText="1"/>
    </xf>
    <xf numFmtId="0" fontId="1" fillId="27" borderId="2" xfId="20" applyFont="1" applyBorder="1" applyAlignment="1">
      <alignment horizontal="center" vertical="center" wrapText="1"/>
    </xf>
    <xf numFmtId="0" fontId="1" fillId="27" borderId="4" xfId="20" applyFont="1" applyBorder="1" applyAlignment="1">
      <alignment horizontal="center" vertical="center" wrapText="1"/>
    </xf>
    <xf numFmtId="0" fontId="1" fillId="27" borderId="9" xfId="20" applyFont="1" applyBorder="1" applyAlignment="1">
      <alignment horizontal="center" vertical="center" wrapText="1"/>
    </xf>
    <xf numFmtId="0" fontId="1" fillId="27" borderId="7" xfId="20" applyFont="1" applyBorder="1" applyAlignment="1">
      <alignment horizontal="center" vertical="center" wrapText="1"/>
    </xf>
    <xf numFmtId="0" fontId="1" fillId="27" borderId="20" xfId="20" applyFont="1" applyBorder="1" applyAlignment="1">
      <alignment horizontal="center" vertical="center" wrapText="1"/>
    </xf>
    <xf numFmtId="49" fontId="9" fillId="3" borderId="5" xfId="0" applyNumberFormat="1" applyFont="1" applyFill="1" applyBorder="1" applyAlignment="1" applyProtection="1">
      <alignment horizontal="left" vertical="center" wrapText="1"/>
      <protection locked="0"/>
    </xf>
    <xf numFmtId="49" fontId="9" fillId="3" borderId="3" xfId="0" applyNumberFormat="1" applyFont="1" applyFill="1" applyBorder="1" applyAlignment="1" applyProtection="1">
      <alignment horizontal="left" vertical="center" wrapText="1"/>
      <protection locked="0"/>
    </xf>
    <xf numFmtId="49" fontId="9" fillId="3" borderId="6" xfId="0" applyNumberFormat="1" applyFont="1" applyFill="1" applyBorder="1" applyAlignment="1" applyProtection="1">
      <alignment horizontal="left" vertical="center" wrapText="1"/>
      <protection locked="0"/>
    </xf>
    <xf numFmtId="0" fontId="134" fillId="3" borderId="2" xfId="0" applyFont="1" applyFill="1" applyBorder="1" applyAlignment="1" applyProtection="1">
      <alignment horizontal="left" vertical="center"/>
      <protection locked="0"/>
    </xf>
    <xf numFmtId="0" fontId="124" fillId="0" borderId="0" xfId="21" applyFont="1" applyAlignment="1" applyProtection="1">
      <alignment horizontal="left" vertical="center"/>
      <protection locked="0"/>
    </xf>
    <xf numFmtId="0" fontId="66" fillId="0" borderId="0" xfId="21" applyFont="1" applyAlignment="1" applyProtection="1">
      <alignment horizontal="left" vertical="center"/>
      <protection locked="0"/>
    </xf>
    <xf numFmtId="0" fontId="40" fillId="0" borderId="10" xfId="20" applyFont="1" applyFill="1" applyBorder="1" applyAlignment="1">
      <alignment horizontal="center" vertical="center" wrapText="1"/>
    </xf>
    <xf numFmtId="0" fontId="40" fillId="0" borderId="0" xfId="20" applyFont="1" applyFill="1" applyBorder="1" applyAlignment="1">
      <alignment horizontal="center" vertical="center" wrapText="1"/>
    </xf>
    <xf numFmtId="0" fontId="1" fillId="0" borderId="9" xfId="20" applyFont="1" applyFill="1" applyBorder="1" applyAlignment="1">
      <alignment horizontal="right" vertical="center"/>
    </xf>
    <xf numFmtId="0" fontId="1" fillId="0" borderId="7" xfId="20" applyFont="1" applyFill="1" applyBorder="1" applyAlignment="1">
      <alignment horizontal="right" vertical="center"/>
    </xf>
    <xf numFmtId="0" fontId="121" fillId="0" borderId="7" xfId="0" applyFont="1" applyBorder="1" applyAlignment="1" applyProtection="1">
      <alignment horizontal="right"/>
      <protection locked="0"/>
    </xf>
    <xf numFmtId="0" fontId="1" fillId="3" borderId="0" xfId="0" applyFont="1" applyFill="1" applyBorder="1" applyAlignment="1">
      <alignment horizontal="right" vertical="center"/>
    </xf>
    <xf numFmtId="0" fontId="9" fillId="3" borderId="1" xfId="0" applyFont="1" applyFill="1" applyBorder="1" applyAlignment="1">
      <alignment horizontal="left" vertical="center" wrapText="1"/>
    </xf>
    <xf numFmtId="0" fontId="11" fillId="3" borderId="0" xfId="0" applyFont="1" applyFill="1" applyAlignment="1">
      <alignment horizontal="center"/>
    </xf>
    <xf numFmtId="0" fontId="9" fillId="3" borderId="0" xfId="0" applyFont="1" applyFill="1" applyAlignment="1">
      <alignment horizontal="center"/>
    </xf>
    <xf numFmtId="0" fontId="9" fillId="3" borderId="31"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37"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justify" wrapText="1"/>
    </xf>
    <xf numFmtId="0" fontId="9" fillId="3" borderId="0" xfId="0" applyFont="1" applyFill="1" applyAlignment="1">
      <alignment horizontal="left" wrapText="1"/>
    </xf>
    <xf numFmtId="0" fontId="40" fillId="3" borderId="0" xfId="0" applyFont="1" applyFill="1" applyAlignment="1">
      <alignment horizontal="justify" wrapText="1"/>
    </xf>
    <xf numFmtId="0" fontId="0" fillId="3" borderId="0" xfId="0" applyFill="1" applyAlignment="1">
      <alignment horizontal="justify" wrapText="1"/>
    </xf>
    <xf numFmtId="0" fontId="140" fillId="0" borderId="0" xfId="0" applyFont="1" applyBorder="1" applyAlignment="1" applyProtection="1">
      <alignment horizontal="center"/>
      <protection locked="0"/>
    </xf>
    <xf numFmtId="0" fontId="12" fillId="0" borderId="0" xfId="0" applyFont="1" applyBorder="1" applyAlignment="1" applyProtection="1">
      <alignment horizontal="left"/>
      <protection locked="0"/>
    </xf>
    <xf numFmtId="0" fontId="12" fillId="0" borderId="0" xfId="0" applyFont="1" applyAlignment="1" applyProtection="1">
      <alignment horizontal="left" vertical="center" wrapText="1"/>
      <protection locked="0"/>
    </xf>
    <xf numFmtId="0" fontId="134" fillId="3" borderId="2" xfId="0" applyFont="1" applyFill="1" applyBorder="1" applyAlignment="1" applyProtection="1">
      <alignment horizontal="justify" vertical="center" wrapText="1"/>
      <protection locked="0"/>
    </xf>
    <xf numFmtId="0" fontId="12" fillId="0" borderId="0" xfId="0" applyFont="1" applyBorder="1" applyAlignment="1" applyProtection="1">
      <alignment horizontal="justify" vertical="center" wrapText="1"/>
      <protection locked="0"/>
    </xf>
    <xf numFmtId="0" fontId="12" fillId="3" borderId="0" xfId="0" applyFont="1" applyFill="1" applyAlignment="1">
      <alignment horizontal="left" vertical="justify" wrapText="1"/>
    </xf>
    <xf numFmtId="0" fontId="12" fillId="3" borderId="0" xfId="0" applyFont="1" applyFill="1" applyAlignment="1">
      <alignment vertical="justify" wrapText="1"/>
    </xf>
    <xf numFmtId="0" fontId="13" fillId="27" borderId="0" xfId="20" applyFont="1" applyAlignment="1">
      <alignment horizontal="center" vertical="justify" wrapText="1"/>
    </xf>
    <xf numFmtId="0" fontId="12" fillId="27" borderId="0" xfId="20" applyFont="1" applyAlignment="1">
      <alignment vertical="justify" wrapText="1"/>
    </xf>
    <xf numFmtId="0" fontId="12" fillId="27" borderId="1" xfId="20" applyFont="1" applyBorder="1" applyAlignment="1">
      <alignment vertical="center" wrapText="1"/>
    </xf>
    <xf numFmtId="0" fontId="12" fillId="27" borderId="1" xfId="20" applyFont="1" applyBorder="1" applyAlignment="1">
      <alignment wrapText="1"/>
    </xf>
    <xf numFmtId="0" fontId="12" fillId="3" borderId="1" xfId="0" applyFont="1" applyFill="1" applyBorder="1" applyAlignment="1">
      <alignment horizontal="center" vertical="justify" wrapText="1"/>
    </xf>
    <xf numFmtId="14" fontId="12" fillId="30" borderId="5" xfId="0" applyNumberFormat="1" applyFont="1" applyFill="1" applyBorder="1" applyAlignment="1">
      <alignment horizontal="center" vertical="center" wrapText="1"/>
    </xf>
    <xf numFmtId="14" fontId="12" fillId="30" borderId="3" xfId="0" applyNumberFormat="1" applyFont="1" applyFill="1" applyBorder="1" applyAlignment="1">
      <alignment horizontal="center" vertical="center" wrapText="1"/>
    </xf>
    <xf numFmtId="14" fontId="12" fillId="30" borderId="6" xfId="0" applyNumberFormat="1" applyFont="1" applyFill="1" applyBorder="1" applyAlignment="1">
      <alignment horizontal="center" vertical="center" wrapText="1"/>
    </xf>
    <xf numFmtId="0" fontId="12" fillId="27" borderId="5" xfId="20" applyFont="1" applyBorder="1" applyAlignment="1">
      <alignment vertical="center" wrapText="1"/>
    </xf>
    <xf numFmtId="0" fontId="12" fillId="27" borderId="3" xfId="20" applyFont="1" applyBorder="1" applyAlignment="1">
      <alignment vertical="center" wrapText="1"/>
    </xf>
    <xf numFmtId="0" fontId="12" fillId="27" borderId="6" xfId="20" applyFont="1" applyBorder="1" applyAlignment="1">
      <alignment vertical="center" wrapText="1"/>
    </xf>
    <xf numFmtId="0" fontId="12" fillId="3" borderId="5"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wrapText="1"/>
    </xf>
    <xf numFmtId="0" fontId="12" fillId="3" borderId="1" xfId="0" applyFont="1" applyFill="1" applyBorder="1" applyAlignment="1">
      <alignment vertical="center" wrapText="1"/>
    </xf>
    <xf numFmtId="0" fontId="12" fillId="3" borderId="1" xfId="0" applyFont="1" applyFill="1" applyBorder="1" applyAlignment="1">
      <alignment wrapText="1"/>
    </xf>
    <xf numFmtId="0" fontId="12" fillId="3" borderId="1" xfId="0" applyFont="1" applyFill="1" applyBorder="1" applyAlignment="1">
      <alignment vertical="justify" wrapText="1"/>
    </xf>
    <xf numFmtId="0" fontId="12" fillId="27" borderId="7" xfId="20" applyFont="1" applyBorder="1" applyAlignment="1">
      <alignment vertical="center" wrapText="1"/>
    </xf>
    <xf numFmtId="0" fontId="12" fillId="3" borderId="5" xfId="0" applyNumberFormat="1" applyFont="1" applyFill="1" applyBorder="1" applyAlignment="1">
      <alignment horizontal="center" vertical="center" wrapText="1"/>
    </xf>
    <xf numFmtId="0" fontId="12" fillId="3" borderId="3" xfId="0" applyNumberFormat="1" applyFont="1" applyFill="1" applyBorder="1" applyAlignment="1">
      <alignment horizontal="center" vertical="center" wrapText="1"/>
    </xf>
    <xf numFmtId="0" fontId="12" fillId="3" borderId="6" xfId="0" applyNumberFormat="1" applyFont="1" applyFill="1" applyBorder="1" applyAlignment="1">
      <alignment horizontal="center" vertical="center" wrapText="1"/>
    </xf>
    <xf numFmtId="14" fontId="12" fillId="3" borderId="1" xfId="0" applyNumberFormat="1" applyFont="1" applyFill="1" applyBorder="1" applyAlignment="1">
      <alignment horizontal="center" vertical="center" wrapText="1"/>
    </xf>
    <xf numFmtId="14" fontId="12" fillId="3" borderId="1" xfId="0" applyNumberFormat="1" applyFont="1" applyFill="1" applyBorder="1" applyAlignment="1">
      <alignment horizontal="center" vertical="center"/>
    </xf>
    <xf numFmtId="0" fontId="12" fillId="30" borderId="3" xfId="0" applyFont="1" applyFill="1" applyBorder="1" applyAlignment="1">
      <alignment horizontal="center" vertical="center" wrapText="1"/>
    </xf>
    <xf numFmtId="0" fontId="12" fillId="30" borderId="6" xfId="0" applyFont="1" applyFill="1" applyBorder="1" applyAlignment="1">
      <alignment horizontal="center" vertical="center" wrapText="1"/>
    </xf>
    <xf numFmtId="0" fontId="12" fillId="30" borderId="5" xfId="0" applyFont="1" applyFill="1" applyBorder="1" applyAlignment="1">
      <alignment horizontal="center" vertical="center" wrapText="1"/>
    </xf>
    <xf numFmtId="10" fontId="12" fillId="3" borderId="5" xfId="0" applyNumberFormat="1" applyFont="1" applyFill="1" applyBorder="1" applyAlignment="1">
      <alignment horizontal="center" vertical="center" wrapText="1"/>
    </xf>
    <xf numFmtId="0" fontId="12" fillId="27" borderId="16" xfId="20" applyFont="1" applyBorder="1" applyAlignment="1">
      <alignment horizontal="left" vertical="center" wrapText="1"/>
    </xf>
    <xf numFmtId="0" fontId="12" fillId="27" borderId="2" xfId="20" applyFont="1" applyBorder="1" applyAlignment="1">
      <alignment horizontal="left" vertical="center" wrapText="1"/>
    </xf>
    <xf numFmtId="0" fontId="12" fillId="27" borderId="4" xfId="20" applyFont="1" applyBorder="1" applyAlignment="1">
      <alignment horizontal="left" vertical="center" wrapText="1"/>
    </xf>
    <xf numFmtId="0" fontId="12" fillId="27" borderId="9" xfId="20" applyFont="1" applyBorder="1" applyAlignment="1">
      <alignment horizontal="left" vertical="center" wrapText="1"/>
    </xf>
    <xf numFmtId="0" fontId="12" fillId="27" borderId="7" xfId="20" applyFont="1" applyBorder="1" applyAlignment="1">
      <alignment horizontal="left" vertical="center" wrapText="1"/>
    </xf>
    <xf numFmtId="0" fontId="12" fillId="27" borderId="20" xfId="20" applyFont="1" applyBorder="1" applyAlignment="1">
      <alignment horizontal="left" vertical="center" wrapText="1"/>
    </xf>
    <xf numFmtId="4" fontId="12" fillId="3" borderId="1" xfId="0" applyNumberFormat="1" applyFont="1" applyFill="1" applyBorder="1" applyAlignment="1">
      <alignment horizontal="center" vertical="center" wrapText="1"/>
    </xf>
    <xf numFmtId="0" fontId="12" fillId="27" borderId="10" xfId="20" applyFont="1" applyBorder="1" applyAlignment="1">
      <alignment horizontal="left" vertical="center" wrapText="1"/>
    </xf>
    <xf numFmtId="0" fontId="12" fillId="27" borderId="0" xfId="20" applyFont="1" applyBorder="1" applyAlignment="1">
      <alignment horizontal="left" vertical="center" wrapText="1"/>
    </xf>
    <xf numFmtId="0" fontId="12" fillId="27" borderId="11" xfId="20" applyFont="1" applyBorder="1" applyAlignment="1">
      <alignment horizontal="left" vertical="center" wrapText="1"/>
    </xf>
    <xf numFmtId="0" fontId="8" fillId="27" borderId="1" xfId="20" applyFont="1" applyBorder="1" applyAlignment="1">
      <alignment horizontal="center" vertical="center" wrapText="1"/>
    </xf>
    <xf numFmtId="0" fontId="12" fillId="3" borderId="1" xfId="0" applyNumberFormat="1" applyFont="1" applyFill="1" applyBorder="1" applyAlignment="1">
      <alignment horizontal="center" vertical="center" wrapText="1"/>
    </xf>
    <xf numFmtId="0" fontId="12" fillId="3" borderId="1" xfId="0" applyNumberFormat="1" applyFont="1" applyFill="1" applyBorder="1" applyAlignment="1">
      <alignment horizontal="center" vertical="center"/>
    </xf>
    <xf numFmtId="0" fontId="12" fillId="27" borderId="1" xfId="20" applyFont="1" applyBorder="1" applyAlignment="1">
      <alignment vertical="center"/>
    </xf>
    <xf numFmtId="0" fontId="12" fillId="3" borderId="5" xfId="0" applyFont="1" applyFill="1" applyBorder="1" applyAlignment="1">
      <alignment horizontal="justify" vertical="center" wrapText="1"/>
    </xf>
    <xf numFmtId="0" fontId="12" fillId="3" borderId="3" xfId="0" applyFont="1" applyFill="1" applyBorder="1" applyAlignment="1">
      <alignment horizontal="justify" vertical="center" wrapText="1"/>
    </xf>
    <xf numFmtId="0" fontId="12" fillId="3" borderId="6" xfId="0" applyFont="1" applyFill="1" applyBorder="1" applyAlignment="1">
      <alignment horizontal="justify" vertical="center" wrapText="1"/>
    </xf>
    <xf numFmtId="14" fontId="12" fillId="3" borderId="22" xfId="0" applyNumberFormat="1" applyFont="1" applyFill="1" applyBorder="1" applyAlignment="1">
      <alignment horizontal="center" vertical="center" wrapText="1"/>
    </xf>
    <xf numFmtId="0" fontId="12" fillId="3" borderId="1" xfId="0" applyFont="1" applyFill="1" applyBorder="1" applyAlignment="1">
      <alignment horizontal="center" vertical="center"/>
    </xf>
    <xf numFmtId="0" fontId="12" fillId="3" borderId="23" xfId="0" applyFont="1" applyFill="1" applyBorder="1" applyAlignment="1">
      <alignment horizontal="center" vertical="center" wrapText="1"/>
    </xf>
    <xf numFmtId="0" fontId="12" fillId="30" borderId="5" xfId="0" applyNumberFormat="1" applyFont="1" applyFill="1" applyBorder="1" applyAlignment="1">
      <alignment horizontal="center" vertical="center" wrapText="1"/>
    </xf>
    <xf numFmtId="0" fontId="12" fillId="27" borderId="16" xfId="20" applyFont="1" applyBorder="1" applyAlignment="1">
      <alignment horizontal="center" vertical="center" wrapText="1"/>
    </xf>
    <xf numFmtId="0" fontId="12" fillId="27" borderId="2" xfId="20" applyFont="1" applyBorder="1" applyAlignment="1">
      <alignment horizontal="center" vertical="center" wrapText="1"/>
    </xf>
    <xf numFmtId="0" fontId="12" fillId="27" borderId="4" xfId="20" applyFont="1" applyBorder="1" applyAlignment="1">
      <alignment horizontal="center" vertical="center" wrapText="1"/>
    </xf>
    <xf numFmtId="0" fontId="12" fillId="27" borderId="10" xfId="20" applyFont="1" applyBorder="1" applyAlignment="1">
      <alignment horizontal="center" vertical="center" wrapText="1"/>
    </xf>
    <xf numFmtId="0" fontId="12" fillId="27" borderId="0" xfId="20" applyFont="1" applyBorder="1" applyAlignment="1">
      <alignment horizontal="center" vertical="center" wrapText="1"/>
    </xf>
    <xf numFmtId="0" fontId="12" fillId="27" borderId="11" xfId="20" applyFont="1" applyBorder="1" applyAlignment="1">
      <alignment horizontal="center" vertical="center" wrapText="1"/>
    </xf>
    <xf numFmtId="0" fontId="12" fillId="27" borderId="9" xfId="20" applyFont="1" applyBorder="1" applyAlignment="1">
      <alignment horizontal="center" vertical="center" wrapText="1"/>
    </xf>
    <xf numFmtId="0" fontId="12" fillId="27" borderId="7" xfId="20" applyFont="1" applyBorder="1" applyAlignment="1">
      <alignment horizontal="center" vertical="center" wrapText="1"/>
    </xf>
    <xf numFmtId="0" fontId="12" fillId="27" borderId="20" xfId="20" applyFont="1" applyBorder="1" applyAlignment="1">
      <alignment horizontal="center" vertical="center" wrapText="1"/>
    </xf>
    <xf numFmtId="0" fontId="16" fillId="27" borderId="1" xfId="20" applyFont="1" applyBorder="1" applyAlignment="1">
      <alignment horizontal="center" vertical="center"/>
    </xf>
    <xf numFmtId="0" fontId="12" fillId="3" borderId="1" xfId="0" applyFont="1" applyFill="1" applyBorder="1" applyAlignment="1">
      <alignment vertical="center"/>
    </xf>
    <xf numFmtId="0" fontId="16" fillId="3" borderId="1" xfId="0" applyFont="1" applyFill="1" applyBorder="1" applyAlignment="1">
      <alignment vertical="center"/>
    </xf>
    <xf numFmtId="0" fontId="12" fillId="27" borderId="23" xfId="20" applyFont="1" applyBorder="1" applyAlignment="1">
      <alignment vertical="center" wrapText="1"/>
    </xf>
    <xf numFmtId="0" fontId="16" fillId="27" borderId="23" xfId="20" applyFont="1" applyBorder="1" applyAlignment="1">
      <alignment vertical="center"/>
    </xf>
    <xf numFmtId="0" fontId="12" fillId="3" borderId="23" xfId="0" applyFont="1" applyFill="1" applyBorder="1" applyAlignment="1">
      <alignment horizontal="center" vertical="center"/>
    </xf>
    <xf numFmtId="0" fontId="16" fillId="27" borderId="1" xfId="20" applyFont="1" applyBorder="1" applyAlignment="1">
      <alignment vertical="center"/>
    </xf>
    <xf numFmtId="0" fontId="12" fillId="27" borderId="16" xfId="20" applyFont="1" applyBorder="1" applyAlignment="1">
      <alignment vertical="center" wrapText="1"/>
    </xf>
    <xf numFmtId="0" fontId="16" fillId="27" borderId="2" xfId="20" applyFont="1" applyBorder="1" applyAlignment="1">
      <alignment vertical="center" wrapText="1"/>
    </xf>
    <xf numFmtId="0" fontId="16" fillId="27" borderId="4" xfId="20" applyFont="1" applyBorder="1" applyAlignment="1">
      <alignment vertical="center" wrapText="1"/>
    </xf>
    <xf numFmtId="0" fontId="16" fillId="27" borderId="9" xfId="20" applyFont="1" applyBorder="1" applyAlignment="1">
      <alignment vertical="center" wrapText="1"/>
    </xf>
    <xf numFmtId="0" fontId="16" fillId="27" borderId="7" xfId="20" applyFont="1" applyBorder="1" applyAlignment="1">
      <alignment vertical="center" wrapText="1"/>
    </xf>
    <xf numFmtId="0" fontId="16" fillId="27" borderId="20" xfId="20" applyFont="1" applyBorder="1" applyAlignment="1">
      <alignment vertical="center" wrapText="1"/>
    </xf>
    <xf numFmtId="0" fontId="12" fillId="3" borderId="16"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27" borderId="1" xfId="20" applyFont="1" applyBorder="1" applyAlignment="1">
      <alignment vertical="justify" wrapText="1"/>
    </xf>
    <xf numFmtId="0" fontId="13" fillId="3" borderId="0" xfId="0" applyFont="1" applyFill="1" applyAlignment="1">
      <alignment vertical="center"/>
    </xf>
    <xf numFmtId="0" fontId="67" fillId="3" borderId="0" xfId="0" applyFont="1" applyFill="1" applyAlignment="1">
      <alignment vertical="center"/>
    </xf>
    <xf numFmtId="0" fontId="13" fillId="27" borderId="0" xfId="20" applyFont="1" applyBorder="1" applyAlignment="1">
      <alignment vertical="center" wrapText="1"/>
    </xf>
    <xf numFmtId="0" fontId="67" fillId="27" borderId="0" xfId="20" applyFont="1" applyAlignment="1">
      <alignment vertical="center"/>
    </xf>
    <xf numFmtId="0" fontId="12" fillId="27" borderId="5" xfId="20" applyFont="1" applyBorder="1" applyAlignment="1">
      <alignment horizontal="center" vertical="center" wrapText="1"/>
    </xf>
    <xf numFmtId="0" fontId="16" fillId="27" borderId="3" xfId="20" applyFont="1" applyBorder="1" applyAlignment="1">
      <alignment horizontal="center" vertical="center"/>
    </xf>
    <xf numFmtId="0" fontId="16" fillId="27" borderId="6" xfId="20" applyFont="1" applyBorder="1" applyAlignment="1">
      <alignment horizontal="center" vertical="center"/>
    </xf>
    <xf numFmtId="0" fontId="12" fillId="27" borderId="5" xfId="20" applyFont="1" applyBorder="1" applyAlignment="1">
      <alignment horizontal="center" vertical="center"/>
    </xf>
    <xf numFmtId="0" fontId="12" fillId="27" borderId="3" xfId="20" applyFont="1" applyBorder="1" applyAlignment="1">
      <alignment horizontal="center" vertical="center"/>
    </xf>
    <xf numFmtId="0" fontId="53" fillId="27" borderId="3" xfId="20" applyFont="1" applyBorder="1" applyAlignment="1">
      <alignment horizontal="center" vertical="center"/>
    </xf>
    <xf numFmtId="0" fontId="12" fillId="27" borderId="6" xfId="20" applyFont="1" applyBorder="1" applyAlignment="1">
      <alignment horizontal="center" vertical="center"/>
    </xf>
    <xf numFmtId="0" fontId="12" fillId="27" borderId="3" xfId="20" applyFont="1" applyBorder="1" applyAlignment="1">
      <alignment horizontal="center" vertical="center" wrapText="1"/>
    </xf>
    <xf numFmtId="0" fontId="12" fillId="27" borderId="6" xfId="20" applyFont="1" applyBorder="1" applyAlignment="1">
      <alignment horizontal="center" vertical="center" wrapText="1"/>
    </xf>
    <xf numFmtId="0" fontId="12" fillId="3" borderId="5" xfId="0" applyFont="1" applyFill="1" applyBorder="1" applyAlignment="1">
      <alignment vertical="center" wrapText="1"/>
    </xf>
    <xf numFmtId="0" fontId="16" fillId="3" borderId="3" xfId="0" applyFont="1" applyFill="1" applyBorder="1" applyAlignment="1">
      <alignment vertical="center"/>
    </xf>
    <xf numFmtId="0" fontId="16" fillId="3" borderId="6" xfId="0" applyFont="1" applyFill="1" applyBorder="1" applyAlignment="1">
      <alignment vertical="center"/>
    </xf>
    <xf numFmtId="0" fontId="12" fillId="3" borderId="5" xfId="0" applyFont="1" applyFill="1" applyBorder="1" applyAlignment="1">
      <alignment vertical="center"/>
    </xf>
    <xf numFmtId="0" fontId="12" fillId="3" borderId="3" xfId="0" applyFont="1" applyFill="1" applyBorder="1" applyAlignment="1">
      <alignment vertical="center"/>
    </xf>
    <xf numFmtId="0" fontId="12" fillId="3" borderId="6" xfId="0" applyFont="1" applyFill="1" applyBorder="1" applyAlignment="1">
      <alignment vertical="center"/>
    </xf>
    <xf numFmtId="0" fontId="12" fillId="3" borderId="0" xfId="0" applyFont="1" applyFill="1" applyAlignment="1">
      <alignment horizontal="left" vertical="center" wrapText="1"/>
    </xf>
    <xf numFmtId="14" fontId="12" fillId="3" borderId="1" xfId="0" applyNumberFormat="1" applyFont="1" applyFill="1" applyBorder="1" applyAlignment="1">
      <alignment vertical="center" wrapText="1"/>
    </xf>
    <xf numFmtId="0" fontId="12" fillId="3" borderId="1" xfId="0" applyFont="1" applyFill="1" applyBorder="1" applyAlignment="1">
      <alignment horizontal="left" vertical="center" wrapText="1"/>
    </xf>
    <xf numFmtId="0" fontId="16" fillId="3" borderId="1" xfId="0" applyFont="1" applyFill="1" applyBorder="1" applyAlignment="1">
      <alignment horizontal="left" vertical="center"/>
    </xf>
    <xf numFmtId="14" fontId="12" fillId="3" borderId="1" xfId="0" applyNumberFormat="1" applyFont="1" applyFill="1" applyBorder="1" applyAlignment="1">
      <alignment horizontal="left" vertical="center" wrapText="1"/>
    </xf>
    <xf numFmtId="0" fontId="12" fillId="27" borderId="1" xfId="20" applyFont="1" applyBorder="1" applyAlignment="1">
      <alignment horizontal="center" vertical="center" wrapText="1"/>
    </xf>
    <xf numFmtId="0" fontId="16" fillId="27" borderId="1" xfId="20" applyFont="1" applyBorder="1" applyAlignment="1">
      <alignment horizontal="center" vertical="center" wrapText="1"/>
    </xf>
    <xf numFmtId="0" fontId="16" fillId="3" borderId="5" xfId="0" applyFont="1" applyFill="1" applyBorder="1" applyAlignment="1">
      <alignment vertical="center"/>
    </xf>
    <xf numFmtId="0" fontId="12" fillId="3" borderId="5" xfId="0" applyFont="1" applyFill="1" applyBorder="1" applyAlignment="1">
      <alignment vertical="justify" wrapText="1"/>
    </xf>
    <xf numFmtId="0" fontId="12" fillId="3" borderId="3" xfId="0" applyFont="1" applyFill="1" applyBorder="1" applyAlignment="1">
      <alignment vertical="justify" wrapText="1"/>
    </xf>
    <xf numFmtId="0" fontId="12" fillId="3" borderId="6" xfId="0" applyFont="1" applyFill="1" applyBorder="1" applyAlignment="1">
      <alignment vertical="justify" wrapText="1"/>
    </xf>
    <xf numFmtId="0" fontId="12" fillId="27" borderId="5" xfId="20" applyFont="1" applyBorder="1" applyAlignment="1">
      <alignment vertical="center"/>
    </xf>
    <xf numFmtId="0" fontId="16" fillId="27" borderId="3" xfId="20" applyFont="1" applyBorder="1" applyAlignment="1">
      <alignment vertical="center"/>
    </xf>
    <xf numFmtId="0" fontId="16" fillId="27" borderId="6" xfId="20" applyFont="1" applyBorder="1" applyAlignment="1">
      <alignment vertical="center"/>
    </xf>
    <xf numFmtId="0" fontId="13" fillId="27" borderId="0" xfId="20" applyFont="1" applyAlignment="1">
      <alignment vertical="justify" wrapText="1"/>
    </xf>
    <xf numFmtId="0" fontId="16" fillId="27" borderId="6" xfId="20" applyFont="1" applyBorder="1" applyAlignment="1">
      <alignment vertical="center" wrapText="1"/>
    </xf>
    <xf numFmtId="0" fontId="18" fillId="27" borderId="5" xfId="20" applyFont="1" applyBorder="1" applyAlignment="1">
      <alignment horizontal="center" vertical="center" wrapText="1"/>
    </xf>
    <xf numFmtId="0" fontId="16" fillId="27" borderId="3" xfId="20" applyFont="1" applyBorder="1" applyAlignment="1">
      <alignment horizontal="center" vertical="center" wrapText="1"/>
    </xf>
    <xf numFmtId="0" fontId="16" fillId="27" borderId="6" xfId="20" applyFont="1" applyBorder="1" applyAlignment="1">
      <alignment horizontal="center" vertical="center" wrapText="1"/>
    </xf>
    <xf numFmtId="2" fontId="12" fillId="3" borderId="5" xfId="0" applyNumberFormat="1" applyFont="1" applyFill="1" applyBorder="1" applyAlignment="1">
      <alignment horizontal="center" vertical="center" wrapText="1"/>
    </xf>
    <xf numFmtId="2" fontId="12" fillId="3" borderId="3" xfId="0" applyNumberFormat="1" applyFont="1" applyFill="1" applyBorder="1" applyAlignment="1">
      <alignment horizontal="center" vertical="center" wrapText="1"/>
    </xf>
    <xf numFmtId="2" fontId="12" fillId="3" borderId="6" xfId="0" applyNumberFormat="1" applyFont="1" applyFill="1" applyBorder="1" applyAlignment="1">
      <alignment horizontal="center" vertical="center" wrapText="1"/>
    </xf>
    <xf numFmtId="0" fontId="68" fillId="27" borderId="6" xfId="20" applyFont="1" applyBorder="1" applyAlignment="1">
      <alignment vertical="center" wrapText="1"/>
    </xf>
    <xf numFmtId="0" fontId="12" fillId="3" borderId="1" xfId="0" applyFont="1" applyFill="1" applyBorder="1" applyAlignment="1">
      <alignment horizontal="justify" vertical="center" wrapText="1"/>
    </xf>
    <xf numFmtId="0" fontId="12" fillId="3" borderId="1" xfId="0" applyFont="1" applyFill="1" applyBorder="1" applyAlignment="1">
      <alignment horizontal="justify" wrapText="1"/>
    </xf>
    <xf numFmtId="0" fontId="12" fillId="3" borderId="0" xfId="0" applyFont="1" applyFill="1" applyAlignment="1">
      <alignment horizontal="justify" vertical="center" wrapText="1"/>
    </xf>
    <xf numFmtId="0" fontId="12" fillId="3" borderId="0" xfId="0" applyFont="1" applyFill="1" applyAlignment="1">
      <alignment horizontal="left" wrapText="1"/>
    </xf>
    <xf numFmtId="0" fontId="12" fillId="3" borderId="0" xfId="0" applyFont="1" applyFill="1" applyAlignment="1">
      <alignment horizontal="center" wrapText="1"/>
    </xf>
    <xf numFmtId="0" fontId="6" fillId="3" borderId="1" xfId="0" applyFont="1" applyFill="1" applyBorder="1" applyAlignment="1">
      <alignment vertical="center" wrapText="1"/>
    </xf>
    <xf numFmtId="0" fontId="62" fillId="3" borderId="1" xfId="0" applyFont="1" applyFill="1" applyBorder="1" applyAlignment="1">
      <alignment wrapText="1"/>
    </xf>
    <xf numFmtId="0" fontId="13" fillId="27" borderId="0" xfId="20" applyFont="1" applyBorder="1" applyAlignment="1">
      <alignment horizontal="justify" vertical="center" wrapText="1"/>
    </xf>
    <xf numFmtId="0" fontId="69" fillId="27" borderId="0" xfId="20" applyFont="1" applyAlignment="1">
      <alignment wrapText="1"/>
    </xf>
    <xf numFmtId="0" fontId="12" fillId="27" borderId="1" xfId="20" applyFont="1" applyBorder="1" applyAlignment="1">
      <alignment horizontal="justify" vertical="center" wrapText="1"/>
    </xf>
    <xf numFmtId="0" fontId="16" fillId="27" borderId="1" xfId="20" applyFont="1" applyBorder="1" applyAlignment="1">
      <alignment wrapText="1"/>
    </xf>
    <xf numFmtId="0" fontId="12" fillId="6" borderId="1" xfId="20" applyFont="1" applyFill="1" applyBorder="1" applyAlignment="1">
      <alignment horizontal="justify" vertical="center" wrapText="1"/>
    </xf>
    <xf numFmtId="0" fontId="16" fillId="6" borderId="1" xfId="20" applyFont="1" applyFill="1" applyBorder="1" applyAlignment="1">
      <alignment wrapText="1"/>
    </xf>
    <xf numFmtId="0" fontId="16" fillId="27" borderId="3" xfId="20" applyFont="1" applyBorder="1" applyAlignment="1">
      <alignment horizontal="left" wrapText="1"/>
    </xf>
    <xf numFmtId="0" fontId="16" fillId="27" borderId="6" xfId="20" applyFont="1" applyBorder="1" applyAlignment="1">
      <alignment horizontal="left" wrapText="1"/>
    </xf>
    <xf numFmtId="0" fontId="16" fillId="3" borderId="1" xfId="0" applyFont="1" applyFill="1" applyBorder="1" applyAlignment="1">
      <alignment wrapText="1"/>
    </xf>
    <xf numFmtId="0" fontId="13" fillId="27" borderId="1" xfId="20" applyFont="1" applyBorder="1" applyAlignment="1">
      <alignment horizontal="left" vertical="center" wrapText="1"/>
    </xf>
    <xf numFmtId="0" fontId="16" fillId="27" borderId="1" xfId="20" applyFont="1" applyBorder="1" applyAlignment="1">
      <alignment horizontal="left" wrapText="1"/>
    </xf>
    <xf numFmtId="0" fontId="13" fillId="27" borderId="1" xfId="20" applyFont="1" applyBorder="1" applyAlignment="1">
      <alignment horizontal="justify" vertical="center" wrapText="1"/>
    </xf>
    <xf numFmtId="0" fontId="19" fillId="27" borderId="1" xfId="20" applyFont="1" applyBorder="1" applyAlignment="1">
      <alignment horizontal="justify" vertical="center" wrapText="1"/>
    </xf>
    <xf numFmtId="0" fontId="70" fillId="27" borderId="1" xfId="20" applyFont="1" applyBorder="1" applyAlignment="1">
      <alignment wrapText="1"/>
    </xf>
    <xf numFmtId="0" fontId="13" fillId="27" borderId="0" xfId="20" applyFont="1" applyAlignment="1">
      <alignment horizontal="left" vertical="center" wrapText="1"/>
    </xf>
    <xf numFmtId="0" fontId="13" fillId="27" borderId="5" xfId="20" applyFont="1" applyBorder="1" applyAlignment="1">
      <alignment horizontal="left" vertical="center" wrapText="1"/>
    </xf>
    <xf numFmtId="0" fontId="16" fillId="27" borderId="1" xfId="20" applyFont="1" applyBorder="1" applyAlignment="1">
      <alignment vertical="center" wrapText="1"/>
    </xf>
    <xf numFmtId="2" fontId="12" fillId="3"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0" fontId="12" fillId="27" borderId="5" xfId="20" applyFont="1" applyBorder="1" applyAlignment="1">
      <alignment horizontal="center" vertical="justify" wrapText="1"/>
    </xf>
    <xf numFmtId="0" fontId="12" fillId="27" borderId="3" xfId="20" applyFont="1" applyBorder="1" applyAlignment="1">
      <alignment horizontal="center" vertical="justify" wrapText="1"/>
    </xf>
    <xf numFmtId="0" fontId="12" fillId="27" borderId="6" xfId="20" applyFont="1" applyBorder="1" applyAlignment="1">
      <alignment horizontal="center" vertical="justify" wrapText="1"/>
    </xf>
    <xf numFmtId="0" fontId="12" fillId="27" borderId="1" xfId="20" applyFont="1" applyBorder="1" applyAlignment="1">
      <alignment horizontal="center" vertical="justify" wrapText="1"/>
    </xf>
    <xf numFmtId="0" fontId="12" fillId="3" borderId="3" xfId="0" applyNumberFormat="1" applyFont="1" applyFill="1" applyBorder="1" applyAlignment="1">
      <alignment horizontal="center" vertical="center"/>
    </xf>
    <xf numFmtId="0" fontId="12" fillId="3" borderId="6" xfId="0" applyNumberFormat="1" applyFont="1" applyFill="1" applyBorder="1" applyAlignment="1">
      <alignment horizontal="center" vertical="center"/>
    </xf>
    <xf numFmtId="0" fontId="25" fillId="0" borderId="0" xfId="24" applyFont="1" applyAlignment="1">
      <alignment horizontal="center"/>
    </xf>
    <xf numFmtId="0" fontId="13" fillId="3" borderId="5" xfId="0" applyFont="1" applyFill="1" applyBorder="1" applyAlignment="1">
      <alignment horizontal="center" wrapText="1"/>
    </xf>
    <xf numFmtId="0" fontId="13" fillId="3" borderId="6" xfId="0" applyFont="1" applyFill="1" applyBorder="1" applyAlignment="1">
      <alignment horizontal="center" wrapText="1"/>
    </xf>
    <xf numFmtId="0" fontId="9" fillId="3" borderId="5" xfId="0" applyFont="1" applyFill="1" applyBorder="1" applyAlignment="1">
      <alignment horizontal="justify" vertical="center" wrapText="1"/>
    </xf>
    <xf numFmtId="0" fontId="9" fillId="3" borderId="3" xfId="0" applyFont="1" applyFill="1" applyBorder="1" applyAlignment="1">
      <alignment horizontal="justify" vertical="center" wrapText="1"/>
    </xf>
    <xf numFmtId="0" fontId="9" fillId="3" borderId="6" xfId="0" applyFont="1" applyFill="1" applyBorder="1" applyAlignment="1">
      <alignment horizontal="justify" vertical="center" wrapText="1"/>
    </xf>
    <xf numFmtId="0" fontId="12" fillId="3" borderId="5" xfId="0" applyFont="1" applyFill="1" applyBorder="1" applyAlignment="1">
      <alignment horizontal="left" wrapText="1"/>
    </xf>
    <xf numFmtId="0" fontId="12" fillId="3" borderId="3" xfId="0" applyFont="1" applyFill="1" applyBorder="1" applyAlignment="1">
      <alignment horizontal="left" wrapText="1"/>
    </xf>
    <xf numFmtId="0" fontId="12" fillId="3" borderId="6" xfId="0" applyFont="1" applyFill="1" applyBorder="1" applyAlignment="1">
      <alignment horizontal="left" wrapText="1"/>
    </xf>
    <xf numFmtId="0" fontId="141" fillId="3" borderId="3" xfId="0" applyFont="1" applyFill="1" applyBorder="1" applyAlignment="1">
      <alignment horizontal="left" wrapText="1"/>
    </xf>
    <xf numFmtId="0" fontId="141" fillId="3" borderId="6" xfId="0" applyFont="1" applyFill="1" applyBorder="1" applyAlignment="1">
      <alignment horizontal="left" wrapText="1"/>
    </xf>
    <xf numFmtId="0" fontId="12" fillId="3" borderId="0" xfId="0" applyFont="1" applyFill="1" applyBorder="1" applyAlignment="1">
      <alignment horizontal="left" wrapText="1"/>
    </xf>
    <xf numFmtId="0" fontId="1" fillId="3" borderId="1" xfId="0" applyFont="1" applyFill="1" applyBorder="1" applyAlignment="1">
      <alignment horizontal="center" vertical="center" wrapText="1"/>
    </xf>
    <xf numFmtId="0" fontId="54" fillId="3" borderId="0" xfId="0" applyFont="1" applyFill="1" applyAlignment="1">
      <alignment horizontal="center" vertical="center"/>
    </xf>
    <xf numFmtId="0" fontId="97" fillId="3" borderId="7" xfId="0" applyFont="1" applyFill="1" applyBorder="1" applyAlignment="1">
      <alignment horizontal="center" vertical="center"/>
    </xf>
    <xf numFmtId="0" fontId="11" fillId="3" borderId="5" xfId="0" applyFont="1" applyFill="1" applyBorder="1" applyAlignment="1">
      <alignment horizontal="center" wrapText="1"/>
    </xf>
    <xf numFmtId="0" fontId="11" fillId="3" borderId="3" xfId="0" applyFont="1" applyFill="1" applyBorder="1" applyAlignment="1">
      <alignment horizontal="center" wrapText="1"/>
    </xf>
    <xf numFmtId="0" fontId="11" fillId="3" borderId="6" xfId="0" applyFont="1" applyFill="1" applyBorder="1" applyAlignment="1">
      <alignment horizontal="center" wrapText="1"/>
    </xf>
    <xf numFmtId="0" fontId="11" fillId="0" borderId="5" xfId="105" applyFont="1" applyFill="1" applyBorder="1" applyAlignment="1">
      <alignment horizontal="center" vertical="center"/>
    </xf>
    <xf numFmtId="0" fontId="11" fillId="0" borderId="3" xfId="105" applyFont="1" applyFill="1" applyBorder="1" applyAlignment="1">
      <alignment horizontal="center" vertical="center"/>
    </xf>
    <xf numFmtId="0" fontId="1" fillId="3" borderId="16"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9" fillId="3" borderId="16" xfId="0" applyFont="1" applyFill="1" applyBorder="1" applyAlignment="1">
      <alignment horizontal="center" vertical="center"/>
    </xf>
    <xf numFmtId="0" fontId="9" fillId="3" borderId="4" xfId="0" applyFont="1" applyFill="1" applyBorder="1" applyAlignment="1">
      <alignment horizontal="center" vertical="center"/>
    </xf>
    <xf numFmtId="0" fontId="29" fillId="3" borderId="5" xfId="0" applyFont="1" applyFill="1" applyBorder="1" applyAlignment="1">
      <alignment horizontal="left" vertical="center" wrapText="1"/>
    </xf>
    <xf numFmtId="0" fontId="29" fillId="3" borderId="3" xfId="0" applyFont="1" applyFill="1" applyBorder="1" applyAlignment="1">
      <alignment horizontal="left" vertical="center" wrapText="1"/>
    </xf>
    <xf numFmtId="0" fontId="29" fillId="3" borderId="6" xfId="0" applyFont="1" applyFill="1" applyBorder="1" applyAlignment="1">
      <alignment horizontal="left" vertical="center" wrapText="1"/>
    </xf>
    <xf numFmtId="0" fontId="97" fillId="3" borderId="0"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0" borderId="0" xfId="0" applyFont="1" applyAlignment="1">
      <alignment horizontal="justify" vertical="center" wrapText="1"/>
    </xf>
    <xf numFmtId="0" fontId="1" fillId="3" borderId="2" xfId="0" applyFont="1" applyFill="1" applyBorder="1" applyAlignment="1">
      <alignment horizontal="left" wrapText="1"/>
    </xf>
    <xf numFmtId="0" fontId="55" fillId="3" borderId="1" xfId="109" applyFont="1" applyFill="1" applyBorder="1" applyAlignment="1">
      <alignment horizontal="center" vertical="center" wrapText="1"/>
    </xf>
    <xf numFmtId="0" fontId="29" fillId="0" borderId="0" xfId="0" applyFont="1" applyAlignment="1">
      <alignment horizontal="left" wrapText="1"/>
    </xf>
    <xf numFmtId="0" fontId="54" fillId="3" borderId="0" xfId="0" applyFont="1" applyFill="1" applyAlignment="1">
      <alignment horizontal="left" vertical="center"/>
    </xf>
    <xf numFmtId="0" fontId="29" fillId="3" borderId="0" xfId="0" applyFont="1" applyFill="1" applyAlignment="1">
      <alignment horizontal="center"/>
    </xf>
    <xf numFmtId="0" fontId="54" fillId="3" borderId="0" xfId="0" applyFont="1" applyFill="1" applyAlignment="1">
      <alignment horizontal="left"/>
    </xf>
    <xf numFmtId="0" fontId="2" fillId="3" borderId="0" xfId="0" applyFont="1" applyFill="1" applyAlignment="1">
      <alignment horizontal="center" vertical="center"/>
    </xf>
    <xf numFmtId="0" fontId="1" fillId="3" borderId="0" xfId="0" applyFont="1" applyFill="1" applyAlignment="1">
      <alignment horizontal="center" vertical="center"/>
    </xf>
    <xf numFmtId="0" fontId="59" fillId="0" borderId="0" xfId="0" applyFont="1" applyAlignment="1">
      <alignment horizontal="center" wrapText="1"/>
    </xf>
    <xf numFmtId="0" fontId="29" fillId="0" borderId="2" xfId="0" applyNumberFormat="1" applyFont="1" applyFill="1" applyBorder="1" applyAlignment="1">
      <alignment horizontal="left" vertical="center"/>
    </xf>
    <xf numFmtId="0" fontId="2" fillId="0" borderId="2" xfId="0" applyNumberFormat="1" applyFont="1" applyFill="1" applyBorder="1" applyAlignment="1">
      <alignment horizontal="left" vertical="center"/>
    </xf>
    <xf numFmtId="0" fontId="59" fillId="0" borderId="16" xfId="105" applyFont="1" applyFill="1" applyBorder="1" applyAlignment="1">
      <alignment horizontal="center"/>
    </xf>
    <xf numFmtId="0" fontId="1" fillId="0" borderId="2" xfId="105" applyFont="1" applyFill="1" applyBorder="1" applyAlignment="1">
      <alignment horizontal="center"/>
    </xf>
    <xf numFmtId="0" fontId="1" fillId="0" borderId="4" xfId="105" applyFont="1" applyFill="1" applyBorder="1" applyAlignment="1">
      <alignment horizontal="center"/>
    </xf>
    <xf numFmtId="0" fontId="29" fillId="3" borderId="1" xfId="0" applyFont="1" applyFill="1" applyBorder="1" applyAlignment="1" applyProtection="1">
      <alignment horizontal="left" wrapText="1"/>
      <protection locked="0"/>
    </xf>
    <xf numFmtId="0" fontId="30" fillId="3" borderId="1" xfId="0" applyFont="1" applyFill="1" applyBorder="1" applyAlignment="1" applyProtection="1">
      <alignment horizontal="left" wrapText="1"/>
      <protection locked="0"/>
    </xf>
    <xf numFmtId="4" fontId="9" fillId="3" borderId="5"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4" fontId="9" fillId="3" borderId="6" xfId="0" applyNumberFormat="1" applyFont="1" applyFill="1" applyBorder="1" applyAlignment="1">
      <alignment horizontal="center" vertical="center"/>
    </xf>
    <xf numFmtId="0" fontId="64" fillId="0" borderId="0" xfId="0" applyFont="1" applyAlignment="1">
      <alignment horizontal="left"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74" fillId="0" borderId="0" xfId="0" applyFont="1" applyAlignment="1">
      <alignment horizontal="left" vertical="center"/>
    </xf>
    <xf numFmtId="0" fontId="29" fillId="3" borderId="0" xfId="0" applyFont="1" applyFill="1" applyAlignment="1">
      <alignment horizontal="left"/>
    </xf>
    <xf numFmtId="0" fontId="74" fillId="0" borderId="0" xfId="0" applyFont="1" applyAlignment="1">
      <alignment horizontal="center"/>
    </xf>
    <xf numFmtId="0" fontId="74" fillId="0" borderId="0" xfId="0" applyFont="1" applyAlignment="1">
      <alignment horizontal="center" vertical="center" wrapText="1"/>
    </xf>
    <xf numFmtId="0" fontId="1" fillId="0" borderId="1" xfId="0" applyFont="1" applyBorder="1" applyAlignment="1">
      <alignment horizontal="center" vertical="center" wrapText="1"/>
    </xf>
    <xf numFmtId="14" fontId="10" fillId="3" borderId="5" xfId="0" applyNumberFormat="1" applyFont="1" applyFill="1" applyBorder="1" applyAlignment="1">
      <alignment horizontal="center" wrapText="1"/>
    </xf>
    <xf numFmtId="14" fontId="10" fillId="3" borderId="6" xfId="0" applyNumberFormat="1" applyFont="1" applyFill="1" applyBorder="1" applyAlignment="1">
      <alignment horizontal="center" wrapText="1"/>
    </xf>
    <xf numFmtId="49" fontId="10" fillId="3" borderId="5" xfId="0" applyNumberFormat="1" applyFont="1" applyFill="1" applyBorder="1" applyAlignment="1">
      <alignment horizontal="center" wrapText="1"/>
    </xf>
    <xf numFmtId="49" fontId="10" fillId="3" borderId="6" xfId="0" applyNumberFormat="1" applyFont="1" applyFill="1" applyBorder="1" applyAlignment="1">
      <alignment horizontal="center" wrapText="1"/>
    </xf>
  </cellXfs>
  <cellStyles count="467">
    <cellStyle name="_Заголовок" xfId="1"/>
    <cellStyle name="20% - Акцент1" xfId="63"/>
    <cellStyle name="20% — акцент1" xfId="43" builtinId="30" hidden="1"/>
    <cellStyle name="20% — акцент1" xfId="2"/>
    <cellStyle name="20% - Акцент1 2" xfId="354"/>
    <cellStyle name="20% — акцент1 2" xfId="64"/>
    <cellStyle name="20% — акцент1 2 2" xfId="364"/>
    <cellStyle name="20% — акцент1 2 3" xfId="301"/>
    <cellStyle name="20% — акцент1 2_103 Инф. о взаим.долж. вед.БУ" xfId="277"/>
    <cellStyle name="20% - Акцент1 3" xfId="363"/>
    <cellStyle name="20% — акцент1 3" xfId="163"/>
    <cellStyle name="20% — акцент1 3 2" xfId="404"/>
    <cellStyle name="20% — акцент1 3 3" xfId="353"/>
    <cellStyle name="20% - Акцент1 4" xfId="448"/>
    <cellStyle name="20% - Акцент1 5" xfId="279"/>
    <cellStyle name="20% - Акцент1 6" xfId="421"/>
    <cellStyle name="20% — акцент1_Пр 4-1_взаимосв_не_вед.БУ" xfId="447"/>
    <cellStyle name="20% - Акцент1_Согласие_МВД-НБ" xfId="182"/>
    <cellStyle name="20% — акцент1_Согласие_МВД-НБ" xfId="183"/>
    <cellStyle name="20% - Акцент2" xfId="65"/>
    <cellStyle name="20% — акцент2" xfId="46" builtinId="34" hidden="1"/>
    <cellStyle name="20% — акцент2" xfId="3"/>
    <cellStyle name="20% - Акцент2 2" xfId="352"/>
    <cellStyle name="20% — акцент2 2" xfId="66"/>
    <cellStyle name="20% — акцент2 2 2" xfId="366"/>
    <cellStyle name="20% — акцент2 2 3" xfId="302"/>
    <cellStyle name="20% — акцент2 2_103 Инф. о взаим.долж. вед.БУ" xfId="276"/>
    <cellStyle name="20% - Акцент2 3" xfId="365"/>
    <cellStyle name="20% — акцент2 3" xfId="164"/>
    <cellStyle name="20% — акцент2 3 2" xfId="405"/>
    <cellStyle name="20% — акцент2 3 3" xfId="351"/>
    <cellStyle name="20% - Акцент2 4" xfId="449"/>
    <cellStyle name="20% - Акцент2 5" xfId="280"/>
    <cellStyle name="20% - Акцент2 6" xfId="322"/>
    <cellStyle name="20% — акцент2_Пр 4-1_взаимосв_не_вед.БУ" xfId="446"/>
    <cellStyle name="20% - Акцент2_Согласие_МВД-НБ" xfId="184"/>
    <cellStyle name="20% — акцент2_Согласие_МВД-НБ" xfId="185"/>
    <cellStyle name="20% - Акцент3" xfId="67"/>
    <cellStyle name="20% — акцент3" xfId="49" builtinId="38" hidden="1"/>
    <cellStyle name="20% — акцент3" xfId="4"/>
    <cellStyle name="20% - Акцент3 2" xfId="350"/>
    <cellStyle name="20% — акцент3 2" xfId="68"/>
    <cellStyle name="20% — акцент3 2 2" xfId="368"/>
    <cellStyle name="20% — акцент3 2 3" xfId="303"/>
    <cellStyle name="20% — акцент3 2_103 Инф. о взаим.долж. вед.БУ" xfId="275"/>
    <cellStyle name="20% - Акцент3 3" xfId="367"/>
    <cellStyle name="20% — акцент3 3" xfId="165"/>
    <cellStyle name="20% — акцент3 3 2" xfId="406"/>
    <cellStyle name="20% — акцент3 3 3" xfId="349"/>
    <cellStyle name="20% - Акцент3 4" xfId="450"/>
    <cellStyle name="20% - Акцент3 5" xfId="281"/>
    <cellStyle name="20% - Акцент3 6" xfId="270"/>
    <cellStyle name="20% — акцент3_Пр 4-1_взаимосв_не_вед.БУ" xfId="445"/>
    <cellStyle name="20% - Акцент3_Согласие_МВД-НБ" xfId="186"/>
    <cellStyle name="20% — акцент3_Согласие_МВД-НБ" xfId="187"/>
    <cellStyle name="20% - Акцент4" xfId="69"/>
    <cellStyle name="20% — акцент4" xfId="52" builtinId="42" hidden="1"/>
    <cellStyle name="20% — акцент4" xfId="5"/>
    <cellStyle name="20% - Акцент4 2" xfId="348"/>
    <cellStyle name="20% — акцент4 2" xfId="70"/>
    <cellStyle name="20% — акцент4 2 2" xfId="370"/>
    <cellStyle name="20% — акцент4 2 3" xfId="304"/>
    <cellStyle name="20% — акцент4 2_103 Инф. о взаим.долж. вед.БУ" xfId="274"/>
    <cellStyle name="20% - Акцент4 3" xfId="369"/>
    <cellStyle name="20% — акцент4 3" xfId="166"/>
    <cellStyle name="20% — акцент4 3 2" xfId="407"/>
    <cellStyle name="20% — акцент4 3 3" xfId="347"/>
    <cellStyle name="20% - Акцент4 4" xfId="451"/>
    <cellStyle name="20% - Акцент4 5" xfId="282"/>
    <cellStyle name="20% - Акцент4 6" xfId="429"/>
    <cellStyle name="20% — акцент4_Пр 4-1_взаимосв_не_вед.БУ" xfId="444"/>
    <cellStyle name="20% - Акцент4_Согласие_МВД-НБ" xfId="188"/>
    <cellStyle name="20% — акцент4_Согласие_МВД-НБ" xfId="189"/>
    <cellStyle name="20% - Акцент5" xfId="71"/>
    <cellStyle name="20% — акцент5" xfId="55" builtinId="46" hidden="1"/>
    <cellStyle name="20% — акцент5" xfId="6"/>
    <cellStyle name="20% - Акцент5 2" xfId="346"/>
    <cellStyle name="20% — акцент5 2" xfId="72"/>
    <cellStyle name="20% — акцент5 2 2" xfId="372"/>
    <cellStyle name="20% — акцент5 2 3" xfId="305"/>
    <cellStyle name="20% — акцент5 2_103 Инф. о взаим.долж. вед.БУ" xfId="273"/>
    <cellStyle name="20% - Акцент5 3" xfId="371"/>
    <cellStyle name="20% — акцент5 3" xfId="167"/>
    <cellStyle name="20% — акцент5 3 2" xfId="408"/>
    <cellStyle name="20% — акцент5 3 3" xfId="345"/>
    <cellStyle name="20% - Акцент5 4" xfId="452"/>
    <cellStyle name="20% - Акцент5 5" xfId="283"/>
    <cellStyle name="20% - Акцент5 6" xfId="428"/>
    <cellStyle name="20% — акцент5_Пр 4-1_взаимосв_не_вед.БУ" xfId="443"/>
    <cellStyle name="20% - Акцент5_Согласие_МВД-НБ" xfId="190"/>
    <cellStyle name="20% — акцент5_Согласие_МВД-НБ" xfId="191"/>
    <cellStyle name="20% - Акцент6" xfId="73"/>
    <cellStyle name="20% — акцент6" xfId="58" builtinId="50" hidden="1"/>
    <cellStyle name="20% — акцент6" xfId="7"/>
    <cellStyle name="20% - Акцент6 2" xfId="344"/>
    <cellStyle name="20% — акцент6 2" xfId="74"/>
    <cellStyle name="20% — акцент6 2 2" xfId="374"/>
    <cellStyle name="20% — акцент6 2 3" xfId="306"/>
    <cellStyle name="20% — акцент6 2_103 Инф. о взаим.долж. вед.БУ" xfId="272"/>
    <cellStyle name="20% - Акцент6 3" xfId="373"/>
    <cellStyle name="20% — акцент6 3" xfId="168"/>
    <cellStyle name="20% — акцент6 3 2" xfId="409"/>
    <cellStyle name="20% — акцент6 3 3" xfId="343"/>
    <cellStyle name="20% - Акцент6 4" xfId="453"/>
    <cellStyle name="20% - Акцент6 5" xfId="284"/>
    <cellStyle name="20% - Акцент6 6" xfId="420"/>
    <cellStyle name="20% — акцент6_Пр 4-1_взаимосв_не_вед.БУ" xfId="442"/>
    <cellStyle name="20% - Акцент6_Согласие_МВД-НБ" xfId="192"/>
    <cellStyle name="20% — акцент6_Согласие_МВД-НБ" xfId="193"/>
    <cellStyle name="40% - Акцент1" xfId="75"/>
    <cellStyle name="40% — акцент1" xfId="44" builtinId="31" hidden="1"/>
    <cellStyle name="40% — акцент1" xfId="8"/>
    <cellStyle name="40% - Акцент1 2" xfId="342"/>
    <cellStyle name="40% — акцент1 2" xfId="76"/>
    <cellStyle name="40% — акцент1 2 2" xfId="376"/>
    <cellStyle name="40% — акцент1 2 3" xfId="307"/>
    <cellStyle name="40% — акцент1 2_103 Инф. о взаим.долж. вед.БУ" xfId="271"/>
    <cellStyle name="40% - Акцент1 3" xfId="375"/>
    <cellStyle name="40% — акцент1 3" xfId="169"/>
    <cellStyle name="40% — акцент1 3 2" xfId="410"/>
    <cellStyle name="40% — акцент1 3 3" xfId="341"/>
    <cellStyle name="40% - Акцент1 4" xfId="454"/>
    <cellStyle name="40% - Акцент1 5" xfId="285"/>
    <cellStyle name="40% - Акцент1 6" xfId="324"/>
    <cellStyle name="40% — акцент1_Пр 4-1_взаимосв_не_вед.БУ" xfId="441"/>
    <cellStyle name="40% - Акцент1_Согласие_МВД-НБ" xfId="194"/>
    <cellStyle name="40% — акцент1_Согласие_МВД-НБ" xfId="195"/>
    <cellStyle name="40% - Акцент2" xfId="77"/>
    <cellStyle name="40% — акцент2" xfId="47" builtinId="35" hidden="1"/>
    <cellStyle name="40% — акцент2" xfId="9"/>
    <cellStyle name="40% - Акцент2 2" xfId="340"/>
    <cellStyle name="40% — акцент2 2" xfId="78"/>
    <cellStyle name="40% — акцент2 2 2" xfId="378"/>
    <cellStyle name="40% — акцент2 2 3" xfId="308"/>
    <cellStyle name="40% — акцент2 2_103 Инф. о взаим.долж. вед.БУ" xfId="299"/>
    <cellStyle name="40% - Акцент2 3" xfId="377"/>
    <cellStyle name="40% — акцент2 3" xfId="170"/>
    <cellStyle name="40% — акцент2 3 2" xfId="411"/>
    <cellStyle name="40% — акцент2 3 3" xfId="339"/>
    <cellStyle name="40% - Акцент2 4" xfId="455"/>
    <cellStyle name="40% - Акцент2 5" xfId="286"/>
    <cellStyle name="40% - Акцент2 6" xfId="269"/>
    <cellStyle name="40% — акцент2_Пр 4-1_взаимосв_не_вед.БУ" xfId="440"/>
    <cellStyle name="40% - Акцент2_Согласие_МВД-НБ" xfId="196"/>
    <cellStyle name="40% — акцент2_Согласие_МВД-НБ" xfId="197"/>
    <cellStyle name="40% - Акцент3" xfId="79"/>
    <cellStyle name="40% — акцент3" xfId="50" builtinId="39" hidden="1"/>
    <cellStyle name="40% — акцент3" xfId="10"/>
    <cellStyle name="40% - Акцент3 2" xfId="338"/>
    <cellStyle name="40% — акцент3 2" xfId="80"/>
    <cellStyle name="40% — акцент3 2 2" xfId="380"/>
    <cellStyle name="40% — акцент3 2 3" xfId="309"/>
    <cellStyle name="40% — акцент3 2_103 Инф. о взаим.долж. вед.БУ" xfId="396"/>
    <cellStyle name="40% - Акцент3 3" xfId="379"/>
    <cellStyle name="40% — акцент3 3" xfId="171"/>
    <cellStyle name="40% — акцент3 3 2" xfId="412"/>
    <cellStyle name="40% — акцент3 3 3" xfId="337"/>
    <cellStyle name="40% - Акцент3 4" xfId="456"/>
    <cellStyle name="40% - Акцент3 5" xfId="287"/>
    <cellStyle name="40% - Акцент3 6" xfId="427"/>
    <cellStyle name="40% — акцент3_Пр 4-1_взаимосв_не_вед.БУ" xfId="439"/>
    <cellStyle name="40% - Акцент3_Согласие_МВД-НБ" xfId="198"/>
    <cellStyle name="40% — акцент3_Согласие_МВД-НБ" xfId="199"/>
    <cellStyle name="40% - Акцент4" xfId="81"/>
    <cellStyle name="40% — акцент4" xfId="53" builtinId="43" hidden="1"/>
    <cellStyle name="40% — акцент4" xfId="11"/>
    <cellStyle name="40% - Акцент4 2" xfId="357"/>
    <cellStyle name="40% — акцент4 2" xfId="82"/>
    <cellStyle name="40% — акцент4 2 2" xfId="382"/>
    <cellStyle name="40% — акцент4 2 3" xfId="310"/>
    <cellStyle name="40% — акцент4 2_103 Инф. о взаим.долж. вед.БУ" xfId="360"/>
    <cellStyle name="40% - Акцент4 3" xfId="381"/>
    <cellStyle name="40% — акцент4 3" xfId="172"/>
    <cellStyle name="40% — акцент4 3 2" xfId="413"/>
    <cellStyle name="40% — акцент4 3 3" xfId="356"/>
    <cellStyle name="40% - Акцент4 4" xfId="457"/>
    <cellStyle name="40% - Акцент4 5" xfId="288"/>
    <cellStyle name="40% - Акцент4 6" xfId="426"/>
    <cellStyle name="40% — акцент4_Пр 4-1_взаимосв_не_вед.БУ" xfId="438"/>
    <cellStyle name="40% - Акцент4_Согласие_МВД-НБ" xfId="200"/>
    <cellStyle name="40% — акцент4_Согласие_МВД-НБ" xfId="201"/>
    <cellStyle name="40% - Акцент5" xfId="83"/>
    <cellStyle name="40% — акцент5" xfId="56" builtinId="47" hidden="1"/>
    <cellStyle name="40% — акцент5" xfId="12"/>
    <cellStyle name="40% - Акцент5 2" xfId="355"/>
    <cellStyle name="40% — акцент5 2" xfId="84"/>
    <cellStyle name="40% — акцент5 2 2" xfId="384"/>
    <cellStyle name="40% — акцент5 2 3" xfId="311"/>
    <cellStyle name="40% — акцент5 2_103 Инф. о взаим.долж. вед.БУ" xfId="321"/>
    <cellStyle name="40% - Акцент5 3" xfId="383"/>
    <cellStyle name="40% — акцент5 3" xfId="173"/>
    <cellStyle name="40% — акцент5 3 2" xfId="414"/>
    <cellStyle name="40% — акцент5 3 3" xfId="336"/>
    <cellStyle name="40% - Акцент5 4" xfId="458"/>
    <cellStyle name="40% - Акцент5 5" xfId="289"/>
    <cellStyle name="40% - Акцент5 6" xfId="419"/>
    <cellStyle name="40% — акцент5_Пр 4-1_взаимосв_не_вед.БУ" xfId="437"/>
    <cellStyle name="40% - Акцент5_Согласие_МВД-НБ" xfId="202"/>
    <cellStyle name="40% — акцент5_Согласие_МВД-НБ" xfId="203"/>
    <cellStyle name="40% - Акцент6" xfId="85"/>
    <cellStyle name="40% — акцент6" xfId="59" builtinId="51" hidden="1"/>
    <cellStyle name="40% — акцент6" xfId="13"/>
    <cellStyle name="40% - Акцент6 2" xfId="335"/>
    <cellStyle name="40% — акцент6 2" xfId="86"/>
    <cellStyle name="40% — акцент6 2 2" xfId="386"/>
    <cellStyle name="40% — акцент6 2 3" xfId="312"/>
    <cellStyle name="40% — акцент6 2_103 Инф. о взаим.долж. вед.БУ" xfId="397"/>
    <cellStyle name="40% - Акцент6 3" xfId="385"/>
    <cellStyle name="40% — акцент6 3" xfId="174"/>
    <cellStyle name="40% — акцент6 3 2" xfId="415"/>
    <cellStyle name="40% — акцент6 3 3" xfId="334"/>
    <cellStyle name="40% - Акцент6 4" xfId="459"/>
    <cellStyle name="40% - Акцент6 5" xfId="290"/>
    <cellStyle name="40% - Акцент6 6" xfId="326"/>
    <cellStyle name="40% — акцент6_Пр 4-1_взаимосв_не_вед.БУ" xfId="436"/>
    <cellStyle name="40% - Акцент6_Согласие_МВД-НБ" xfId="204"/>
    <cellStyle name="40% — акцент6_Согласие_МВД-НБ" xfId="205"/>
    <cellStyle name="60% - Акцент1" xfId="87"/>
    <cellStyle name="60% — акцент1" xfId="45" builtinId="32" hidden="1"/>
    <cellStyle name="60% — акцент1" xfId="14"/>
    <cellStyle name="60% - Акцент1 2" xfId="333"/>
    <cellStyle name="60% — акцент1 2" xfId="88"/>
    <cellStyle name="60% — акцент1 2 2" xfId="388"/>
    <cellStyle name="60% — акцент1 2 3" xfId="313"/>
    <cellStyle name="60% — акцент1 2_103 Инф. о взаим.долж. вед.БУ" xfId="398"/>
    <cellStyle name="60% - Акцент1 3" xfId="387"/>
    <cellStyle name="60% — акцент1 3" xfId="175"/>
    <cellStyle name="60% — акцент1 3 2" xfId="416"/>
    <cellStyle name="60% — акцент1 3 3" xfId="332"/>
    <cellStyle name="60% - Акцент1 4" xfId="460"/>
    <cellStyle name="60% - Акцент1 5" xfId="291"/>
    <cellStyle name="60% - Акцент1 6" xfId="268"/>
    <cellStyle name="60% — акцент1_Пр 4-1_взаимосв_не_вед.БУ" xfId="435"/>
    <cellStyle name="60% - Акцент1_Согласие_МВД-НБ" xfId="206"/>
    <cellStyle name="60% — акцент1_Согласие_МВД-НБ" xfId="207"/>
    <cellStyle name="60% - Акцент2" xfId="89"/>
    <cellStyle name="60% — акцент2" xfId="48" builtinId="36" hidden="1"/>
    <cellStyle name="60% — акцент2" xfId="15"/>
    <cellStyle name="60% - Акцент2 2" xfId="331"/>
    <cellStyle name="60% — акцент2 2" xfId="90"/>
    <cellStyle name="60% — акцент2 2 2" xfId="390"/>
    <cellStyle name="60% — акцент2 2 3" xfId="314"/>
    <cellStyle name="60% — акцент2 2_103 Инф. о взаим.долж. вед.БУ" xfId="320"/>
    <cellStyle name="60% - Акцент2 3" xfId="389"/>
    <cellStyle name="60% — акцент2 3" xfId="176"/>
    <cellStyle name="60% — акцент2 3 2" xfId="417"/>
    <cellStyle name="60% — акцент2 3 3" xfId="330"/>
    <cellStyle name="60% - Акцент2 4" xfId="461"/>
    <cellStyle name="60% - Акцент2 5" xfId="292"/>
    <cellStyle name="60% - Акцент2 6" xfId="425"/>
    <cellStyle name="60% — акцент2_Пр 4-1_взаимосв_не_вед.БУ" xfId="434"/>
    <cellStyle name="60% - Акцент2_Согласие_МВД-НБ" xfId="208"/>
    <cellStyle name="60% — акцент2_Согласие_МВД-НБ" xfId="209"/>
    <cellStyle name="60% - Акцент3" xfId="91"/>
    <cellStyle name="60% — акцент3" xfId="51" builtinId="40" hidden="1"/>
    <cellStyle name="60% — акцент3" xfId="16"/>
    <cellStyle name="60% - Акцент3 2" xfId="329"/>
    <cellStyle name="60% — акцент3 2" xfId="92"/>
    <cellStyle name="60% — акцент3 2 2" xfId="392"/>
    <cellStyle name="60% — акцент3 2 3" xfId="315"/>
    <cellStyle name="60% — акцент3 2_103 Инф. о взаим.долж. вед.БУ" xfId="399"/>
    <cellStyle name="60% - Акцент3 3" xfId="391"/>
    <cellStyle name="60% — акцент3 3" xfId="177"/>
    <cellStyle name="60% — акцент3 3 2" xfId="418"/>
    <cellStyle name="60% — акцент3 3 3" xfId="328"/>
    <cellStyle name="60% - Акцент3 4" xfId="462"/>
    <cellStyle name="60% - Акцент3 5" xfId="293"/>
    <cellStyle name="60% - Акцент3 6" xfId="424"/>
    <cellStyle name="60% — акцент3_Пр 4-1_взаимосв_не_вед.БУ" xfId="433"/>
    <cellStyle name="60% - Акцент3_Согласие_МВД-НБ" xfId="210"/>
    <cellStyle name="60% — акцент3_Согласие_МВД-НБ" xfId="211"/>
    <cellStyle name="60% - Акцент4" xfId="93"/>
    <cellStyle name="60% — акцент4" xfId="54" builtinId="44" hidden="1"/>
    <cellStyle name="60% — акцент4" xfId="17"/>
    <cellStyle name="60% - Акцент4 2" xfId="327"/>
    <cellStyle name="60% — акцент4 2" xfId="94"/>
    <cellStyle name="60% - Акцент4 3" xfId="393"/>
    <cellStyle name="60% — акцент4 3" xfId="178"/>
    <cellStyle name="60% - Акцент4 4" xfId="463"/>
    <cellStyle name="60% - Акцент4 5" xfId="294"/>
    <cellStyle name="60% - Акцент4 6" xfId="267"/>
    <cellStyle name="60% — акцент4_Пр 4-1_взаимосв_не_вед.БУ" xfId="432"/>
    <cellStyle name="60% - Акцент4_Согласие_МВД-НБ" xfId="212"/>
    <cellStyle name="60% — акцент4_Согласие_МВД-НБ" xfId="213"/>
    <cellStyle name="60% - Акцент5" xfId="95"/>
    <cellStyle name="60% — акцент5" xfId="57" builtinId="48" hidden="1"/>
    <cellStyle name="60% — акцент5" xfId="18"/>
    <cellStyle name="60% - Акцент5 2" xfId="325"/>
    <cellStyle name="60% — акцент5 2" xfId="96"/>
    <cellStyle name="60% - Акцент5 3" xfId="394"/>
    <cellStyle name="60% — акцент5 3" xfId="179"/>
    <cellStyle name="60% - Акцент5 4" xfId="464"/>
    <cellStyle name="60% - Акцент5 5" xfId="295"/>
    <cellStyle name="60% - Акцент5 6" xfId="423"/>
    <cellStyle name="60% — акцент5_Пр 4-1_взаимосв_не_вед.БУ" xfId="431"/>
    <cellStyle name="60% - Акцент5_Согласие_МВД-НБ" xfId="214"/>
    <cellStyle name="60% — акцент5_Согласие_МВД-НБ" xfId="215"/>
    <cellStyle name="60% - Акцент6" xfId="97"/>
    <cellStyle name="60% — акцент6" xfId="60" builtinId="52" hidden="1"/>
    <cellStyle name="60% — акцент6" xfId="19"/>
    <cellStyle name="60% - Акцент6 2" xfId="323"/>
    <cellStyle name="60% — акцент6 2" xfId="98"/>
    <cellStyle name="60% - Акцент6 3" xfId="395"/>
    <cellStyle name="60% — акцент6 3" xfId="180"/>
    <cellStyle name="60% - Акцент6 4" xfId="465"/>
    <cellStyle name="60% - Акцент6 5" xfId="296"/>
    <cellStyle name="60% - Акцент6 6" xfId="422"/>
    <cellStyle name="60% — акцент6_Пр 4-1_взаимосв_не_вед.БУ" xfId="430"/>
    <cellStyle name="60% - Акцент6_Согласие_МВД-НБ" xfId="216"/>
    <cellStyle name="60% — акцент6_Согласие_МВД-НБ" xfId="217"/>
    <cellStyle name="Акцент1 2" xfId="99"/>
    <cellStyle name="Акцент2 2" xfId="100"/>
    <cellStyle name="Акцент3 2" xfId="101"/>
    <cellStyle name="Акцент4 2" xfId="102"/>
    <cellStyle name="Акцент5 2" xfId="103"/>
    <cellStyle name="Акцент6 2" xfId="104"/>
    <cellStyle name="БАПБ" xfId="20"/>
    <cellStyle name="БАПБ 2" xfId="105"/>
    <cellStyle name="Ввод  2" xfId="106"/>
    <cellStyle name="Вывод" xfId="181" builtinId="21"/>
    <cellStyle name="Вывод 2" xfId="107"/>
    <cellStyle name="Вычисление 2" xfId="108"/>
    <cellStyle name="Гиперссылка" xfId="21" builtinId="8"/>
    <cellStyle name="Гиперссылка 2" xfId="109"/>
    <cellStyle name="Денежный 2" xfId="22"/>
    <cellStyle name="Денежный 2 2" xfId="110"/>
    <cellStyle name="Денежный 3" xfId="111"/>
    <cellStyle name="Денежный 3 2" xfId="220"/>
    <cellStyle name="Заголовок 1 2" xfId="112"/>
    <cellStyle name="Заголовок 2 2" xfId="113"/>
    <cellStyle name="Заголовок 3 2" xfId="114"/>
    <cellStyle name="Заголовок 4 2" xfId="115"/>
    <cellStyle name="ЗаголовокТаблицы" xfId="23"/>
    <cellStyle name="ЗаголовокТаблицы 2" xfId="116"/>
    <cellStyle name="ЗаголовокТаблицы_103 Инф. о взаим.долж. вед.БУ" xfId="361"/>
    <cellStyle name="Итог 2" xfId="117"/>
    <cellStyle name="Контрольная ячейка 2" xfId="118"/>
    <cellStyle name="Контрольная ячейка 2 2" xfId="401"/>
    <cellStyle name="Контрольная ячейка 2 3" xfId="297"/>
    <cellStyle name="Контрольная ячейка 3" xfId="298"/>
    <cellStyle name="Название 2" xfId="119"/>
    <cellStyle name="Нейтральный 2" xfId="120"/>
    <cellStyle name="Обычный" xfId="0" builtinId="0"/>
    <cellStyle name="Обычный 2" xfId="24"/>
    <cellStyle name="Обычный 2 2" xfId="25"/>
    <cellStyle name="Обычный 2 3" xfId="26"/>
    <cellStyle name="Обычный 2 4" xfId="121"/>
    <cellStyle name="Обычный 2_103 Инф. о взаим.долж. вед.БУ" xfId="319"/>
    <cellStyle name="Обычный 3" xfId="27"/>
    <cellStyle name="Обычный 3 2" xfId="28"/>
    <cellStyle name="Обычный 3 3" xfId="29"/>
    <cellStyle name="Обычный 3_103 Инф. о взаим.долж. вед.БУ" xfId="362"/>
    <cellStyle name="Обычный 4" xfId="30"/>
    <cellStyle name="Обычный 4 2" xfId="122"/>
    <cellStyle name="Обычный 5" xfId="31"/>
    <cellStyle name="Обычный 5 2" xfId="123"/>
    <cellStyle name="Обычный 5 2 2" xfId="221"/>
    <cellStyle name="Обычный 5_103 Инф. о взаим.долж. вед.БУ" xfId="400"/>
    <cellStyle name="Обычный 6" xfId="124"/>
    <cellStyle name="Обычный 6 2" xfId="222"/>
    <cellStyle name="Обычный 6 3" xfId="278"/>
    <cellStyle name="Обычный 6_103 Инф. о взаим.долж. ведущ" xfId="466"/>
    <cellStyle name="Обычный 7" xfId="62"/>
    <cellStyle name="Обычный 8" xfId="300"/>
    <cellStyle name="Обычный 9" xfId="358"/>
    <cellStyle name="Обычный_Согласие_МВД-НБ" xfId="218"/>
    <cellStyle name="Плохой 2" xfId="125"/>
    <cellStyle name="Пояснение 2" xfId="126"/>
    <cellStyle name="Примечание 2" xfId="127"/>
    <cellStyle name="Проверить ячейку" xfId="219"/>
    <cellStyle name="Процентный 10" xfId="128"/>
    <cellStyle name="Процентный 10 2" xfId="223"/>
    <cellStyle name="Процентный 11" xfId="129"/>
    <cellStyle name="Процентный 11 2" xfId="224"/>
    <cellStyle name="Процентный 12" xfId="130"/>
    <cellStyle name="Процентный 12 2" xfId="225"/>
    <cellStyle name="Процентный 13" xfId="131"/>
    <cellStyle name="Процентный 13 2" xfId="226"/>
    <cellStyle name="Процентный 14" xfId="132"/>
    <cellStyle name="Процентный 14 2" xfId="227"/>
    <cellStyle name="Процентный 2" xfId="32"/>
    <cellStyle name="Процентный 2 2" xfId="33"/>
    <cellStyle name="Процентный 2 3" xfId="34"/>
    <cellStyle name="Процентный 2 4" xfId="133"/>
    <cellStyle name="Процентный 3" xfId="35"/>
    <cellStyle name="Процентный 3 2" xfId="134"/>
    <cellStyle name="Процентный 4" xfId="135"/>
    <cellStyle name="Процентный 4 2" xfId="228"/>
    <cellStyle name="Процентный 5" xfId="136"/>
    <cellStyle name="Процентный 5 2" xfId="229"/>
    <cellStyle name="Процентный 6" xfId="137"/>
    <cellStyle name="Процентный 6 2" xfId="230"/>
    <cellStyle name="Процентный 7" xfId="138"/>
    <cellStyle name="Процентный 7 2" xfId="231"/>
    <cellStyle name="Процентный 8" xfId="139"/>
    <cellStyle name="Процентный 8 2" xfId="232"/>
    <cellStyle name="Процентный 9" xfId="140"/>
    <cellStyle name="Процентный 9 2" xfId="233"/>
    <cellStyle name="Связанная ячейка 2" xfId="141"/>
    <cellStyle name="Стиль 1" xfId="36"/>
    <cellStyle name="Стиль 1 2" xfId="142"/>
    <cellStyle name="Текст предупреждения 2" xfId="143"/>
    <cellStyle name="Финансовый" xfId="37" builtinId="3"/>
    <cellStyle name="Финансовый 10" xfId="144"/>
    <cellStyle name="Финансовый 10 2" xfId="234"/>
    <cellStyle name="Финансовый 10 3" xfId="235"/>
    <cellStyle name="Финансовый 11" xfId="145"/>
    <cellStyle name="Финансовый 11 2" xfId="236"/>
    <cellStyle name="Финансовый 11 3" xfId="237"/>
    <cellStyle name="Финансовый 12" xfId="146"/>
    <cellStyle name="Финансовый 12 2" xfId="238"/>
    <cellStyle name="Финансовый 12 3" xfId="239"/>
    <cellStyle name="Финансовый 13" xfId="147"/>
    <cellStyle name="Финансовый 13 2" xfId="240"/>
    <cellStyle name="Финансовый 13 3" xfId="241"/>
    <cellStyle name="Финансовый 14" xfId="148"/>
    <cellStyle name="Финансовый 14 2" xfId="242"/>
    <cellStyle name="Финансовый 14 3" xfId="243"/>
    <cellStyle name="Финансовый 15" xfId="149"/>
    <cellStyle name="Финансовый 15 2" xfId="244"/>
    <cellStyle name="Финансовый 15 3" xfId="245"/>
    <cellStyle name="Финансовый 16" xfId="150"/>
    <cellStyle name="Финансовый 16 2" xfId="246"/>
    <cellStyle name="Финансовый 16 3" xfId="247"/>
    <cellStyle name="Финансовый 17" xfId="38"/>
    <cellStyle name="Финансовый 17 2" xfId="151"/>
    <cellStyle name="Финансовый 17 2 2" xfId="402"/>
    <cellStyle name="Финансовый 17 2 3" xfId="316"/>
    <cellStyle name="Финансовый 17 3" xfId="248"/>
    <cellStyle name="Финансовый 18" xfId="152"/>
    <cellStyle name="Финансовый 18 2" xfId="249"/>
    <cellStyle name="Финансовый 18 3" xfId="250"/>
    <cellStyle name="Финансовый 2" xfId="39"/>
    <cellStyle name="Финансовый 2 2" xfId="40"/>
    <cellStyle name="Финансовый 2 2 2" xfId="251"/>
    <cellStyle name="Финансовый 2 2 3" xfId="252"/>
    <cellStyle name="Финансовый 2 3" xfId="41"/>
    <cellStyle name="Финансовый 2 3 2" xfId="154"/>
    <cellStyle name="Финансовый 2 3 2 2" xfId="403"/>
    <cellStyle name="Финансовый 2 3 2 3" xfId="317"/>
    <cellStyle name="Финансовый 2 3 2_Пр_4 _Взаимосвяз. должники" xfId="253"/>
    <cellStyle name="Финансовый 2 3 3" xfId="359"/>
    <cellStyle name="Финансовый 2 3_103 Инф. о взаим.долж. вед.БУ" xfId="318"/>
    <cellStyle name="Финансовый 2 4" xfId="61"/>
    <cellStyle name="Финансовый 2 4 2" xfId="254"/>
    <cellStyle name="Финансовый 2 4 3" xfId="255"/>
    <cellStyle name="Финансовый 2 5" xfId="153"/>
    <cellStyle name="Финансовый 3" xfId="42"/>
    <cellStyle name="Финансовый 3 2" xfId="155"/>
    <cellStyle name="Финансовый 4" xfId="156"/>
    <cellStyle name="Финансовый 4 2" xfId="256"/>
    <cellStyle name="Финансовый 5" xfId="157"/>
    <cellStyle name="Финансовый 5 2" xfId="257"/>
    <cellStyle name="Финансовый 5 3" xfId="258"/>
    <cellStyle name="Финансовый 6" xfId="158"/>
    <cellStyle name="Финансовый 6 2" xfId="259"/>
    <cellStyle name="Финансовый 6 3" xfId="260"/>
    <cellStyle name="Финансовый 7" xfId="159"/>
    <cellStyle name="Финансовый 7 2" xfId="261"/>
    <cellStyle name="Финансовый 7 3" xfId="262"/>
    <cellStyle name="Финансовый 8" xfId="160"/>
    <cellStyle name="Финансовый 8 2" xfId="263"/>
    <cellStyle name="Финансовый 8 3" xfId="264"/>
    <cellStyle name="Финансовый 9" xfId="161"/>
    <cellStyle name="Финансовый 9 2" xfId="265"/>
    <cellStyle name="Финансовый 9 3" xfId="266"/>
    <cellStyle name="Хороший 2" xfId="162"/>
  </cellStyles>
  <dxfs count="5">
    <dxf>
      <font>
        <condense val="0"/>
        <extend val="0"/>
        <color rgb="FF9C0006"/>
      </font>
    </dxf>
    <dxf>
      <font>
        <color rgb="FFFF0000"/>
      </font>
    </dxf>
    <dxf>
      <font>
        <color theme="7"/>
      </font>
    </dxf>
    <dxf>
      <font>
        <color rgb="FF00B050"/>
      </font>
    </dxf>
    <dxf>
      <font>
        <condense val="0"/>
        <extend val="0"/>
        <color rgb="FF9C0006"/>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209550</xdr:colOff>
      <xdr:row>5</xdr:row>
      <xdr:rowOff>47625</xdr:rowOff>
    </xdr:to>
    <xdr:pic>
      <xdr:nvPicPr>
        <xdr:cNvPr id="10831" name="Рисунок 1"/>
        <xdr:cNvPicPr>
          <a:picLocks noChangeAspect="1"/>
        </xdr:cNvPicPr>
      </xdr:nvPicPr>
      <xdr:blipFill>
        <a:blip xmlns:r="http://schemas.openxmlformats.org/officeDocument/2006/relationships" r:embed="rId1" cstate="print"/>
        <a:srcRect/>
        <a:stretch>
          <a:fillRect/>
        </a:stretch>
      </xdr:blipFill>
      <xdr:spPr bwMode="auto">
        <a:xfrm>
          <a:off x="0" y="0"/>
          <a:ext cx="1990725" cy="12287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8</xdr:col>
          <xdr:colOff>638175</xdr:colOff>
          <xdr:row>0</xdr:row>
          <xdr:rowOff>0</xdr:rowOff>
        </xdr:from>
        <xdr:to>
          <xdr:col>8</xdr:col>
          <xdr:colOff>638175</xdr:colOff>
          <xdr:row>1</xdr:row>
          <xdr:rowOff>85725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590550</xdr:colOff>
          <xdr:row>0</xdr:row>
          <xdr:rowOff>0</xdr:rowOff>
        </xdr:from>
        <xdr:to>
          <xdr:col>13</xdr:col>
          <xdr:colOff>19050</xdr:colOff>
          <xdr:row>1</xdr:row>
          <xdr:rowOff>38100</xdr:rowOff>
        </xdr:to>
        <xdr:sp macro="" textlink="">
          <xdr:nvSpPr>
            <xdr:cNvPr id="10459" name="Check Box 219" hidden="1">
              <a:extLst>
                <a:ext uri="{63B3BB69-23CF-44E3-9099-C40C66FF867C}">
                  <a14:compatExt spid="_x0000_s10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14</xdr:row>
          <xdr:rowOff>180975</xdr:rowOff>
        </xdr:from>
        <xdr:to>
          <xdr:col>9</xdr:col>
          <xdr:colOff>514350</xdr:colOff>
          <xdr:row>16</xdr:row>
          <xdr:rowOff>0</xdr:rowOff>
        </xdr:to>
        <xdr:sp macro="" textlink="">
          <xdr:nvSpPr>
            <xdr:cNvPr id="10520" name="Check Box 280" hidden="1">
              <a:extLst>
                <a:ext uri="{63B3BB69-23CF-44E3-9099-C40C66FF867C}">
                  <a14:compatExt spid="_x0000_s10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14</xdr:row>
          <xdr:rowOff>161925</xdr:rowOff>
        </xdr:from>
        <xdr:to>
          <xdr:col>14</xdr:col>
          <xdr:colOff>542925</xdr:colOff>
          <xdr:row>16</xdr:row>
          <xdr:rowOff>38100</xdr:rowOff>
        </xdr:to>
        <xdr:sp macro="" textlink="">
          <xdr:nvSpPr>
            <xdr:cNvPr id="10521" name="Check Box 281" hidden="1">
              <a:extLst>
                <a:ext uri="{63B3BB69-23CF-44E3-9099-C40C66FF867C}">
                  <a14:compatExt spid="_x0000_s10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46</xdr:row>
          <xdr:rowOff>371475</xdr:rowOff>
        </xdr:from>
        <xdr:to>
          <xdr:col>7</xdr:col>
          <xdr:colOff>276225</xdr:colOff>
          <xdr:row>47</xdr:row>
          <xdr:rowOff>0</xdr:rowOff>
        </xdr:to>
        <xdr:sp macro="" textlink="">
          <xdr:nvSpPr>
            <xdr:cNvPr id="10522" name="Check Box 282" hidden="1">
              <a:extLst>
                <a:ext uri="{63B3BB69-23CF-44E3-9099-C40C66FF867C}">
                  <a14:compatExt spid="_x0000_s10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46</xdr:row>
          <xdr:rowOff>352425</xdr:rowOff>
        </xdr:from>
        <xdr:to>
          <xdr:col>9</xdr:col>
          <xdr:colOff>180975</xdr:colOff>
          <xdr:row>47</xdr:row>
          <xdr:rowOff>0</xdr:rowOff>
        </xdr:to>
        <xdr:sp macro="" textlink="">
          <xdr:nvSpPr>
            <xdr:cNvPr id="10523" name="Check Box 283" hidden="1">
              <a:extLst>
                <a:ext uri="{63B3BB69-23CF-44E3-9099-C40C66FF867C}">
                  <a14:compatExt spid="_x0000_s10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809625</xdr:colOff>
          <xdr:row>46</xdr:row>
          <xdr:rowOff>352425</xdr:rowOff>
        </xdr:from>
        <xdr:to>
          <xdr:col>11</xdr:col>
          <xdr:colOff>114300</xdr:colOff>
          <xdr:row>46</xdr:row>
          <xdr:rowOff>571500</xdr:rowOff>
        </xdr:to>
        <xdr:sp macro="" textlink="">
          <xdr:nvSpPr>
            <xdr:cNvPr id="10524" name="Check Box 284" hidden="1">
              <a:extLst>
                <a:ext uri="{63B3BB69-23CF-44E3-9099-C40C66FF867C}">
                  <a14:compatExt spid="_x0000_s10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695325</xdr:colOff>
          <xdr:row>46</xdr:row>
          <xdr:rowOff>342900</xdr:rowOff>
        </xdr:from>
        <xdr:to>
          <xdr:col>14</xdr:col>
          <xdr:colOff>228600</xdr:colOff>
          <xdr:row>46</xdr:row>
          <xdr:rowOff>571500</xdr:rowOff>
        </xdr:to>
        <xdr:sp macro="" textlink="">
          <xdr:nvSpPr>
            <xdr:cNvPr id="10525" name="Check Box 285" hidden="1">
              <a:extLst>
                <a:ext uri="{63B3BB69-23CF-44E3-9099-C40C66FF867C}">
                  <a14:compatExt spid="_x0000_s10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49</xdr:row>
          <xdr:rowOff>209550</xdr:rowOff>
        </xdr:from>
        <xdr:to>
          <xdr:col>14</xdr:col>
          <xdr:colOff>504825</xdr:colOff>
          <xdr:row>50</xdr:row>
          <xdr:rowOff>190500</xdr:rowOff>
        </xdr:to>
        <xdr:sp macro="" textlink="">
          <xdr:nvSpPr>
            <xdr:cNvPr id="10529" name="Check Box 289" hidden="1">
              <a:extLst>
                <a:ext uri="{63B3BB69-23CF-44E3-9099-C40C66FF867C}">
                  <a14:compatExt spid="_x0000_s10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54</xdr:row>
          <xdr:rowOff>361950</xdr:rowOff>
        </xdr:from>
        <xdr:to>
          <xdr:col>7</xdr:col>
          <xdr:colOff>676275</xdr:colOff>
          <xdr:row>56</xdr:row>
          <xdr:rowOff>66675</xdr:rowOff>
        </xdr:to>
        <xdr:sp macro="" textlink="">
          <xdr:nvSpPr>
            <xdr:cNvPr id="10533" name="Check Box 293" hidden="1">
              <a:extLst>
                <a:ext uri="{63B3BB69-23CF-44E3-9099-C40C66FF867C}">
                  <a14:compatExt spid="_x0000_s10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163</xdr:row>
          <xdr:rowOff>733425</xdr:rowOff>
        </xdr:from>
        <xdr:to>
          <xdr:col>10</xdr:col>
          <xdr:colOff>676275</xdr:colOff>
          <xdr:row>165</xdr:row>
          <xdr:rowOff>19050</xdr:rowOff>
        </xdr:to>
        <xdr:sp macro="" textlink="">
          <xdr:nvSpPr>
            <xdr:cNvPr id="10537" name="Check Box 297" hidden="1">
              <a:extLst>
                <a:ext uri="{63B3BB69-23CF-44E3-9099-C40C66FF867C}">
                  <a14:compatExt spid="_x0000_s10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163</xdr:row>
          <xdr:rowOff>733425</xdr:rowOff>
        </xdr:from>
        <xdr:to>
          <xdr:col>12</xdr:col>
          <xdr:colOff>266700</xdr:colOff>
          <xdr:row>165</xdr:row>
          <xdr:rowOff>9525</xdr:rowOff>
        </xdr:to>
        <xdr:sp macro="" textlink="">
          <xdr:nvSpPr>
            <xdr:cNvPr id="10538" name="Check Box 298" hidden="1">
              <a:extLst>
                <a:ext uri="{63B3BB69-23CF-44E3-9099-C40C66FF867C}">
                  <a14:compatExt spid="_x0000_s10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163</xdr:row>
          <xdr:rowOff>742950</xdr:rowOff>
        </xdr:from>
        <xdr:to>
          <xdr:col>14</xdr:col>
          <xdr:colOff>619125</xdr:colOff>
          <xdr:row>165</xdr:row>
          <xdr:rowOff>28575</xdr:rowOff>
        </xdr:to>
        <xdr:sp macro="" textlink="">
          <xdr:nvSpPr>
            <xdr:cNvPr id="10539" name="Check Box 299" hidden="1">
              <a:extLst>
                <a:ext uri="{63B3BB69-23CF-44E3-9099-C40C66FF867C}">
                  <a14:compatExt spid="_x0000_s10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28</xdr:row>
          <xdr:rowOff>180975</xdr:rowOff>
        </xdr:from>
        <xdr:to>
          <xdr:col>9</xdr:col>
          <xdr:colOff>514350</xdr:colOff>
          <xdr:row>30</xdr:row>
          <xdr:rowOff>0</xdr:rowOff>
        </xdr:to>
        <xdr:sp macro="" textlink="">
          <xdr:nvSpPr>
            <xdr:cNvPr id="10553" name="Check Box 313" hidden="1">
              <a:extLst>
                <a:ext uri="{63B3BB69-23CF-44E3-9099-C40C66FF867C}">
                  <a14:compatExt spid="_x0000_s10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590550</xdr:colOff>
          <xdr:row>28</xdr:row>
          <xdr:rowOff>171450</xdr:rowOff>
        </xdr:from>
        <xdr:to>
          <xdr:col>13</xdr:col>
          <xdr:colOff>304800</xdr:colOff>
          <xdr:row>29</xdr:row>
          <xdr:rowOff>190500</xdr:rowOff>
        </xdr:to>
        <xdr:sp macro="" textlink="">
          <xdr:nvSpPr>
            <xdr:cNvPr id="10554" name="Check Box 314" hidden="1">
              <a:extLst>
                <a:ext uri="{63B3BB69-23CF-44E3-9099-C40C66FF867C}">
                  <a14:compatExt spid="_x0000_s10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164</xdr:row>
          <xdr:rowOff>171450</xdr:rowOff>
        </xdr:from>
        <xdr:to>
          <xdr:col>10</xdr:col>
          <xdr:colOff>676275</xdr:colOff>
          <xdr:row>166</xdr:row>
          <xdr:rowOff>19050</xdr:rowOff>
        </xdr:to>
        <xdr:sp macro="" textlink="">
          <xdr:nvSpPr>
            <xdr:cNvPr id="10581" name="Check Box 341" hidden="1">
              <a:extLst>
                <a:ext uri="{63B3BB69-23CF-44E3-9099-C40C66FF867C}">
                  <a14:compatExt spid="_x0000_s10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164</xdr:row>
          <xdr:rowOff>180975</xdr:rowOff>
        </xdr:from>
        <xdr:to>
          <xdr:col>12</xdr:col>
          <xdr:colOff>266700</xdr:colOff>
          <xdr:row>166</xdr:row>
          <xdr:rowOff>19050</xdr:rowOff>
        </xdr:to>
        <xdr:sp macro="" textlink="">
          <xdr:nvSpPr>
            <xdr:cNvPr id="10582" name="Check Box 342" hidden="1">
              <a:extLst>
                <a:ext uri="{63B3BB69-23CF-44E3-9099-C40C66FF867C}">
                  <a14:compatExt spid="_x0000_s10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164</xdr:row>
          <xdr:rowOff>180975</xdr:rowOff>
        </xdr:from>
        <xdr:to>
          <xdr:col>14</xdr:col>
          <xdr:colOff>619125</xdr:colOff>
          <xdr:row>166</xdr:row>
          <xdr:rowOff>28575</xdr:rowOff>
        </xdr:to>
        <xdr:sp macro="" textlink="">
          <xdr:nvSpPr>
            <xdr:cNvPr id="10583" name="Check Box 343" hidden="1">
              <a:extLst>
                <a:ext uri="{63B3BB69-23CF-44E3-9099-C40C66FF867C}">
                  <a14:compatExt spid="_x0000_s10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165</xdr:row>
          <xdr:rowOff>180975</xdr:rowOff>
        </xdr:from>
        <xdr:to>
          <xdr:col>10</xdr:col>
          <xdr:colOff>676275</xdr:colOff>
          <xdr:row>167</xdr:row>
          <xdr:rowOff>28575</xdr:rowOff>
        </xdr:to>
        <xdr:sp macro="" textlink="">
          <xdr:nvSpPr>
            <xdr:cNvPr id="10584" name="Check Box 344" hidden="1">
              <a:extLst>
                <a:ext uri="{63B3BB69-23CF-44E3-9099-C40C66FF867C}">
                  <a14:compatExt spid="_x0000_s10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165</xdr:row>
          <xdr:rowOff>180975</xdr:rowOff>
        </xdr:from>
        <xdr:to>
          <xdr:col>12</xdr:col>
          <xdr:colOff>266700</xdr:colOff>
          <xdr:row>167</xdr:row>
          <xdr:rowOff>19050</xdr:rowOff>
        </xdr:to>
        <xdr:sp macro="" textlink="">
          <xdr:nvSpPr>
            <xdr:cNvPr id="10585" name="Check Box 345" hidden="1">
              <a:extLst>
                <a:ext uri="{63B3BB69-23CF-44E3-9099-C40C66FF867C}">
                  <a14:compatExt spid="_x0000_s10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165</xdr:row>
          <xdr:rowOff>180975</xdr:rowOff>
        </xdr:from>
        <xdr:to>
          <xdr:col>14</xdr:col>
          <xdr:colOff>619125</xdr:colOff>
          <xdr:row>167</xdr:row>
          <xdr:rowOff>28575</xdr:rowOff>
        </xdr:to>
        <xdr:sp macro="" textlink="">
          <xdr:nvSpPr>
            <xdr:cNvPr id="10586" name="Check Box 346" hidden="1">
              <a:extLst>
                <a:ext uri="{63B3BB69-23CF-44E3-9099-C40C66FF867C}">
                  <a14:compatExt spid="_x0000_s10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166</xdr:row>
          <xdr:rowOff>180975</xdr:rowOff>
        </xdr:from>
        <xdr:to>
          <xdr:col>10</xdr:col>
          <xdr:colOff>676275</xdr:colOff>
          <xdr:row>168</xdr:row>
          <xdr:rowOff>28575</xdr:rowOff>
        </xdr:to>
        <xdr:sp macro="" textlink="">
          <xdr:nvSpPr>
            <xdr:cNvPr id="10587" name="Check Box 347" hidden="1">
              <a:extLst>
                <a:ext uri="{63B3BB69-23CF-44E3-9099-C40C66FF867C}">
                  <a14:compatExt spid="_x0000_s10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166</xdr:row>
          <xdr:rowOff>180975</xdr:rowOff>
        </xdr:from>
        <xdr:to>
          <xdr:col>12</xdr:col>
          <xdr:colOff>266700</xdr:colOff>
          <xdr:row>168</xdr:row>
          <xdr:rowOff>19050</xdr:rowOff>
        </xdr:to>
        <xdr:sp macro="" textlink="">
          <xdr:nvSpPr>
            <xdr:cNvPr id="10588" name="Check Box 348" hidden="1">
              <a:extLst>
                <a:ext uri="{63B3BB69-23CF-44E3-9099-C40C66FF867C}">
                  <a14:compatExt spid="_x0000_s10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166</xdr:row>
          <xdr:rowOff>180975</xdr:rowOff>
        </xdr:from>
        <xdr:to>
          <xdr:col>14</xdr:col>
          <xdr:colOff>619125</xdr:colOff>
          <xdr:row>168</xdr:row>
          <xdr:rowOff>28575</xdr:rowOff>
        </xdr:to>
        <xdr:sp macro="" textlink="">
          <xdr:nvSpPr>
            <xdr:cNvPr id="10589" name="Check Box 349" hidden="1">
              <a:extLst>
                <a:ext uri="{63B3BB69-23CF-44E3-9099-C40C66FF867C}">
                  <a14:compatExt spid="_x0000_s10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167</xdr:row>
          <xdr:rowOff>180975</xdr:rowOff>
        </xdr:from>
        <xdr:to>
          <xdr:col>10</xdr:col>
          <xdr:colOff>676275</xdr:colOff>
          <xdr:row>169</xdr:row>
          <xdr:rowOff>28575</xdr:rowOff>
        </xdr:to>
        <xdr:sp macro="" textlink="">
          <xdr:nvSpPr>
            <xdr:cNvPr id="10590" name="Check Box 350" hidden="1">
              <a:extLst>
                <a:ext uri="{63B3BB69-23CF-44E3-9099-C40C66FF867C}">
                  <a14:compatExt spid="_x0000_s10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167</xdr:row>
          <xdr:rowOff>180975</xdr:rowOff>
        </xdr:from>
        <xdr:to>
          <xdr:col>12</xdr:col>
          <xdr:colOff>266700</xdr:colOff>
          <xdr:row>169</xdr:row>
          <xdr:rowOff>19050</xdr:rowOff>
        </xdr:to>
        <xdr:sp macro="" textlink="">
          <xdr:nvSpPr>
            <xdr:cNvPr id="10591" name="Check Box 351" hidden="1">
              <a:extLst>
                <a:ext uri="{63B3BB69-23CF-44E3-9099-C40C66FF867C}">
                  <a14:compatExt spid="_x0000_s10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167</xdr:row>
          <xdr:rowOff>180975</xdr:rowOff>
        </xdr:from>
        <xdr:to>
          <xdr:col>14</xdr:col>
          <xdr:colOff>619125</xdr:colOff>
          <xdr:row>169</xdr:row>
          <xdr:rowOff>28575</xdr:rowOff>
        </xdr:to>
        <xdr:sp macro="" textlink="">
          <xdr:nvSpPr>
            <xdr:cNvPr id="10592" name="Check Box 352" hidden="1">
              <a:extLst>
                <a:ext uri="{63B3BB69-23CF-44E3-9099-C40C66FF867C}">
                  <a14:compatExt spid="_x0000_s10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168</xdr:row>
          <xdr:rowOff>171450</xdr:rowOff>
        </xdr:from>
        <xdr:to>
          <xdr:col>10</xdr:col>
          <xdr:colOff>676275</xdr:colOff>
          <xdr:row>170</xdr:row>
          <xdr:rowOff>28575</xdr:rowOff>
        </xdr:to>
        <xdr:sp macro="" textlink="">
          <xdr:nvSpPr>
            <xdr:cNvPr id="10593" name="Check Box 353" hidden="1">
              <a:extLst>
                <a:ext uri="{63B3BB69-23CF-44E3-9099-C40C66FF867C}">
                  <a14:compatExt spid="_x0000_s10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168</xdr:row>
          <xdr:rowOff>180975</xdr:rowOff>
        </xdr:from>
        <xdr:to>
          <xdr:col>12</xdr:col>
          <xdr:colOff>266700</xdr:colOff>
          <xdr:row>170</xdr:row>
          <xdr:rowOff>19050</xdr:rowOff>
        </xdr:to>
        <xdr:sp macro="" textlink="">
          <xdr:nvSpPr>
            <xdr:cNvPr id="10594" name="Check Box 354" hidden="1">
              <a:extLst>
                <a:ext uri="{63B3BB69-23CF-44E3-9099-C40C66FF867C}">
                  <a14:compatExt spid="_x0000_s10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168</xdr:row>
          <xdr:rowOff>180975</xdr:rowOff>
        </xdr:from>
        <xdr:to>
          <xdr:col>14</xdr:col>
          <xdr:colOff>619125</xdr:colOff>
          <xdr:row>170</xdr:row>
          <xdr:rowOff>28575</xdr:rowOff>
        </xdr:to>
        <xdr:sp macro="" textlink="">
          <xdr:nvSpPr>
            <xdr:cNvPr id="10595" name="Check Box 355" hidden="1">
              <a:extLst>
                <a:ext uri="{63B3BB69-23CF-44E3-9099-C40C66FF867C}">
                  <a14:compatExt spid="_x0000_s10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169</xdr:row>
          <xdr:rowOff>171450</xdr:rowOff>
        </xdr:from>
        <xdr:to>
          <xdr:col>10</xdr:col>
          <xdr:colOff>676275</xdr:colOff>
          <xdr:row>171</xdr:row>
          <xdr:rowOff>28575</xdr:rowOff>
        </xdr:to>
        <xdr:sp macro="" textlink="">
          <xdr:nvSpPr>
            <xdr:cNvPr id="10596" name="Check Box 356" hidden="1">
              <a:extLst>
                <a:ext uri="{63B3BB69-23CF-44E3-9099-C40C66FF867C}">
                  <a14:compatExt spid="_x0000_s10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169</xdr:row>
          <xdr:rowOff>180975</xdr:rowOff>
        </xdr:from>
        <xdr:to>
          <xdr:col>12</xdr:col>
          <xdr:colOff>266700</xdr:colOff>
          <xdr:row>171</xdr:row>
          <xdr:rowOff>19050</xdr:rowOff>
        </xdr:to>
        <xdr:sp macro="" textlink="">
          <xdr:nvSpPr>
            <xdr:cNvPr id="10597" name="Check Box 357" hidden="1">
              <a:extLst>
                <a:ext uri="{63B3BB69-23CF-44E3-9099-C40C66FF867C}">
                  <a14:compatExt spid="_x0000_s10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169</xdr:row>
          <xdr:rowOff>180975</xdr:rowOff>
        </xdr:from>
        <xdr:to>
          <xdr:col>14</xdr:col>
          <xdr:colOff>619125</xdr:colOff>
          <xdr:row>171</xdr:row>
          <xdr:rowOff>28575</xdr:rowOff>
        </xdr:to>
        <xdr:sp macro="" textlink="">
          <xdr:nvSpPr>
            <xdr:cNvPr id="10598" name="Check Box 358" hidden="1">
              <a:extLst>
                <a:ext uri="{63B3BB69-23CF-44E3-9099-C40C66FF867C}">
                  <a14:compatExt spid="_x0000_s10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170</xdr:row>
          <xdr:rowOff>171450</xdr:rowOff>
        </xdr:from>
        <xdr:to>
          <xdr:col>10</xdr:col>
          <xdr:colOff>676275</xdr:colOff>
          <xdr:row>172</xdr:row>
          <xdr:rowOff>28575</xdr:rowOff>
        </xdr:to>
        <xdr:sp macro="" textlink="">
          <xdr:nvSpPr>
            <xdr:cNvPr id="10599" name="Check Box 359" hidden="1">
              <a:extLst>
                <a:ext uri="{63B3BB69-23CF-44E3-9099-C40C66FF867C}">
                  <a14:compatExt spid="_x0000_s10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170</xdr:row>
          <xdr:rowOff>180975</xdr:rowOff>
        </xdr:from>
        <xdr:to>
          <xdr:col>12</xdr:col>
          <xdr:colOff>266700</xdr:colOff>
          <xdr:row>172</xdr:row>
          <xdr:rowOff>19050</xdr:rowOff>
        </xdr:to>
        <xdr:sp macro="" textlink="">
          <xdr:nvSpPr>
            <xdr:cNvPr id="10600" name="Check Box 360" hidden="1">
              <a:extLst>
                <a:ext uri="{63B3BB69-23CF-44E3-9099-C40C66FF867C}">
                  <a14:compatExt spid="_x0000_s1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170</xdr:row>
          <xdr:rowOff>180975</xdr:rowOff>
        </xdr:from>
        <xdr:to>
          <xdr:col>14</xdr:col>
          <xdr:colOff>619125</xdr:colOff>
          <xdr:row>172</xdr:row>
          <xdr:rowOff>28575</xdr:rowOff>
        </xdr:to>
        <xdr:sp macro="" textlink="">
          <xdr:nvSpPr>
            <xdr:cNvPr id="10601" name="Check Box 361" hidden="1">
              <a:extLst>
                <a:ext uri="{63B3BB69-23CF-44E3-9099-C40C66FF867C}">
                  <a14:compatExt spid="_x0000_s10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171</xdr:row>
          <xdr:rowOff>171450</xdr:rowOff>
        </xdr:from>
        <xdr:to>
          <xdr:col>10</xdr:col>
          <xdr:colOff>676275</xdr:colOff>
          <xdr:row>173</xdr:row>
          <xdr:rowOff>28575</xdr:rowOff>
        </xdr:to>
        <xdr:sp macro="" textlink="">
          <xdr:nvSpPr>
            <xdr:cNvPr id="10602" name="Check Box 362" hidden="1">
              <a:extLst>
                <a:ext uri="{63B3BB69-23CF-44E3-9099-C40C66FF867C}">
                  <a14:compatExt spid="_x0000_s10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171</xdr:row>
          <xdr:rowOff>180975</xdr:rowOff>
        </xdr:from>
        <xdr:to>
          <xdr:col>12</xdr:col>
          <xdr:colOff>266700</xdr:colOff>
          <xdr:row>173</xdr:row>
          <xdr:rowOff>19050</xdr:rowOff>
        </xdr:to>
        <xdr:sp macro="" textlink="">
          <xdr:nvSpPr>
            <xdr:cNvPr id="10603" name="Check Box 363" hidden="1">
              <a:extLst>
                <a:ext uri="{63B3BB69-23CF-44E3-9099-C40C66FF867C}">
                  <a14:compatExt spid="_x0000_s10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171</xdr:row>
          <xdr:rowOff>171450</xdr:rowOff>
        </xdr:from>
        <xdr:to>
          <xdr:col>14</xdr:col>
          <xdr:colOff>619125</xdr:colOff>
          <xdr:row>173</xdr:row>
          <xdr:rowOff>19050</xdr:rowOff>
        </xdr:to>
        <xdr:sp macro="" textlink="">
          <xdr:nvSpPr>
            <xdr:cNvPr id="10604" name="Check Box 364" hidden="1">
              <a:extLst>
                <a:ext uri="{63B3BB69-23CF-44E3-9099-C40C66FF867C}">
                  <a14:compatExt spid="_x0000_s10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172</xdr:row>
          <xdr:rowOff>171450</xdr:rowOff>
        </xdr:from>
        <xdr:to>
          <xdr:col>10</xdr:col>
          <xdr:colOff>676275</xdr:colOff>
          <xdr:row>174</xdr:row>
          <xdr:rowOff>28575</xdr:rowOff>
        </xdr:to>
        <xdr:sp macro="" textlink="">
          <xdr:nvSpPr>
            <xdr:cNvPr id="10605" name="Check Box 365" hidden="1">
              <a:extLst>
                <a:ext uri="{63B3BB69-23CF-44E3-9099-C40C66FF867C}">
                  <a14:compatExt spid="_x0000_s10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172</xdr:row>
          <xdr:rowOff>180975</xdr:rowOff>
        </xdr:from>
        <xdr:to>
          <xdr:col>12</xdr:col>
          <xdr:colOff>266700</xdr:colOff>
          <xdr:row>174</xdr:row>
          <xdr:rowOff>19050</xdr:rowOff>
        </xdr:to>
        <xdr:sp macro="" textlink="">
          <xdr:nvSpPr>
            <xdr:cNvPr id="10606" name="Check Box 366" hidden="1">
              <a:extLst>
                <a:ext uri="{63B3BB69-23CF-44E3-9099-C40C66FF867C}">
                  <a14:compatExt spid="_x0000_s10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172</xdr:row>
          <xdr:rowOff>171450</xdr:rowOff>
        </xdr:from>
        <xdr:to>
          <xdr:col>14</xdr:col>
          <xdr:colOff>619125</xdr:colOff>
          <xdr:row>174</xdr:row>
          <xdr:rowOff>19050</xdr:rowOff>
        </xdr:to>
        <xdr:sp macro="" textlink="">
          <xdr:nvSpPr>
            <xdr:cNvPr id="10607" name="Check Box 367" hidden="1">
              <a:extLst>
                <a:ext uri="{63B3BB69-23CF-44E3-9099-C40C66FF867C}">
                  <a14:compatExt spid="_x0000_s10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173</xdr:row>
          <xdr:rowOff>171450</xdr:rowOff>
        </xdr:from>
        <xdr:to>
          <xdr:col>10</xdr:col>
          <xdr:colOff>676275</xdr:colOff>
          <xdr:row>175</xdr:row>
          <xdr:rowOff>28575</xdr:rowOff>
        </xdr:to>
        <xdr:sp macro="" textlink="">
          <xdr:nvSpPr>
            <xdr:cNvPr id="10608" name="Check Box 368" hidden="1">
              <a:extLst>
                <a:ext uri="{63B3BB69-23CF-44E3-9099-C40C66FF867C}">
                  <a14:compatExt spid="_x0000_s10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173</xdr:row>
          <xdr:rowOff>180975</xdr:rowOff>
        </xdr:from>
        <xdr:to>
          <xdr:col>12</xdr:col>
          <xdr:colOff>266700</xdr:colOff>
          <xdr:row>175</xdr:row>
          <xdr:rowOff>19050</xdr:rowOff>
        </xdr:to>
        <xdr:sp macro="" textlink="">
          <xdr:nvSpPr>
            <xdr:cNvPr id="10609" name="Check Box 369" hidden="1">
              <a:extLst>
                <a:ext uri="{63B3BB69-23CF-44E3-9099-C40C66FF867C}">
                  <a14:compatExt spid="_x0000_s10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173</xdr:row>
          <xdr:rowOff>180975</xdr:rowOff>
        </xdr:from>
        <xdr:to>
          <xdr:col>14</xdr:col>
          <xdr:colOff>619125</xdr:colOff>
          <xdr:row>175</xdr:row>
          <xdr:rowOff>28575</xdr:rowOff>
        </xdr:to>
        <xdr:sp macro="" textlink="">
          <xdr:nvSpPr>
            <xdr:cNvPr id="10610" name="Check Box 370" hidden="1">
              <a:extLst>
                <a:ext uri="{63B3BB69-23CF-44E3-9099-C40C66FF867C}">
                  <a14:compatExt spid="_x0000_s10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174</xdr:row>
          <xdr:rowOff>171450</xdr:rowOff>
        </xdr:from>
        <xdr:to>
          <xdr:col>10</xdr:col>
          <xdr:colOff>676275</xdr:colOff>
          <xdr:row>176</xdr:row>
          <xdr:rowOff>28575</xdr:rowOff>
        </xdr:to>
        <xdr:sp macro="" textlink="">
          <xdr:nvSpPr>
            <xdr:cNvPr id="10611" name="Check Box 371" hidden="1">
              <a:extLst>
                <a:ext uri="{63B3BB69-23CF-44E3-9099-C40C66FF867C}">
                  <a14:compatExt spid="_x0000_s10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174</xdr:row>
          <xdr:rowOff>180975</xdr:rowOff>
        </xdr:from>
        <xdr:to>
          <xdr:col>12</xdr:col>
          <xdr:colOff>266700</xdr:colOff>
          <xdr:row>176</xdr:row>
          <xdr:rowOff>19050</xdr:rowOff>
        </xdr:to>
        <xdr:sp macro="" textlink="">
          <xdr:nvSpPr>
            <xdr:cNvPr id="10612" name="Check Box 372" hidden="1">
              <a:extLst>
                <a:ext uri="{63B3BB69-23CF-44E3-9099-C40C66FF867C}">
                  <a14:compatExt spid="_x0000_s10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174</xdr:row>
          <xdr:rowOff>171450</xdr:rowOff>
        </xdr:from>
        <xdr:to>
          <xdr:col>14</xdr:col>
          <xdr:colOff>619125</xdr:colOff>
          <xdr:row>176</xdr:row>
          <xdr:rowOff>19050</xdr:rowOff>
        </xdr:to>
        <xdr:sp macro="" textlink="">
          <xdr:nvSpPr>
            <xdr:cNvPr id="10613" name="Check Box 373" hidden="1">
              <a:extLst>
                <a:ext uri="{63B3BB69-23CF-44E3-9099-C40C66FF867C}">
                  <a14:compatExt spid="_x0000_s10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175</xdr:row>
          <xdr:rowOff>171450</xdr:rowOff>
        </xdr:from>
        <xdr:to>
          <xdr:col>10</xdr:col>
          <xdr:colOff>676275</xdr:colOff>
          <xdr:row>177</xdr:row>
          <xdr:rowOff>28575</xdr:rowOff>
        </xdr:to>
        <xdr:sp macro="" textlink="">
          <xdr:nvSpPr>
            <xdr:cNvPr id="10614" name="Check Box 374" hidden="1">
              <a:extLst>
                <a:ext uri="{63B3BB69-23CF-44E3-9099-C40C66FF867C}">
                  <a14:compatExt spid="_x0000_s10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175</xdr:row>
          <xdr:rowOff>180975</xdr:rowOff>
        </xdr:from>
        <xdr:to>
          <xdr:col>12</xdr:col>
          <xdr:colOff>266700</xdr:colOff>
          <xdr:row>177</xdr:row>
          <xdr:rowOff>19050</xdr:rowOff>
        </xdr:to>
        <xdr:sp macro="" textlink="">
          <xdr:nvSpPr>
            <xdr:cNvPr id="10615" name="Check Box 375" hidden="1">
              <a:extLst>
                <a:ext uri="{63B3BB69-23CF-44E3-9099-C40C66FF867C}">
                  <a14:compatExt spid="_x0000_s10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175</xdr:row>
          <xdr:rowOff>180975</xdr:rowOff>
        </xdr:from>
        <xdr:to>
          <xdr:col>14</xdr:col>
          <xdr:colOff>619125</xdr:colOff>
          <xdr:row>177</xdr:row>
          <xdr:rowOff>28575</xdr:rowOff>
        </xdr:to>
        <xdr:sp macro="" textlink="">
          <xdr:nvSpPr>
            <xdr:cNvPr id="10616" name="Check Box 376" hidden="1">
              <a:extLst>
                <a:ext uri="{63B3BB69-23CF-44E3-9099-C40C66FF867C}">
                  <a14:compatExt spid="_x0000_s10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176</xdr:row>
          <xdr:rowOff>171450</xdr:rowOff>
        </xdr:from>
        <xdr:to>
          <xdr:col>10</xdr:col>
          <xdr:colOff>685800</xdr:colOff>
          <xdr:row>178</xdr:row>
          <xdr:rowOff>28575</xdr:rowOff>
        </xdr:to>
        <xdr:sp macro="" textlink="">
          <xdr:nvSpPr>
            <xdr:cNvPr id="10617" name="Check Box 377" hidden="1">
              <a:extLst>
                <a:ext uri="{63B3BB69-23CF-44E3-9099-C40C66FF867C}">
                  <a14:compatExt spid="_x0000_s10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176</xdr:row>
          <xdr:rowOff>180975</xdr:rowOff>
        </xdr:from>
        <xdr:to>
          <xdr:col>12</xdr:col>
          <xdr:colOff>266700</xdr:colOff>
          <xdr:row>178</xdr:row>
          <xdr:rowOff>19050</xdr:rowOff>
        </xdr:to>
        <xdr:sp macro="" textlink="">
          <xdr:nvSpPr>
            <xdr:cNvPr id="10618" name="Check Box 378" hidden="1">
              <a:extLst>
                <a:ext uri="{63B3BB69-23CF-44E3-9099-C40C66FF867C}">
                  <a14:compatExt spid="_x0000_s10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176</xdr:row>
          <xdr:rowOff>180975</xdr:rowOff>
        </xdr:from>
        <xdr:to>
          <xdr:col>14</xdr:col>
          <xdr:colOff>619125</xdr:colOff>
          <xdr:row>178</xdr:row>
          <xdr:rowOff>28575</xdr:rowOff>
        </xdr:to>
        <xdr:sp macro="" textlink="">
          <xdr:nvSpPr>
            <xdr:cNvPr id="10619" name="Check Box 379" hidden="1">
              <a:extLst>
                <a:ext uri="{63B3BB69-23CF-44E3-9099-C40C66FF867C}">
                  <a14:compatExt spid="_x0000_s10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49</xdr:row>
          <xdr:rowOff>209550</xdr:rowOff>
        </xdr:from>
        <xdr:to>
          <xdr:col>7</xdr:col>
          <xdr:colOff>628650</xdr:colOff>
          <xdr:row>51</xdr:row>
          <xdr:rowOff>19050</xdr:rowOff>
        </xdr:to>
        <xdr:sp macro="" textlink="">
          <xdr:nvSpPr>
            <xdr:cNvPr id="10620" name="Check Box 380" hidden="1">
              <a:extLst>
                <a:ext uri="{63B3BB69-23CF-44E3-9099-C40C66FF867C}">
                  <a14:compatExt spid="_x0000_s10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50</xdr:row>
          <xdr:rowOff>200025</xdr:rowOff>
        </xdr:from>
        <xdr:to>
          <xdr:col>7</xdr:col>
          <xdr:colOff>600075</xdr:colOff>
          <xdr:row>52</xdr:row>
          <xdr:rowOff>9525</xdr:rowOff>
        </xdr:to>
        <xdr:sp macro="" textlink="">
          <xdr:nvSpPr>
            <xdr:cNvPr id="10621" name="Check Box 381" hidden="1">
              <a:extLst>
                <a:ext uri="{63B3BB69-23CF-44E3-9099-C40C66FF867C}">
                  <a14:compatExt spid="_x0000_s10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51</xdr:row>
          <xdr:rowOff>190500</xdr:rowOff>
        </xdr:from>
        <xdr:to>
          <xdr:col>7</xdr:col>
          <xdr:colOff>638175</xdr:colOff>
          <xdr:row>53</xdr:row>
          <xdr:rowOff>0</xdr:rowOff>
        </xdr:to>
        <xdr:sp macro="" textlink="">
          <xdr:nvSpPr>
            <xdr:cNvPr id="10622" name="Check Box 382" hidden="1">
              <a:extLst>
                <a:ext uri="{63B3BB69-23CF-44E3-9099-C40C66FF867C}">
                  <a14:compatExt spid="_x0000_s10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52</xdr:row>
          <xdr:rowOff>180975</xdr:rowOff>
        </xdr:from>
        <xdr:to>
          <xdr:col>7</xdr:col>
          <xdr:colOff>600075</xdr:colOff>
          <xdr:row>54</xdr:row>
          <xdr:rowOff>0</xdr:rowOff>
        </xdr:to>
        <xdr:sp macro="" textlink="">
          <xdr:nvSpPr>
            <xdr:cNvPr id="10623" name="Check Box 383" hidden="1">
              <a:extLst>
                <a:ext uri="{63B3BB69-23CF-44E3-9099-C40C66FF867C}">
                  <a14:compatExt spid="_x0000_s10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53</xdr:row>
          <xdr:rowOff>361950</xdr:rowOff>
        </xdr:from>
        <xdr:to>
          <xdr:col>7</xdr:col>
          <xdr:colOff>676275</xdr:colOff>
          <xdr:row>54</xdr:row>
          <xdr:rowOff>342900</xdr:rowOff>
        </xdr:to>
        <xdr:sp macro="" textlink="">
          <xdr:nvSpPr>
            <xdr:cNvPr id="10624" name="Check Box 384" hidden="1">
              <a:extLst>
                <a:ext uri="{63B3BB69-23CF-44E3-9099-C40C66FF867C}">
                  <a14:compatExt spid="_x0000_s10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50</xdr:row>
          <xdr:rowOff>209550</xdr:rowOff>
        </xdr:from>
        <xdr:to>
          <xdr:col>14</xdr:col>
          <xdr:colOff>504825</xdr:colOff>
          <xdr:row>51</xdr:row>
          <xdr:rowOff>190500</xdr:rowOff>
        </xdr:to>
        <xdr:sp macro="" textlink="">
          <xdr:nvSpPr>
            <xdr:cNvPr id="10625" name="Check Box 385" hidden="1">
              <a:extLst>
                <a:ext uri="{63B3BB69-23CF-44E3-9099-C40C66FF867C}">
                  <a14:compatExt spid="_x0000_s10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51</xdr:row>
          <xdr:rowOff>209550</xdr:rowOff>
        </xdr:from>
        <xdr:to>
          <xdr:col>14</xdr:col>
          <xdr:colOff>504825</xdr:colOff>
          <xdr:row>52</xdr:row>
          <xdr:rowOff>190500</xdr:rowOff>
        </xdr:to>
        <xdr:sp macro="" textlink="">
          <xdr:nvSpPr>
            <xdr:cNvPr id="10626" name="Check Box 386" hidden="1">
              <a:extLst>
                <a:ext uri="{63B3BB69-23CF-44E3-9099-C40C66FF867C}">
                  <a14:compatExt spid="_x0000_s10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52</xdr:row>
          <xdr:rowOff>209550</xdr:rowOff>
        </xdr:from>
        <xdr:to>
          <xdr:col>14</xdr:col>
          <xdr:colOff>504825</xdr:colOff>
          <xdr:row>53</xdr:row>
          <xdr:rowOff>190500</xdr:rowOff>
        </xdr:to>
        <xdr:sp macro="" textlink="">
          <xdr:nvSpPr>
            <xdr:cNvPr id="10627" name="Check Box 387" hidden="1">
              <a:extLst>
                <a:ext uri="{63B3BB69-23CF-44E3-9099-C40C66FF867C}">
                  <a14:compatExt spid="_x0000_s10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52</xdr:row>
          <xdr:rowOff>209550</xdr:rowOff>
        </xdr:from>
        <xdr:to>
          <xdr:col>14</xdr:col>
          <xdr:colOff>504825</xdr:colOff>
          <xdr:row>53</xdr:row>
          <xdr:rowOff>190500</xdr:rowOff>
        </xdr:to>
        <xdr:sp macro="" textlink="">
          <xdr:nvSpPr>
            <xdr:cNvPr id="10628" name="Check Box 388" hidden="1">
              <a:extLst>
                <a:ext uri="{63B3BB69-23CF-44E3-9099-C40C66FF867C}">
                  <a14:compatExt spid="_x0000_s10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54</xdr:row>
          <xdr:rowOff>123825</xdr:rowOff>
        </xdr:from>
        <xdr:to>
          <xdr:col>14</xdr:col>
          <xdr:colOff>514350</xdr:colOff>
          <xdr:row>54</xdr:row>
          <xdr:rowOff>314325</xdr:rowOff>
        </xdr:to>
        <xdr:sp macro="" textlink="">
          <xdr:nvSpPr>
            <xdr:cNvPr id="10631" name="Check Box 391" hidden="1">
              <a:extLst>
                <a:ext uri="{63B3BB69-23CF-44E3-9099-C40C66FF867C}">
                  <a14:compatExt spid="_x0000_s10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323850</xdr:colOff>
          <xdr:row>78</xdr:row>
          <xdr:rowOff>104775</xdr:rowOff>
        </xdr:from>
        <xdr:to>
          <xdr:col>8</xdr:col>
          <xdr:colOff>685800</xdr:colOff>
          <xdr:row>78</xdr:row>
          <xdr:rowOff>419100</xdr:rowOff>
        </xdr:to>
        <xdr:sp macro="" textlink="">
          <xdr:nvSpPr>
            <xdr:cNvPr id="18452" name="Check Box 20" hidden="1">
              <a:extLst>
                <a:ext uri="{63B3BB69-23CF-44E3-9099-C40C66FF867C}">
                  <a14:compatExt spid="_x0000_s18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78</xdr:row>
          <xdr:rowOff>66675</xdr:rowOff>
        </xdr:from>
        <xdr:to>
          <xdr:col>10</xdr:col>
          <xdr:colOff>619125</xdr:colOff>
          <xdr:row>78</xdr:row>
          <xdr:rowOff>447675</xdr:rowOff>
        </xdr:to>
        <xdr:sp macro="" textlink="">
          <xdr:nvSpPr>
            <xdr:cNvPr id="18453" name="Check Box 21" hidden="1">
              <a:extLst>
                <a:ext uri="{63B3BB69-23CF-44E3-9099-C40C66FF867C}">
                  <a14:compatExt spid="_x0000_s18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247650</xdr:colOff>
          <xdr:row>265</xdr:row>
          <xdr:rowOff>0</xdr:rowOff>
        </xdr:from>
        <xdr:to>
          <xdr:col>13</xdr:col>
          <xdr:colOff>533400</xdr:colOff>
          <xdr:row>266</xdr:row>
          <xdr:rowOff>114300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265</xdr:row>
          <xdr:rowOff>0</xdr:rowOff>
        </xdr:from>
        <xdr:to>
          <xdr:col>13</xdr:col>
          <xdr:colOff>523875</xdr:colOff>
          <xdr:row>268</xdr:row>
          <xdr:rowOff>57150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265</xdr:row>
          <xdr:rowOff>0</xdr:rowOff>
        </xdr:from>
        <xdr:to>
          <xdr:col>13</xdr:col>
          <xdr:colOff>504825</xdr:colOff>
          <xdr:row>266</xdr:row>
          <xdr:rowOff>180975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265</xdr:row>
          <xdr:rowOff>0</xdr:rowOff>
        </xdr:from>
        <xdr:to>
          <xdr:col>13</xdr:col>
          <xdr:colOff>533400</xdr:colOff>
          <xdr:row>267</xdr:row>
          <xdr:rowOff>133350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265</xdr:row>
          <xdr:rowOff>0</xdr:rowOff>
        </xdr:from>
        <xdr:to>
          <xdr:col>13</xdr:col>
          <xdr:colOff>523875</xdr:colOff>
          <xdr:row>266</xdr:row>
          <xdr:rowOff>123825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265</xdr:row>
          <xdr:rowOff>0</xdr:rowOff>
        </xdr:from>
        <xdr:to>
          <xdr:col>13</xdr:col>
          <xdr:colOff>533400</xdr:colOff>
          <xdr:row>266</xdr:row>
          <xdr:rowOff>142875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265</xdr:row>
          <xdr:rowOff>0</xdr:rowOff>
        </xdr:from>
        <xdr:to>
          <xdr:col>13</xdr:col>
          <xdr:colOff>523875</xdr:colOff>
          <xdr:row>266</xdr:row>
          <xdr:rowOff>85725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265</xdr:row>
          <xdr:rowOff>0</xdr:rowOff>
        </xdr:from>
        <xdr:to>
          <xdr:col>13</xdr:col>
          <xdr:colOff>523875</xdr:colOff>
          <xdr:row>267</xdr:row>
          <xdr:rowOff>85725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265</xdr:row>
          <xdr:rowOff>0</xdr:rowOff>
        </xdr:from>
        <xdr:to>
          <xdr:col>13</xdr:col>
          <xdr:colOff>523875</xdr:colOff>
          <xdr:row>266</xdr:row>
          <xdr:rowOff>133350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176</xdr:row>
          <xdr:rowOff>133350</xdr:rowOff>
        </xdr:from>
        <xdr:to>
          <xdr:col>8</xdr:col>
          <xdr:colOff>504825</xdr:colOff>
          <xdr:row>177</xdr:row>
          <xdr:rowOff>47625</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197</xdr:row>
          <xdr:rowOff>304800</xdr:rowOff>
        </xdr:from>
        <xdr:to>
          <xdr:col>10</xdr:col>
          <xdr:colOff>533400</xdr:colOff>
          <xdr:row>198</xdr:row>
          <xdr:rowOff>371475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199</xdr:row>
          <xdr:rowOff>9525</xdr:rowOff>
        </xdr:from>
        <xdr:to>
          <xdr:col>10</xdr:col>
          <xdr:colOff>295275</xdr:colOff>
          <xdr:row>200</xdr:row>
          <xdr:rowOff>9525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199</xdr:row>
          <xdr:rowOff>190500</xdr:rowOff>
        </xdr:from>
        <xdr:to>
          <xdr:col>10</xdr:col>
          <xdr:colOff>342900</xdr:colOff>
          <xdr:row>200</xdr:row>
          <xdr:rowOff>190500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197</xdr:row>
          <xdr:rowOff>9525</xdr:rowOff>
        </xdr:from>
        <xdr:to>
          <xdr:col>10</xdr:col>
          <xdr:colOff>400050</xdr:colOff>
          <xdr:row>197</xdr:row>
          <xdr:rowOff>342900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176</xdr:row>
          <xdr:rowOff>123825</xdr:rowOff>
        </xdr:from>
        <xdr:to>
          <xdr:col>11</xdr:col>
          <xdr:colOff>304800</xdr:colOff>
          <xdr:row>177</xdr:row>
          <xdr:rowOff>28575</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176</xdr:row>
          <xdr:rowOff>428625</xdr:rowOff>
        </xdr:from>
        <xdr:to>
          <xdr:col>17</xdr:col>
          <xdr:colOff>428625</xdr:colOff>
          <xdr:row>176</xdr:row>
          <xdr:rowOff>628650</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191</xdr:row>
          <xdr:rowOff>190500</xdr:rowOff>
        </xdr:from>
        <xdr:to>
          <xdr:col>18</xdr:col>
          <xdr:colOff>47625</xdr:colOff>
          <xdr:row>193</xdr:row>
          <xdr:rowOff>47625</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187</xdr:row>
          <xdr:rowOff>200025</xdr:rowOff>
        </xdr:from>
        <xdr:to>
          <xdr:col>9</xdr:col>
          <xdr:colOff>590550</xdr:colOff>
          <xdr:row>189</xdr:row>
          <xdr:rowOff>38100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189</xdr:row>
          <xdr:rowOff>180975</xdr:rowOff>
        </xdr:from>
        <xdr:to>
          <xdr:col>9</xdr:col>
          <xdr:colOff>638175</xdr:colOff>
          <xdr:row>191</xdr:row>
          <xdr:rowOff>47625</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419100</xdr:colOff>
          <xdr:row>190</xdr:row>
          <xdr:rowOff>161925</xdr:rowOff>
        </xdr:from>
        <xdr:to>
          <xdr:col>18</xdr:col>
          <xdr:colOff>57150</xdr:colOff>
          <xdr:row>192</xdr:row>
          <xdr:rowOff>47625</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189</xdr:row>
          <xdr:rowOff>171450</xdr:rowOff>
        </xdr:from>
        <xdr:to>
          <xdr:col>18</xdr:col>
          <xdr:colOff>0</xdr:colOff>
          <xdr:row>191</xdr:row>
          <xdr:rowOff>38100</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400050</xdr:colOff>
          <xdr:row>188</xdr:row>
          <xdr:rowOff>171450</xdr:rowOff>
        </xdr:from>
        <xdr:to>
          <xdr:col>17</xdr:col>
          <xdr:colOff>619125</xdr:colOff>
          <xdr:row>190</xdr:row>
          <xdr:rowOff>47625</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191</xdr:row>
          <xdr:rowOff>190500</xdr:rowOff>
        </xdr:from>
        <xdr:to>
          <xdr:col>9</xdr:col>
          <xdr:colOff>590550</xdr:colOff>
          <xdr:row>193</xdr:row>
          <xdr:rowOff>47625</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192</xdr:row>
          <xdr:rowOff>142875</xdr:rowOff>
        </xdr:from>
        <xdr:to>
          <xdr:col>9</xdr:col>
          <xdr:colOff>619125</xdr:colOff>
          <xdr:row>194</xdr:row>
          <xdr:rowOff>66675</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188</xdr:row>
          <xdr:rowOff>123825</xdr:rowOff>
        </xdr:from>
        <xdr:to>
          <xdr:col>9</xdr:col>
          <xdr:colOff>638175</xdr:colOff>
          <xdr:row>190</xdr:row>
          <xdr:rowOff>47625</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190</xdr:row>
          <xdr:rowOff>123825</xdr:rowOff>
        </xdr:from>
        <xdr:to>
          <xdr:col>9</xdr:col>
          <xdr:colOff>676275</xdr:colOff>
          <xdr:row>192</xdr:row>
          <xdr:rowOff>104775</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400050</xdr:colOff>
          <xdr:row>187</xdr:row>
          <xdr:rowOff>152400</xdr:rowOff>
        </xdr:from>
        <xdr:to>
          <xdr:col>18</xdr:col>
          <xdr:colOff>76200</xdr:colOff>
          <xdr:row>189</xdr:row>
          <xdr:rowOff>47625</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176</xdr:row>
          <xdr:rowOff>114300</xdr:rowOff>
        </xdr:from>
        <xdr:to>
          <xdr:col>14</xdr:col>
          <xdr:colOff>581025</xdr:colOff>
          <xdr:row>177</xdr:row>
          <xdr:rowOff>28575</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197</xdr:row>
          <xdr:rowOff>304800</xdr:rowOff>
        </xdr:from>
        <xdr:to>
          <xdr:col>0</xdr:col>
          <xdr:colOff>533400</xdr:colOff>
          <xdr:row>198</xdr:row>
          <xdr:rowOff>371475</xdr:rowOff>
        </xdr:to>
        <xdr:sp macro="" textlink="">
          <xdr:nvSpPr>
            <xdr:cNvPr id="9272" name="Check Box 56" hidden="1">
              <a:extLst>
                <a:ext uri="{63B3BB69-23CF-44E3-9099-C40C66FF867C}">
                  <a14:compatExt spid="_x0000_s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199</xdr:row>
          <xdr:rowOff>9525</xdr:rowOff>
        </xdr:from>
        <xdr:to>
          <xdr:col>0</xdr:col>
          <xdr:colOff>295275</xdr:colOff>
          <xdr:row>200</xdr:row>
          <xdr:rowOff>9525</xdr:rowOff>
        </xdr:to>
        <xdr:sp macro="" textlink="">
          <xdr:nvSpPr>
            <xdr:cNvPr id="9273" name="Check Box 57" hidden="1">
              <a:extLst>
                <a:ext uri="{63B3BB69-23CF-44E3-9099-C40C66FF867C}">
                  <a14:compatExt spid="_x0000_s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199</xdr:row>
          <xdr:rowOff>190500</xdr:rowOff>
        </xdr:from>
        <xdr:to>
          <xdr:col>0</xdr:col>
          <xdr:colOff>342900</xdr:colOff>
          <xdr:row>200</xdr:row>
          <xdr:rowOff>190500</xdr:rowOff>
        </xdr:to>
        <xdr:sp macro="" textlink="">
          <xdr:nvSpPr>
            <xdr:cNvPr id="9274" name="Check Box 58" hidden="1">
              <a:extLst>
                <a:ext uri="{63B3BB69-23CF-44E3-9099-C40C66FF867C}">
                  <a14:compatExt spid="_x0000_s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196</xdr:row>
          <xdr:rowOff>695325</xdr:rowOff>
        </xdr:from>
        <xdr:to>
          <xdr:col>0</xdr:col>
          <xdr:colOff>381000</xdr:colOff>
          <xdr:row>197</xdr:row>
          <xdr:rowOff>333375</xdr:rowOff>
        </xdr:to>
        <xdr:sp macro="" textlink="">
          <xdr:nvSpPr>
            <xdr:cNvPr id="9275" name="Check Box 59"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196</xdr:row>
          <xdr:rowOff>0</xdr:rowOff>
        </xdr:from>
        <xdr:to>
          <xdr:col>15</xdr:col>
          <xdr:colOff>552450</xdr:colOff>
          <xdr:row>196</xdr:row>
          <xdr:rowOff>295275</xdr:rowOff>
        </xdr:to>
        <xdr:sp macro="" textlink="">
          <xdr:nvSpPr>
            <xdr:cNvPr id="9280" name="Check Box 64" hidden="1">
              <a:extLst>
                <a:ext uri="{63B3BB69-23CF-44E3-9099-C40C66FF867C}">
                  <a14:compatExt spid="_x0000_s9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143</xdr:row>
          <xdr:rowOff>361950</xdr:rowOff>
        </xdr:from>
        <xdr:to>
          <xdr:col>10</xdr:col>
          <xdr:colOff>400050</xdr:colOff>
          <xdr:row>145</xdr:row>
          <xdr:rowOff>47625</xdr:rowOff>
        </xdr:to>
        <xdr:sp macro="" textlink="">
          <xdr:nvSpPr>
            <xdr:cNvPr id="9285" name="Check Box 69" hidden="1">
              <a:extLst>
                <a:ext uri="{63B3BB69-23CF-44E3-9099-C40C66FF867C}">
                  <a14:compatExt spid="_x0000_s9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143</xdr:row>
          <xdr:rowOff>371475</xdr:rowOff>
        </xdr:from>
        <xdr:to>
          <xdr:col>15</xdr:col>
          <xdr:colOff>533400</xdr:colOff>
          <xdr:row>145</xdr:row>
          <xdr:rowOff>66675</xdr:rowOff>
        </xdr:to>
        <xdr:sp macro="" textlink="">
          <xdr:nvSpPr>
            <xdr:cNvPr id="9286" name="Check Box 70" hidden="1">
              <a:extLst>
                <a:ext uri="{63B3BB69-23CF-44E3-9099-C40C66FF867C}">
                  <a14:compatExt spid="_x0000_s9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390525</xdr:colOff>
          <xdr:row>194</xdr:row>
          <xdr:rowOff>85725</xdr:rowOff>
        </xdr:from>
        <xdr:to>
          <xdr:col>15</xdr:col>
          <xdr:colOff>733425</xdr:colOff>
          <xdr:row>196</xdr:row>
          <xdr:rowOff>28575</xdr:rowOff>
        </xdr:to>
        <xdr:sp macro="" textlink="">
          <xdr:nvSpPr>
            <xdr:cNvPr id="9287" name="Check Box 71" hidden="1">
              <a:extLst>
                <a:ext uri="{63B3BB69-23CF-44E3-9099-C40C66FF867C}">
                  <a14:compatExt spid="_x0000_s9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194</xdr:row>
          <xdr:rowOff>66675</xdr:rowOff>
        </xdr:from>
        <xdr:to>
          <xdr:col>17</xdr:col>
          <xdr:colOff>533400</xdr:colOff>
          <xdr:row>196</xdr:row>
          <xdr:rowOff>9525</xdr:rowOff>
        </xdr:to>
        <xdr:sp macro="" textlink="">
          <xdr:nvSpPr>
            <xdr:cNvPr id="9288" name="Check Box 72" hidden="1">
              <a:extLst>
                <a:ext uri="{63B3BB69-23CF-44E3-9099-C40C66FF867C}">
                  <a14:compatExt spid="_x0000_s9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ViewDir/&#1040;&#1083;&#1100;&#1073;&#1086;&#1084;%20&#1092;&#1086;&#1088;&#1084;%20&#1076;&#1086;&#1082;&#1091;&#1084;&#1077;&#1085;&#1090;&#1086;&#1074;%20&#1048;&#1055;(63652965_32_&#1055;&#1088;&#1086;&#1077;&#1082;&#1090;_08_01_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1_Ходатайство_нов АО"/>
      <sheetName val="002_Ходатайство_изм АО"/>
      <sheetName val="017_Анкета ИП"/>
      <sheetName val="005_Согласие_МВД-НБ"/>
      <sheetName val="006_Прогноз движ.ден.средств"/>
      <sheetName val="007_Свед. о дох. и расх."/>
      <sheetName val="009_Согласие_КО_ИП"/>
      <sheetName val="011_Расчет потока ден.средств"/>
      <sheetName val="014_Расшифр. Кред. портфеля"/>
      <sheetName val="015_Движение ДС,картотека,арест"/>
      <sheetName val="102_Заключение УСПБ_выдача"/>
      <sheetName val="Пр1.2_не вед.БУ на общ.усл.,ИП "/>
      <sheetName val="Пр_2_Кред.портфель"/>
      <sheetName val="Пр_3_Прогн.движ ден.ср"/>
      <sheetName val="Пр_4 _Взаимосвяз. должники"/>
      <sheetName val="Пр_5_закл_анализ БП инв.пр"/>
      <sheetName val="103 Инф. о взаимосвяз.должниках"/>
      <sheetName val="108_аналитическая записка"/>
      <sheetName val="109_заключение ежекв.мониторинг"/>
      <sheetName val="тех.лис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1.bin"/><Relationship Id="rId5" Type="http://schemas.openxmlformats.org/officeDocument/2006/relationships/ctrlProp" Target="../ctrlProps/ctrlProp66.xml"/><Relationship Id="rId4" Type="http://schemas.openxmlformats.org/officeDocument/2006/relationships/ctrlProp" Target="../ctrlProps/ctrlProp6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3" Type="http://schemas.openxmlformats.org/officeDocument/2006/relationships/ctrlProp" Target="../ctrlProps/ctrlProp76.xml"/><Relationship Id="rId18" Type="http://schemas.openxmlformats.org/officeDocument/2006/relationships/ctrlProp" Target="../ctrlProps/ctrlProp81.xml"/><Relationship Id="rId26" Type="http://schemas.openxmlformats.org/officeDocument/2006/relationships/ctrlProp" Target="../ctrlProps/ctrlProp89.xml"/><Relationship Id="rId39" Type="http://schemas.openxmlformats.org/officeDocument/2006/relationships/ctrlProp" Target="../ctrlProps/ctrlProp102.xml"/><Relationship Id="rId21" Type="http://schemas.openxmlformats.org/officeDocument/2006/relationships/ctrlProp" Target="../ctrlProps/ctrlProp84.xml"/><Relationship Id="rId34" Type="http://schemas.openxmlformats.org/officeDocument/2006/relationships/ctrlProp" Target="../ctrlProps/ctrlProp97.xml"/><Relationship Id="rId7" Type="http://schemas.openxmlformats.org/officeDocument/2006/relationships/ctrlProp" Target="../ctrlProps/ctrlProp70.xml"/><Relationship Id="rId12" Type="http://schemas.openxmlformats.org/officeDocument/2006/relationships/ctrlProp" Target="../ctrlProps/ctrlProp75.xml"/><Relationship Id="rId17" Type="http://schemas.openxmlformats.org/officeDocument/2006/relationships/ctrlProp" Target="../ctrlProps/ctrlProp80.xml"/><Relationship Id="rId25" Type="http://schemas.openxmlformats.org/officeDocument/2006/relationships/ctrlProp" Target="../ctrlProps/ctrlProp88.xml"/><Relationship Id="rId33" Type="http://schemas.openxmlformats.org/officeDocument/2006/relationships/ctrlProp" Target="../ctrlProps/ctrlProp96.xml"/><Relationship Id="rId38" Type="http://schemas.openxmlformats.org/officeDocument/2006/relationships/ctrlProp" Target="../ctrlProps/ctrlProp101.xml"/><Relationship Id="rId2" Type="http://schemas.openxmlformats.org/officeDocument/2006/relationships/drawing" Target="../drawings/drawing3.xml"/><Relationship Id="rId16" Type="http://schemas.openxmlformats.org/officeDocument/2006/relationships/ctrlProp" Target="../ctrlProps/ctrlProp79.xml"/><Relationship Id="rId20" Type="http://schemas.openxmlformats.org/officeDocument/2006/relationships/ctrlProp" Target="../ctrlProps/ctrlProp83.xml"/><Relationship Id="rId29" Type="http://schemas.openxmlformats.org/officeDocument/2006/relationships/ctrlProp" Target="../ctrlProps/ctrlProp92.xml"/><Relationship Id="rId1" Type="http://schemas.openxmlformats.org/officeDocument/2006/relationships/printerSettings" Target="../printerSettings/printerSettings15.bin"/><Relationship Id="rId6" Type="http://schemas.openxmlformats.org/officeDocument/2006/relationships/ctrlProp" Target="../ctrlProps/ctrlProp69.xml"/><Relationship Id="rId11" Type="http://schemas.openxmlformats.org/officeDocument/2006/relationships/ctrlProp" Target="../ctrlProps/ctrlProp74.xml"/><Relationship Id="rId24" Type="http://schemas.openxmlformats.org/officeDocument/2006/relationships/ctrlProp" Target="../ctrlProps/ctrlProp87.xml"/><Relationship Id="rId32" Type="http://schemas.openxmlformats.org/officeDocument/2006/relationships/ctrlProp" Target="../ctrlProps/ctrlProp95.xml"/><Relationship Id="rId37" Type="http://schemas.openxmlformats.org/officeDocument/2006/relationships/ctrlProp" Target="../ctrlProps/ctrlProp100.xml"/><Relationship Id="rId40" Type="http://schemas.openxmlformats.org/officeDocument/2006/relationships/ctrlProp" Target="../ctrlProps/ctrlProp103.xml"/><Relationship Id="rId5" Type="http://schemas.openxmlformats.org/officeDocument/2006/relationships/ctrlProp" Target="../ctrlProps/ctrlProp68.xml"/><Relationship Id="rId15" Type="http://schemas.openxmlformats.org/officeDocument/2006/relationships/ctrlProp" Target="../ctrlProps/ctrlProp78.xml"/><Relationship Id="rId23" Type="http://schemas.openxmlformats.org/officeDocument/2006/relationships/ctrlProp" Target="../ctrlProps/ctrlProp86.xml"/><Relationship Id="rId28" Type="http://schemas.openxmlformats.org/officeDocument/2006/relationships/ctrlProp" Target="../ctrlProps/ctrlProp91.xml"/><Relationship Id="rId36" Type="http://schemas.openxmlformats.org/officeDocument/2006/relationships/ctrlProp" Target="../ctrlProps/ctrlProp99.xml"/><Relationship Id="rId10" Type="http://schemas.openxmlformats.org/officeDocument/2006/relationships/ctrlProp" Target="../ctrlProps/ctrlProp73.xml"/><Relationship Id="rId19" Type="http://schemas.openxmlformats.org/officeDocument/2006/relationships/ctrlProp" Target="../ctrlProps/ctrlProp82.xml"/><Relationship Id="rId31" Type="http://schemas.openxmlformats.org/officeDocument/2006/relationships/ctrlProp" Target="../ctrlProps/ctrlProp94.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 Id="rId22" Type="http://schemas.openxmlformats.org/officeDocument/2006/relationships/ctrlProp" Target="../ctrlProps/ctrlProp85.xml"/><Relationship Id="rId27" Type="http://schemas.openxmlformats.org/officeDocument/2006/relationships/ctrlProp" Target="../ctrlProps/ctrlProp90.xml"/><Relationship Id="rId30" Type="http://schemas.openxmlformats.org/officeDocument/2006/relationships/ctrlProp" Target="../ctrlProps/ctrlProp93.xml"/><Relationship Id="rId35" Type="http://schemas.openxmlformats.org/officeDocument/2006/relationships/ctrlProp" Target="../ctrlProps/ctrlProp98.xml"/><Relationship Id="rId8" Type="http://schemas.openxmlformats.org/officeDocument/2006/relationships/ctrlProp" Target="../ctrlProps/ctrlProp71.xml"/><Relationship Id="rId3" Type="http://schemas.openxmlformats.org/officeDocument/2006/relationships/vmlDrawing" Target="../drawings/vmlDrawing3.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consultantplus://offline/ref=14AA3FABBD3A96766F7A204FAAFD040299570CE50B2A873AB4E84F727B13BBF1A1A14F6C9694F2E6AF8491ECDAy1I0H"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C000"/>
  </sheetPr>
  <dimension ref="A1:CL124"/>
  <sheetViews>
    <sheetView tabSelected="1" view="pageBreakPreview" topLeftCell="A4" zoomScale="60" zoomScaleNormal="100" workbookViewId="0">
      <selection activeCell="F13" sqref="F13:K13"/>
    </sheetView>
  </sheetViews>
  <sheetFormatPr defaultRowHeight="15" outlineLevelRow="1" x14ac:dyDescent="0.25"/>
  <cols>
    <col min="1" max="1" width="9.140625" style="4" customWidth="1"/>
    <col min="2" max="2" width="12.140625" style="1" customWidth="1"/>
    <col min="3" max="3" width="6.28515625" style="1" customWidth="1"/>
    <col min="4" max="4" width="7.140625" style="1" customWidth="1"/>
    <col min="5" max="5" width="28.7109375" style="1" customWidth="1"/>
    <col min="6" max="6" width="26.140625" style="1" customWidth="1"/>
    <col min="7" max="7" width="9.140625" style="1" customWidth="1"/>
    <col min="8" max="8" width="9.85546875" style="1" customWidth="1"/>
    <col min="9" max="9" width="10" style="1" customWidth="1"/>
    <col min="10" max="10" width="9.140625" style="1" customWidth="1"/>
    <col min="11" max="11" width="8.5703125" style="1" customWidth="1"/>
    <col min="12" max="12" width="14" style="359" customWidth="1"/>
    <col min="13" max="13" width="34.140625" style="358" customWidth="1"/>
    <col min="14" max="14" width="26.28515625" style="516" hidden="1" customWidth="1"/>
    <col min="15" max="15" width="4.5703125" style="516" hidden="1" customWidth="1"/>
    <col min="16" max="16" width="20.5703125" style="516" hidden="1" customWidth="1"/>
    <col min="17" max="17" width="6" style="516" hidden="1" customWidth="1"/>
    <col min="18" max="18" width="33.140625" style="516" hidden="1" customWidth="1"/>
    <col min="19" max="19" width="5.7109375" style="516" hidden="1" customWidth="1"/>
    <col min="20" max="20" width="36.5703125" style="516" hidden="1" customWidth="1"/>
    <col min="21" max="33" width="9.140625" style="495" customWidth="1"/>
    <col min="34" max="34" width="46.42578125" style="524" customWidth="1"/>
    <col min="35" max="90" width="9.140625" style="495" customWidth="1"/>
    <col min="91" max="251" width="9.140625" style="1" customWidth="1"/>
    <col min="252" max="16384" width="9.140625" style="1"/>
  </cols>
  <sheetData>
    <row r="1" spans="1:90" ht="20.25" customHeight="1" x14ac:dyDescent="0.25">
      <c r="A1" s="225" t="s">
        <v>422</v>
      </c>
      <c r="B1" s="225"/>
      <c r="C1" s="225"/>
      <c r="D1" s="225"/>
      <c r="E1" s="225"/>
      <c r="F1" s="225"/>
      <c r="G1" s="225"/>
      <c r="H1" s="225"/>
      <c r="I1" s="349"/>
      <c r="J1" s="225"/>
      <c r="K1" s="225"/>
      <c r="L1" s="1"/>
      <c r="M1" s="495"/>
      <c r="AG1" s="497"/>
      <c r="AH1" s="453"/>
      <c r="AI1" s="358"/>
      <c r="AJ1" s="496"/>
      <c r="AK1" s="358"/>
      <c r="AL1" s="358"/>
      <c r="AM1" s="358"/>
      <c r="AN1" s="358"/>
      <c r="AO1" s="358"/>
    </row>
    <row r="2" spans="1:90" ht="18.75" x14ac:dyDescent="0.25">
      <c r="A2" s="225"/>
      <c r="B2" s="227"/>
      <c r="C2" s="225"/>
      <c r="D2" s="225"/>
      <c r="E2" s="225"/>
      <c r="F2" s="225"/>
      <c r="G2" s="225"/>
      <c r="H2" s="225"/>
      <c r="I2" s="88"/>
      <c r="J2" s="225"/>
      <c r="K2" s="225"/>
      <c r="L2" s="1"/>
      <c r="M2" s="495"/>
      <c r="AG2" s="496"/>
      <c r="AH2" s="522"/>
      <c r="AI2" s="496"/>
      <c r="AJ2" s="496"/>
      <c r="AK2" s="358"/>
      <c r="AL2" s="358"/>
      <c r="AM2" s="358"/>
      <c r="AN2" s="358"/>
      <c r="AO2" s="358"/>
    </row>
    <row r="3" spans="1:90" x14ac:dyDescent="0.25">
      <c r="A3" s="225"/>
      <c r="B3" s="225"/>
      <c r="C3" s="225"/>
      <c r="D3" s="225"/>
      <c r="E3" s="225"/>
      <c r="F3" s="225"/>
      <c r="G3" s="225" t="s">
        <v>422</v>
      </c>
      <c r="H3" s="225"/>
      <c r="I3" s="225"/>
      <c r="J3" s="225"/>
      <c r="K3" s="225"/>
      <c r="L3" s="1"/>
      <c r="M3" s="495"/>
      <c r="AG3" s="496"/>
      <c r="AH3" s="453"/>
      <c r="AI3" s="358"/>
      <c r="AJ3" s="496"/>
      <c r="AK3" s="358"/>
      <c r="AL3" s="358"/>
      <c r="AM3" s="358"/>
      <c r="AN3" s="358"/>
      <c r="AO3" s="358"/>
    </row>
    <row r="4" spans="1:90" ht="15.75" x14ac:dyDescent="0.25">
      <c r="A4" s="225"/>
      <c r="B4" s="1016" t="s">
        <v>2</v>
      </c>
      <c r="C4" s="1016"/>
      <c r="D4" s="1016"/>
      <c r="E4" s="1016"/>
      <c r="F4" s="225"/>
      <c r="G4" s="225"/>
      <c r="H4" s="225"/>
      <c r="I4" s="225"/>
      <c r="J4" s="225"/>
      <c r="K4" s="225"/>
      <c r="L4" s="1"/>
      <c r="M4" s="495"/>
      <c r="AG4" s="496"/>
      <c r="AH4" s="453"/>
      <c r="AI4" s="358"/>
      <c r="AJ4" s="496"/>
      <c r="AK4" s="358"/>
      <c r="AL4" s="358"/>
      <c r="AM4" s="358"/>
      <c r="AN4" s="358"/>
      <c r="AO4" s="358"/>
    </row>
    <row r="5" spans="1:90" ht="15.75" x14ac:dyDescent="0.25">
      <c r="A5" s="225"/>
      <c r="B5" s="1016" t="s">
        <v>343</v>
      </c>
      <c r="C5" s="1016"/>
      <c r="D5" s="1016"/>
      <c r="E5" s="1016"/>
      <c r="F5" s="225"/>
      <c r="G5" s="225"/>
      <c r="H5" s="225"/>
      <c r="I5" s="225"/>
      <c r="J5" s="225"/>
      <c r="K5" s="225"/>
      <c r="L5" s="1"/>
      <c r="M5" s="495"/>
      <c r="AG5" s="496"/>
      <c r="AH5" s="453"/>
      <c r="AI5" s="358"/>
      <c r="AJ5" s="496"/>
      <c r="AK5" s="358"/>
      <c r="AL5" s="358"/>
      <c r="AM5" s="358"/>
      <c r="AN5" s="358"/>
      <c r="AO5" s="358"/>
    </row>
    <row r="6" spans="1:90" ht="15.75" customHeight="1" x14ac:dyDescent="0.25">
      <c r="A6" s="225"/>
      <c r="B6" s="33"/>
      <c r="C6" s="34"/>
      <c r="D6" s="34"/>
      <c r="E6" s="34"/>
      <c r="F6" s="225"/>
      <c r="G6" s="225"/>
      <c r="H6" s="225"/>
      <c r="I6" s="225"/>
      <c r="J6" s="225"/>
      <c r="K6" s="225"/>
      <c r="L6" s="1"/>
      <c r="M6" s="495"/>
      <c r="N6" s="516" t="s">
        <v>1339</v>
      </c>
      <c r="R6" s="516" t="s">
        <v>49</v>
      </c>
      <c r="AG6" s="496"/>
      <c r="AH6" s="453"/>
      <c r="AI6" s="358"/>
      <c r="AJ6" s="496"/>
      <c r="AK6" s="358"/>
      <c r="AL6" s="358"/>
      <c r="AM6" s="358"/>
      <c r="AN6" s="358"/>
      <c r="AO6" s="358"/>
    </row>
    <row r="7" spans="1:90" ht="19.5" x14ac:dyDescent="0.3">
      <c r="A7" s="1017" t="s">
        <v>28</v>
      </c>
      <c r="B7" s="1017"/>
      <c r="C7" s="1017"/>
      <c r="D7" s="1017"/>
      <c r="E7" s="1017"/>
      <c r="F7" s="1017"/>
      <c r="G7" s="1017"/>
      <c r="H7" s="1017"/>
      <c r="I7" s="1017"/>
      <c r="J7" s="1017"/>
      <c r="K7" s="1017"/>
      <c r="L7" s="1"/>
      <c r="M7" s="495"/>
      <c r="N7" s="516" t="s">
        <v>473</v>
      </c>
      <c r="P7" s="530" t="s">
        <v>504</v>
      </c>
      <c r="R7" s="516" t="s">
        <v>38</v>
      </c>
      <c r="T7" s="514" t="s">
        <v>974</v>
      </c>
      <c r="AG7" s="358"/>
      <c r="AH7" s="453"/>
      <c r="AI7" s="358"/>
      <c r="AJ7" s="496"/>
      <c r="AK7" s="358"/>
      <c r="AL7" s="358"/>
      <c r="AM7" s="358"/>
      <c r="AN7" s="358"/>
      <c r="AO7" s="358"/>
    </row>
    <row r="8" spans="1:90" ht="18.75" x14ac:dyDescent="0.3">
      <c r="A8" s="225"/>
      <c r="B8" s="1018"/>
      <c r="C8" s="1018"/>
      <c r="D8" s="1018"/>
      <c r="E8" s="1018"/>
      <c r="F8" s="1018"/>
      <c r="G8" s="1018"/>
      <c r="H8" s="1018"/>
      <c r="I8" s="1018"/>
      <c r="J8" s="1018"/>
      <c r="K8" s="1018"/>
      <c r="L8" s="1"/>
      <c r="M8" s="495"/>
      <c r="N8" s="516" t="s">
        <v>1040</v>
      </c>
      <c r="P8" s="514" t="s">
        <v>1109</v>
      </c>
      <c r="R8" s="516" t="s">
        <v>40</v>
      </c>
      <c r="T8" s="514" t="s">
        <v>518</v>
      </c>
      <c r="AG8" s="358"/>
      <c r="AH8" s="453"/>
      <c r="AI8" s="358"/>
      <c r="AJ8" s="496"/>
      <c r="AK8" s="358"/>
      <c r="AL8" s="358"/>
      <c r="AM8" s="358"/>
      <c r="AN8" s="358"/>
      <c r="AO8" s="358"/>
    </row>
    <row r="9" spans="1:90" x14ac:dyDescent="0.25">
      <c r="A9" s="1019" t="s">
        <v>45</v>
      </c>
      <c r="B9" s="1019"/>
      <c r="C9" s="1019"/>
      <c r="D9" s="1019"/>
      <c r="E9" s="1019"/>
      <c r="F9" s="1019"/>
      <c r="G9" s="1019"/>
      <c r="H9" s="1019"/>
      <c r="I9" s="1019"/>
      <c r="J9" s="1019"/>
      <c r="K9" s="1019"/>
      <c r="L9" s="1"/>
      <c r="M9" s="495"/>
      <c r="N9" s="516" t="s">
        <v>1041</v>
      </c>
      <c r="P9" s="514" t="s">
        <v>1110</v>
      </c>
      <c r="R9" s="516" t="s">
        <v>39</v>
      </c>
      <c r="T9" s="514" t="s">
        <v>519</v>
      </c>
      <c r="AG9" s="358"/>
      <c r="AH9" s="453"/>
      <c r="AI9" s="358"/>
      <c r="AJ9" s="496"/>
      <c r="AK9" s="358"/>
      <c r="AL9" s="358"/>
      <c r="AM9" s="358"/>
      <c r="AN9" s="358"/>
      <c r="AO9" s="358"/>
    </row>
    <row r="10" spans="1:90" s="558" customFormat="1" ht="15" customHeight="1" x14ac:dyDescent="0.25">
      <c r="A10" s="1020" t="s">
        <v>46</v>
      </c>
      <c r="B10" s="1020"/>
      <c r="C10" s="1020"/>
      <c r="D10" s="1020"/>
      <c r="E10" s="1020"/>
      <c r="F10" s="1020"/>
      <c r="G10" s="1020"/>
      <c r="H10" s="1020"/>
      <c r="I10" s="1020"/>
      <c r="J10" s="1020"/>
      <c r="K10" s="1020"/>
      <c r="M10" s="559"/>
      <c r="N10" s="560"/>
      <c r="O10" s="560"/>
      <c r="P10" s="561" t="s">
        <v>1111</v>
      </c>
      <c r="Q10" s="560"/>
      <c r="R10" s="560" t="s">
        <v>1063</v>
      </c>
      <c r="S10" s="560"/>
      <c r="T10" s="561" t="s">
        <v>520</v>
      </c>
      <c r="U10" s="559"/>
      <c r="V10" s="559"/>
      <c r="W10" s="559"/>
      <c r="X10" s="559"/>
      <c r="Y10" s="559"/>
      <c r="Z10" s="559"/>
      <c r="AA10" s="559"/>
      <c r="AB10" s="559"/>
      <c r="AC10" s="559"/>
      <c r="AD10" s="559"/>
      <c r="AE10" s="559"/>
      <c r="AF10" s="559"/>
      <c r="AG10" s="562"/>
      <c r="AH10" s="563"/>
      <c r="AI10" s="562"/>
      <c r="AJ10" s="564"/>
      <c r="AK10" s="562"/>
      <c r="AL10" s="562"/>
      <c r="AM10" s="562"/>
      <c r="AN10" s="562"/>
      <c r="AO10" s="562"/>
      <c r="AP10" s="559"/>
      <c r="AQ10" s="559"/>
      <c r="AR10" s="559"/>
      <c r="AS10" s="559"/>
      <c r="AT10" s="559"/>
      <c r="AU10" s="559"/>
      <c r="AV10" s="559"/>
      <c r="AW10" s="559"/>
      <c r="AX10" s="559"/>
      <c r="AY10" s="559"/>
      <c r="AZ10" s="559"/>
      <c r="BA10" s="559"/>
      <c r="BB10" s="559"/>
      <c r="BC10" s="559"/>
      <c r="BD10" s="559"/>
      <c r="BE10" s="559"/>
      <c r="BF10" s="559"/>
      <c r="BG10" s="559"/>
      <c r="BH10" s="559"/>
      <c r="BI10" s="559"/>
      <c r="BJ10" s="559"/>
      <c r="BK10" s="559"/>
      <c r="BL10" s="559"/>
      <c r="BM10" s="559"/>
      <c r="BN10" s="559"/>
      <c r="BO10" s="559"/>
      <c r="BP10" s="559"/>
      <c r="BQ10" s="559"/>
      <c r="BR10" s="559"/>
      <c r="BS10" s="559"/>
      <c r="BT10" s="559"/>
      <c r="BU10" s="559"/>
      <c r="BV10" s="559"/>
      <c r="BW10" s="559"/>
      <c r="BX10" s="559"/>
      <c r="BY10" s="559"/>
      <c r="BZ10" s="559"/>
      <c r="CA10" s="559"/>
      <c r="CB10" s="559"/>
      <c r="CC10" s="559"/>
      <c r="CD10" s="559"/>
      <c r="CE10" s="559"/>
      <c r="CF10" s="559"/>
      <c r="CG10" s="559"/>
      <c r="CH10" s="559"/>
      <c r="CI10" s="559"/>
      <c r="CJ10" s="559"/>
      <c r="CK10" s="559"/>
      <c r="CL10" s="559"/>
    </row>
    <row r="11" spans="1:90" s="558" customFormat="1" ht="15" customHeight="1" x14ac:dyDescent="0.25">
      <c r="A11" s="86"/>
      <c r="B11" s="1006" t="s">
        <v>33</v>
      </c>
      <c r="C11" s="1006"/>
      <c r="D11" s="1006"/>
      <c r="E11" s="1006"/>
      <c r="F11" s="1003" t="s">
        <v>1339</v>
      </c>
      <c r="G11" s="1004"/>
      <c r="H11" s="1004"/>
      <c r="I11" s="1004"/>
      <c r="J11" s="1004"/>
      <c r="K11" s="1005"/>
      <c r="M11" s="559"/>
      <c r="N11" s="560"/>
      <c r="O11" s="560"/>
      <c r="P11" s="561" t="s">
        <v>1112</v>
      </c>
      <c r="Q11" s="560"/>
      <c r="R11" s="560"/>
      <c r="S11" s="560"/>
      <c r="T11" s="561" t="s">
        <v>521</v>
      </c>
      <c r="U11" s="559"/>
      <c r="V11" s="559"/>
      <c r="W11" s="559"/>
      <c r="X11" s="559"/>
      <c r="Y11" s="559"/>
      <c r="Z11" s="559"/>
      <c r="AA11" s="559"/>
      <c r="AB11" s="559"/>
      <c r="AC11" s="559"/>
      <c r="AD11" s="559"/>
      <c r="AE11" s="559"/>
      <c r="AF11" s="559"/>
      <c r="AG11" s="562"/>
      <c r="AH11" s="565"/>
      <c r="AI11" s="564"/>
      <c r="AJ11" s="564"/>
      <c r="AK11" s="562"/>
      <c r="AL11" s="562"/>
      <c r="AM11" s="562"/>
      <c r="AN11" s="562"/>
      <c r="AO11" s="562"/>
      <c r="AP11" s="559"/>
      <c r="AQ11" s="559"/>
      <c r="AR11" s="559"/>
      <c r="AS11" s="559"/>
      <c r="AT11" s="559"/>
      <c r="AU11" s="559"/>
      <c r="AV11" s="559"/>
      <c r="AW11" s="559"/>
      <c r="AX11" s="559"/>
      <c r="AY11" s="559"/>
      <c r="AZ11" s="559"/>
      <c r="BA11" s="559"/>
      <c r="BB11" s="559"/>
      <c r="BC11" s="559"/>
      <c r="BD11" s="559"/>
      <c r="BE11" s="559"/>
      <c r="BF11" s="559"/>
      <c r="BG11" s="559"/>
      <c r="BH11" s="559"/>
      <c r="BI11" s="559"/>
      <c r="BJ11" s="559"/>
      <c r="BK11" s="559"/>
      <c r="BL11" s="559"/>
      <c r="BM11" s="559"/>
      <c r="BN11" s="559"/>
      <c r="BO11" s="559"/>
      <c r="BP11" s="559"/>
      <c r="BQ11" s="559"/>
      <c r="BR11" s="559"/>
      <c r="BS11" s="559"/>
      <c r="BT11" s="559"/>
      <c r="BU11" s="559"/>
      <c r="BV11" s="559"/>
      <c r="BW11" s="559"/>
      <c r="BX11" s="559"/>
      <c r="BY11" s="559"/>
      <c r="BZ11" s="559"/>
      <c r="CA11" s="559"/>
      <c r="CB11" s="559"/>
      <c r="CC11" s="559"/>
      <c r="CD11" s="559"/>
      <c r="CE11" s="559"/>
      <c r="CF11" s="559"/>
      <c r="CG11" s="559"/>
      <c r="CH11" s="559"/>
      <c r="CI11" s="559"/>
      <c r="CJ11" s="559"/>
      <c r="CK11" s="559"/>
      <c r="CL11" s="559"/>
    </row>
    <row r="12" spans="1:90" s="558" customFormat="1" ht="15" customHeight="1" outlineLevel="1" x14ac:dyDescent="0.25">
      <c r="A12" s="86"/>
      <c r="B12" s="1007" t="s">
        <v>1316</v>
      </c>
      <c r="C12" s="1008"/>
      <c r="D12" s="1008"/>
      <c r="E12" s="1008"/>
      <c r="F12" s="1008"/>
      <c r="G12" s="1008"/>
      <c r="H12" s="1008"/>
      <c r="I12" s="1008"/>
      <c r="J12" s="1008"/>
      <c r="K12" s="1008"/>
      <c r="M12" s="559"/>
      <c r="N12" s="560"/>
      <c r="O12" s="560"/>
      <c r="P12" s="561" t="s">
        <v>1113</v>
      </c>
      <c r="Q12" s="560"/>
      <c r="R12" s="560"/>
      <c r="S12" s="560"/>
      <c r="T12" s="561" t="s">
        <v>522</v>
      </c>
      <c r="U12" s="559"/>
      <c r="V12" s="559"/>
      <c r="W12" s="559"/>
      <c r="X12" s="559"/>
      <c r="Y12" s="559"/>
      <c r="Z12" s="559"/>
      <c r="AA12" s="559"/>
      <c r="AB12" s="559"/>
      <c r="AC12" s="559"/>
      <c r="AD12" s="559"/>
      <c r="AE12" s="559"/>
      <c r="AF12" s="559"/>
      <c r="AG12" s="562"/>
      <c r="AH12" s="565"/>
      <c r="AI12" s="564"/>
      <c r="AJ12" s="564"/>
      <c r="AK12" s="562"/>
      <c r="AL12" s="562"/>
      <c r="AM12" s="562"/>
      <c r="AN12" s="562"/>
      <c r="AO12" s="562"/>
      <c r="AP12" s="559"/>
      <c r="AQ12" s="559"/>
      <c r="AR12" s="559"/>
      <c r="AS12" s="559"/>
      <c r="AT12" s="559"/>
      <c r="AU12" s="559"/>
      <c r="AV12" s="559"/>
      <c r="AW12" s="559"/>
      <c r="AX12" s="559"/>
      <c r="AY12" s="559"/>
      <c r="AZ12" s="559"/>
      <c r="BA12" s="559"/>
      <c r="BB12" s="559"/>
      <c r="BC12" s="559"/>
      <c r="BD12" s="559"/>
      <c r="BE12" s="559"/>
      <c r="BF12" s="559"/>
      <c r="BG12" s="559"/>
      <c r="BH12" s="559"/>
      <c r="BI12" s="559"/>
      <c r="BJ12" s="559"/>
      <c r="BK12" s="559"/>
      <c r="BL12" s="559"/>
      <c r="BM12" s="559"/>
      <c r="BN12" s="559"/>
      <c r="BO12" s="559"/>
      <c r="BP12" s="559"/>
      <c r="BQ12" s="559"/>
      <c r="BR12" s="559"/>
      <c r="BS12" s="559"/>
      <c r="BT12" s="559"/>
      <c r="BU12" s="559"/>
      <c r="BV12" s="559"/>
      <c r="BW12" s="559"/>
      <c r="BX12" s="559"/>
      <c r="BY12" s="559"/>
      <c r="BZ12" s="559"/>
      <c r="CA12" s="559"/>
      <c r="CB12" s="559"/>
      <c r="CC12" s="559"/>
      <c r="CD12" s="559"/>
      <c r="CE12" s="559"/>
      <c r="CF12" s="559"/>
      <c r="CG12" s="559"/>
      <c r="CH12" s="559"/>
      <c r="CI12" s="559"/>
      <c r="CJ12" s="559"/>
      <c r="CK12" s="559"/>
      <c r="CL12" s="559"/>
    </row>
    <row r="13" spans="1:90" s="558" customFormat="1" ht="15" customHeight="1" outlineLevel="1" x14ac:dyDescent="0.25">
      <c r="A13" s="86"/>
      <c r="B13" s="1006" t="s">
        <v>1345</v>
      </c>
      <c r="C13" s="1006"/>
      <c r="D13" s="1006"/>
      <c r="E13" s="1006"/>
      <c r="F13" s="1009" t="s">
        <v>49</v>
      </c>
      <c r="G13" s="1010"/>
      <c r="H13" s="1010"/>
      <c r="I13" s="1010"/>
      <c r="J13" s="1010"/>
      <c r="K13" s="1011"/>
      <c r="M13" s="559"/>
      <c r="N13" s="560"/>
      <c r="O13" s="560"/>
      <c r="P13" s="560"/>
      <c r="Q13" s="560"/>
      <c r="R13" s="560"/>
      <c r="S13" s="566"/>
      <c r="T13" s="561" t="s">
        <v>523</v>
      </c>
      <c r="U13" s="559"/>
      <c r="V13" s="559"/>
      <c r="W13" s="559"/>
      <c r="X13" s="559"/>
      <c r="Y13" s="559"/>
      <c r="Z13" s="559"/>
      <c r="AA13" s="559"/>
      <c r="AB13" s="559"/>
      <c r="AC13" s="559"/>
      <c r="AD13" s="559"/>
      <c r="AE13" s="559"/>
      <c r="AF13" s="559"/>
      <c r="AG13" s="562"/>
      <c r="AH13" s="565"/>
      <c r="AI13" s="564"/>
      <c r="AJ13" s="564"/>
      <c r="AK13" s="562"/>
      <c r="AL13" s="562"/>
      <c r="AM13" s="562"/>
      <c r="AN13" s="562"/>
      <c r="AO13" s="562"/>
      <c r="AP13" s="559"/>
      <c r="AQ13" s="559"/>
      <c r="AR13" s="559"/>
      <c r="AS13" s="559"/>
      <c r="AT13" s="559"/>
      <c r="AU13" s="559"/>
      <c r="AV13" s="559"/>
      <c r="AW13" s="559"/>
      <c r="AX13" s="559"/>
      <c r="AY13" s="559"/>
      <c r="AZ13" s="559"/>
      <c r="BA13" s="559"/>
      <c r="BB13" s="559"/>
      <c r="BC13" s="559"/>
      <c r="BD13" s="559"/>
      <c r="BE13" s="559"/>
      <c r="BF13" s="559"/>
      <c r="BG13" s="559"/>
      <c r="BH13" s="559"/>
      <c r="BI13" s="559"/>
      <c r="BJ13" s="559"/>
      <c r="BK13" s="559"/>
      <c r="BL13" s="559"/>
      <c r="BM13" s="559"/>
      <c r="BN13" s="559"/>
      <c r="BO13" s="559"/>
      <c r="BP13" s="559"/>
      <c r="BQ13" s="559"/>
      <c r="BR13" s="559"/>
      <c r="BS13" s="559"/>
      <c r="BT13" s="559"/>
      <c r="BU13" s="559"/>
      <c r="BV13" s="559"/>
      <c r="BW13" s="559"/>
      <c r="BX13" s="559"/>
      <c r="BY13" s="559"/>
      <c r="BZ13" s="559"/>
      <c r="CA13" s="559"/>
      <c r="CB13" s="559"/>
      <c r="CC13" s="559"/>
      <c r="CD13" s="559"/>
      <c r="CE13" s="559"/>
      <c r="CF13" s="559"/>
      <c r="CG13" s="559"/>
      <c r="CH13" s="559"/>
      <c r="CI13" s="559"/>
      <c r="CJ13" s="559"/>
      <c r="CK13" s="559"/>
      <c r="CL13" s="559"/>
    </row>
    <row r="14" spans="1:90" ht="33.75" customHeight="1" outlineLevel="1" x14ac:dyDescent="0.25">
      <c r="A14" s="225"/>
      <c r="B14" s="1012" t="s">
        <v>1315</v>
      </c>
      <c r="C14" s="1012"/>
      <c r="D14" s="1012"/>
      <c r="E14" s="1012"/>
      <c r="F14" s="1013"/>
      <c r="G14" s="1014"/>
      <c r="H14" s="1014"/>
      <c r="I14" s="1014"/>
      <c r="J14" s="1015" t="s">
        <v>504</v>
      </c>
      <c r="K14" s="1015"/>
      <c r="L14" s="1"/>
      <c r="M14" s="495"/>
      <c r="P14" s="516" t="s">
        <v>1340</v>
      </c>
      <c r="S14" s="526"/>
      <c r="T14" s="514" t="s">
        <v>524</v>
      </c>
      <c r="AG14" s="358"/>
      <c r="AH14" s="522"/>
      <c r="AI14" s="496"/>
      <c r="AJ14" s="496"/>
      <c r="AK14" s="358"/>
      <c r="AL14" s="358"/>
      <c r="AM14" s="358"/>
      <c r="AN14" s="358"/>
      <c r="AO14" s="358"/>
    </row>
    <row r="15" spans="1:90" ht="42" customHeight="1" outlineLevel="1" x14ac:dyDescent="0.25">
      <c r="A15" s="225"/>
      <c r="B15" s="1012" t="s">
        <v>1378</v>
      </c>
      <c r="C15" s="1012"/>
      <c r="D15" s="1012"/>
      <c r="E15" s="1012"/>
      <c r="F15" s="1027"/>
      <c r="G15" s="1025"/>
      <c r="H15" s="1025"/>
      <c r="I15" s="1025"/>
      <c r="J15" s="1015" t="s">
        <v>504</v>
      </c>
      <c r="K15" s="1015"/>
      <c r="L15" s="1"/>
      <c r="M15" s="495"/>
      <c r="N15" s="526"/>
      <c r="P15" s="531" t="s">
        <v>539</v>
      </c>
      <c r="S15" s="526"/>
      <c r="T15" s="514" t="s">
        <v>525</v>
      </c>
      <c r="AG15" s="358"/>
      <c r="AH15" s="522"/>
      <c r="AI15" s="496"/>
      <c r="AJ15" s="496"/>
      <c r="AK15" s="358"/>
      <c r="AL15" s="358"/>
      <c r="AM15" s="358"/>
      <c r="AN15" s="358"/>
      <c r="AO15" s="358"/>
    </row>
    <row r="16" spans="1:90" ht="15.75" outlineLevel="1" x14ac:dyDescent="0.25">
      <c r="A16" s="225"/>
      <c r="B16" s="1028" t="s">
        <v>107</v>
      </c>
      <c r="C16" s="1028"/>
      <c r="D16" s="1028"/>
      <c r="E16" s="1028"/>
      <c r="F16" s="1024"/>
      <c r="G16" s="1025"/>
      <c r="H16" s="1025"/>
      <c r="I16" s="1025"/>
      <c r="J16" s="1025"/>
      <c r="K16" s="1026"/>
      <c r="N16" s="526"/>
      <c r="P16" s="531" t="s">
        <v>540</v>
      </c>
      <c r="S16" s="526"/>
      <c r="T16" s="514" t="s">
        <v>526</v>
      </c>
      <c r="AG16" s="358"/>
      <c r="AH16" s="522"/>
      <c r="AI16" s="496"/>
      <c r="AJ16" s="496"/>
      <c r="AK16" s="358"/>
      <c r="AL16" s="358"/>
      <c r="AM16" s="358"/>
      <c r="AN16" s="358"/>
      <c r="AO16" s="358"/>
    </row>
    <row r="17" spans="1:90" ht="13.5" customHeight="1" outlineLevel="1" x14ac:dyDescent="0.25">
      <c r="A17" s="225"/>
      <c r="B17" s="1028" t="s">
        <v>1368</v>
      </c>
      <c r="C17" s="1028"/>
      <c r="D17" s="1028"/>
      <c r="E17" s="1028"/>
      <c r="F17" s="1024"/>
      <c r="G17" s="1025"/>
      <c r="H17" s="1025"/>
      <c r="I17" s="1025"/>
      <c r="J17" s="1025"/>
      <c r="K17" s="1026"/>
      <c r="N17" s="526"/>
      <c r="P17" s="531" t="s">
        <v>541</v>
      </c>
      <c r="S17" s="526"/>
      <c r="T17" s="514" t="s">
        <v>527</v>
      </c>
      <c r="AG17" s="358"/>
      <c r="AH17" s="522"/>
      <c r="AI17" s="496"/>
      <c r="AJ17" s="496"/>
      <c r="AK17" s="358"/>
      <c r="AL17" s="358"/>
      <c r="AM17" s="358"/>
      <c r="AN17" s="358"/>
      <c r="AO17" s="358"/>
    </row>
    <row r="18" spans="1:90" ht="15.75" customHeight="1" outlineLevel="1" x14ac:dyDescent="0.25">
      <c r="A18" s="225"/>
      <c r="B18" s="1021" t="s">
        <v>1379</v>
      </c>
      <c r="C18" s="1022"/>
      <c r="D18" s="1022"/>
      <c r="E18" s="1023"/>
      <c r="F18" s="1024"/>
      <c r="G18" s="1025"/>
      <c r="H18" s="1025"/>
      <c r="I18" s="1025"/>
      <c r="J18" s="1025"/>
      <c r="K18" s="1026"/>
      <c r="L18" s="1"/>
      <c r="M18" s="495"/>
      <c r="N18" s="526"/>
      <c r="P18" s="531" t="s">
        <v>542</v>
      </c>
      <c r="S18" s="526"/>
      <c r="T18" s="514" t="s">
        <v>528</v>
      </c>
      <c r="AG18" s="358"/>
      <c r="AH18" s="522"/>
      <c r="AI18" s="496"/>
      <c r="AJ18" s="496"/>
      <c r="AK18" s="358"/>
      <c r="AL18" s="358"/>
      <c r="AM18" s="358"/>
      <c r="AN18" s="358"/>
      <c r="AO18" s="358"/>
    </row>
    <row r="19" spans="1:90" ht="15.75" customHeight="1" outlineLevel="1" x14ac:dyDescent="0.25">
      <c r="A19" s="225"/>
      <c r="B19" s="1021" t="s">
        <v>488</v>
      </c>
      <c r="C19" s="1022"/>
      <c r="D19" s="1022"/>
      <c r="E19" s="1023"/>
      <c r="F19" s="1024"/>
      <c r="G19" s="1025"/>
      <c r="H19" s="1025"/>
      <c r="I19" s="1025"/>
      <c r="J19" s="1025"/>
      <c r="K19" s="1026"/>
      <c r="L19" s="1"/>
      <c r="M19" s="495"/>
      <c r="N19" s="526"/>
      <c r="S19" s="526"/>
      <c r="T19" s="514" t="s">
        <v>529</v>
      </c>
      <c r="AG19" s="358"/>
      <c r="AH19" s="453"/>
      <c r="AI19" s="358"/>
      <c r="AJ19" s="496"/>
      <c r="AK19" s="358"/>
      <c r="AL19" s="358"/>
      <c r="AM19" s="358"/>
      <c r="AN19" s="358"/>
      <c r="AO19" s="358"/>
    </row>
    <row r="20" spans="1:90" ht="15.75" customHeight="1" outlineLevel="1" x14ac:dyDescent="0.25">
      <c r="A20" s="225"/>
      <c r="B20" s="1021" t="s">
        <v>1380</v>
      </c>
      <c r="C20" s="1022"/>
      <c r="D20" s="1022"/>
      <c r="E20" s="1023"/>
      <c r="F20" s="1024"/>
      <c r="G20" s="1025"/>
      <c r="H20" s="1025"/>
      <c r="I20" s="1025"/>
      <c r="J20" s="1025"/>
      <c r="K20" s="1026"/>
      <c r="L20" s="1"/>
      <c r="M20" s="495"/>
      <c r="N20" s="526"/>
      <c r="S20" s="526"/>
      <c r="T20" s="514" t="s">
        <v>530</v>
      </c>
      <c r="AG20" s="358"/>
      <c r="AH20" s="453"/>
      <c r="AI20" s="358"/>
      <c r="AJ20" s="496"/>
      <c r="AK20" s="358"/>
      <c r="AL20" s="358"/>
      <c r="AM20" s="358"/>
      <c r="AN20" s="358"/>
      <c r="AO20" s="358"/>
    </row>
    <row r="21" spans="1:90" s="4" customFormat="1" ht="15.75" customHeight="1" outlineLevel="1" x14ac:dyDescent="0.25">
      <c r="A21" s="225"/>
      <c r="B21" s="1021" t="s">
        <v>1381</v>
      </c>
      <c r="C21" s="1022"/>
      <c r="D21" s="1022"/>
      <c r="E21" s="1023"/>
      <c r="F21" s="1024"/>
      <c r="G21" s="1025"/>
      <c r="H21" s="1025"/>
      <c r="I21" s="1025"/>
      <c r="J21" s="1025"/>
      <c r="K21" s="1026"/>
      <c r="L21" s="154"/>
      <c r="M21" s="358"/>
      <c r="N21" s="526"/>
      <c r="O21" s="516"/>
      <c r="P21" s="516"/>
      <c r="Q21" s="516"/>
      <c r="R21" s="516"/>
      <c r="S21" s="516"/>
      <c r="T21" s="514" t="s">
        <v>531</v>
      </c>
      <c r="U21" s="495"/>
      <c r="V21" s="495"/>
      <c r="W21" s="495"/>
      <c r="X21" s="495"/>
      <c r="Y21" s="495"/>
      <c r="Z21" s="495"/>
      <c r="AA21" s="495"/>
      <c r="AB21" s="495"/>
      <c r="AC21" s="495"/>
      <c r="AD21" s="495"/>
      <c r="AE21" s="495"/>
      <c r="AF21" s="495"/>
      <c r="AG21" s="358"/>
      <c r="AH21" s="453"/>
      <c r="AI21" s="358"/>
      <c r="AJ21" s="496"/>
      <c r="AK21" s="358"/>
      <c r="AL21" s="358"/>
      <c r="AM21" s="358"/>
      <c r="AN21" s="358"/>
      <c r="AO21" s="358"/>
      <c r="AP21" s="495"/>
      <c r="AQ21" s="495"/>
      <c r="AR21" s="495"/>
      <c r="AS21" s="495"/>
      <c r="AT21" s="495"/>
      <c r="AU21" s="495"/>
      <c r="AV21" s="495"/>
      <c r="AW21" s="495"/>
      <c r="AX21" s="495"/>
      <c r="AY21" s="495"/>
      <c r="AZ21" s="495"/>
      <c r="BA21" s="495"/>
      <c r="BB21" s="495"/>
      <c r="BC21" s="495"/>
      <c r="BD21" s="495"/>
      <c r="BE21" s="495"/>
      <c r="BF21" s="495"/>
      <c r="BG21" s="495"/>
      <c r="BH21" s="495"/>
      <c r="BI21" s="495"/>
      <c r="BJ21" s="495"/>
      <c r="BK21" s="495"/>
      <c r="BL21" s="495"/>
      <c r="BM21" s="495"/>
      <c r="BN21" s="495"/>
      <c r="BO21" s="495"/>
      <c r="BP21" s="495"/>
      <c r="BQ21" s="495"/>
      <c r="BR21" s="495"/>
      <c r="BS21" s="495"/>
      <c r="BT21" s="495"/>
      <c r="BU21" s="495"/>
      <c r="BV21" s="495"/>
      <c r="BW21" s="495"/>
      <c r="BX21" s="495"/>
      <c r="BY21" s="495"/>
      <c r="BZ21" s="495"/>
      <c r="CA21" s="495"/>
      <c r="CB21" s="495"/>
      <c r="CC21" s="495"/>
      <c r="CD21" s="495"/>
      <c r="CE21" s="495"/>
      <c r="CF21" s="495"/>
      <c r="CG21" s="495"/>
      <c r="CH21" s="495"/>
      <c r="CI21" s="495"/>
      <c r="CJ21" s="495"/>
      <c r="CK21" s="495"/>
      <c r="CL21" s="495"/>
    </row>
    <row r="22" spans="1:90" s="4" customFormat="1" ht="15.75" customHeight="1" outlineLevel="1" x14ac:dyDescent="0.25">
      <c r="A22" s="225"/>
      <c r="B22" s="1031" t="s">
        <v>34</v>
      </c>
      <c r="C22" s="1031"/>
      <c r="D22" s="1031"/>
      <c r="E22" s="1031"/>
      <c r="F22" s="1024"/>
      <c r="G22" s="1025"/>
      <c r="H22" s="1025"/>
      <c r="I22" s="1025"/>
      <c r="J22" s="1025"/>
      <c r="K22" s="1026"/>
      <c r="L22" s="154"/>
      <c r="M22" s="358"/>
      <c r="N22" s="526"/>
      <c r="O22" s="516"/>
      <c r="P22" s="516"/>
      <c r="Q22" s="516"/>
      <c r="R22" s="516"/>
      <c r="S22" s="516"/>
      <c r="T22" s="514" t="s">
        <v>532</v>
      </c>
      <c r="U22" s="495"/>
      <c r="V22" s="495"/>
      <c r="W22" s="495"/>
      <c r="X22" s="495"/>
      <c r="Y22" s="495"/>
      <c r="Z22" s="495"/>
      <c r="AA22" s="495"/>
      <c r="AB22" s="495"/>
      <c r="AC22" s="495"/>
      <c r="AD22" s="495"/>
      <c r="AE22" s="495"/>
      <c r="AF22" s="495"/>
      <c r="AG22" s="358"/>
      <c r="AH22" s="453"/>
      <c r="AI22" s="358"/>
      <c r="AJ22" s="496"/>
      <c r="AK22" s="358"/>
      <c r="AL22" s="358"/>
      <c r="AM22" s="358"/>
      <c r="AN22" s="358"/>
      <c r="AO22" s="358"/>
      <c r="AP22" s="495"/>
      <c r="AQ22" s="495"/>
      <c r="AR22" s="495"/>
      <c r="AS22" s="495"/>
      <c r="AT22" s="495"/>
      <c r="AU22" s="495"/>
      <c r="AV22" s="495"/>
      <c r="AW22" s="495"/>
      <c r="AX22" s="495"/>
      <c r="AY22" s="495"/>
      <c r="AZ22" s="495"/>
      <c r="BA22" s="495"/>
      <c r="BB22" s="495"/>
      <c r="BC22" s="495"/>
      <c r="BD22" s="495"/>
      <c r="BE22" s="495"/>
      <c r="BF22" s="495"/>
      <c r="BG22" s="495"/>
      <c r="BH22" s="495"/>
      <c r="BI22" s="495"/>
      <c r="BJ22" s="495"/>
      <c r="BK22" s="495"/>
      <c r="BL22" s="495"/>
      <c r="BM22" s="495"/>
      <c r="BN22" s="495"/>
      <c r="BO22" s="495"/>
      <c r="BP22" s="495"/>
      <c r="BQ22" s="495"/>
      <c r="BR22" s="495"/>
      <c r="BS22" s="495"/>
      <c r="BT22" s="495"/>
      <c r="BU22" s="495"/>
      <c r="BV22" s="495"/>
      <c r="BW22" s="495"/>
      <c r="BX22" s="495"/>
      <c r="BY22" s="495"/>
      <c r="BZ22" s="495"/>
      <c r="CA22" s="495"/>
      <c r="CB22" s="495"/>
      <c r="CC22" s="495"/>
      <c r="CD22" s="495"/>
      <c r="CE22" s="495"/>
      <c r="CF22" s="495"/>
      <c r="CG22" s="495"/>
      <c r="CH22" s="495"/>
      <c r="CI22" s="495"/>
      <c r="CJ22" s="495"/>
      <c r="CK22" s="495"/>
      <c r="CL22" s="495"/>
    </row>
    <row r="23" spans="1:90" s="4" customFormat="1" ht="9" customHeight="1" x14ac:dyDescent="0.25">
      <c r="A23" s="225"/>
      <c r="B23" s="225"/>
      <c r="C23" s="225"/>
      <c r="D23" s="225"/>
      <c r="E23" s="225"/>
      <c r="F23" s="225"/>
      <c r="G23" s="225"/>
      <c r="H23" s="225"/>
      <c r="I23" s="225"/>
      <c r="J23" s="225"/>
      <c r="K23" s="225"/>
      <c r="L23" s="154"/>
      <c r="M23" s="358"/>
      <c r="N23" s="526"/>
      <c r="O23" s="516"/>
      <c r="P23" s="516"/>
      <c r="Q23" s="516"/>
      <c r="R23" s="516"/>
      <c r="S23" s="516"/>
      <c r="T23" s="514" t="s">
        <v>533</v>
      </c>
      <c r="U23" s="495"/>
      <c r="V23" s="495"/>
      <c r="W23" s="495"/>
      <c r="X23" s="495"/>
      <c r="Y23" s="495"/>
      <c r="Z23" s="495"/>
      <c r="AA23" s="495"/>
      <c r="AB23" s="495"/>
      <c r="AC23" s="495"/>
      <c r="AD23" s="495"/>
      <c r="AE23" s="495"/>
      <c r="AF23" s="495"/>
      <c r="AG23" s="358"/>
      <c r="AH23" s="453"/>
      <c r="AI23" s="358"/>
      <c r="AJ23" s="496"/>
      <c r="AK23" s="358"/>
      <c r="AL23" s="358"/>
      <c r="AM23" s="358"/>
      <c r="AN23" s="358"/>
      <c r="AO23" s="358"/>
      <c r="AP23" s="495"/>
      <c r="AQ23" s="495"/>
      <c r="AR23" s="495"/>
      <c r="AS23" s="495"/>
      <c r="AT23" s="495"/>
      <c r="AU23" s="495"/>
      <c r="AV23" s="495"/>
      <c r="AW23" s="495"/>
      <c r="AX23" s="495"/>
      <c r="AY23" s="495"/>
      <c r="AZ23" s="495"/>
      <c r="BA23" s="495"/>
      <c r="BB23" s="495"/>
      <c r="BC23" s="495"/>
      <c r="BD23" s="495"/>
      <c r="BE23" s="495"/>
      <c r="BF23" s="495"/>
      <c r="BG23" s="495"/>
      <c r="BH23" s="495"/>
      <c r="BI23" s="495"/>
      <c r="BJ23" s="495"/>
      <c r="BK23" s="495"/>
      <c r="BL23" s="495"/>
      <c r="BM23" s="495"/>
      <c r="BN23" s="495"/>
      <c r="BO23" s="495"/>
      <c r="BP23" s="495"/>
      <c r="BQ23" s="495"/>
      <c r="BR23" s="495"/>
      <c r="BS23" s="495"/>
      <c r="BT23" s="495"/>
      <c r="BU23" s="495"/>
      <c r="BV23" s="495"/>
      <c r="BW23" s="495"/>
      <c r="BX23" s="495"/>
      <c r="BY23" s="495"/>
      <c r="BZ23" s="495"/>
      <c r="CA23" s="495"/>
      <c r="CB23" s="495"/>
      <c r="CC23" s="495"/>
      <c r="CD23" s="495"/>
      <c r="CE23" s="495"/>
      <c r="CF23" s="495"/>
      <c r="CG23" s="495"/>
      <c r="CH23" s="495"/>
      <c r="CI23" s="495"/>
      <c r="CJ23" s="495"/>
      <c r="CK23" s="495"/>
      <c r="CL23" s="495"/>
    </row>
    <row r="24" spans="1:90" s="4" customFormat="1" ht="15.75" customHeight="1" outlineLevel="1" x14ac:dyDescent="0.25">
      <c r="A24" s="225"/>
      <c r="B24" s="1032" t="s">
        <v>1317</v>
      </c>
      <c r="C24" s="1033"/>
      <c r="D24" s="1033"/>
      <c r="E24" s="1033"/>
      <c r="F24" s="1033"/>
      <c r="G24" s="1033"/>
      <c r="H24" s="1033"/>
      <c r="I24" s="1033"/>
      <c r="J24" s="1033"/>
      <c r="K24" s="1033"/>
      <c r="L24" s="154"/>
      <c r="M24" s="358"/>
      <c r="N24" s="526"/>
      <c r="O24" s="516"/>
      <c r="P24" s="516"/>
      <c r="Q24" s="516"/>
      <c r="R24" s="516"/>
      <c r="S24" s="516"/>
      <c r="T24" s="514" t="s">
        <v>534</v>
      </c>
      <c r="U24" s="495"/>
      <c r="V24" s="495"/>
      <c r="W24" s="495"/>
      <c r="X24" s="495"/>
      <c r="Y24" s="495"/>
      <c r="Z24" s="495"/>
      <c r="AA24" s="495"/>
      <c r="AB24" s="495"/>
      <c r="AC24" s="495"/>
      <c r="AD24" s="495"/>
      <c r="AE24" s="495"/>
      <c r="AF24" s="495"/>
      <c r="AG24" s="358"/>
      <c r="AH24" s="453"/>
      <c r="AI24" s="358"/>
      <c r="AJ24" s="496"/>
      <c r="AK24" s="358"/>
      <c r="AL24" s="358"/>
      <c r="AM24" s="358"/>
      <c r="AN24" s="358"/>
      <c r="AO24" s="358"/>
      <c r="AP24" s="495"/>
      <c r="AQ24" s="495"/>
      <c r="AR24" s="495"/>
      <c r="AS24" s="495"/>
      <c r="AT24" s="495"/>
      <c r="AU24" s="495"/>
      <c r="AV24" s="495"/>
      <c r="AW24" s="495"/>
      <c r="AX24" s="495"/>
      <c r="AY24" s="495"/>
      <c r="AZ24" s="495"/>
      <c r="BA24" s="495"/>
      <c r="BB24" s="495"/>
      <c r="BC24" s="495"/>
      <c r="BD24" s="495"/>
      <c r="BE24" s="495"/>
      <c r="BF24" s="495"/>
      <c r="BG24" s="495"/>
      <c r="BH24" s="495"/>
      <c r="BI24" s="495"/>
      <c r="BJ24" s="495"/>
      <c r="BK24" s="495"/>
      <c r="BL24" s="495"/>
      <c r="BM24" s="495"/>
      <c r="BN24" s="495"/>
      <c r="BO24" s="495"/>
      <c r="BP24" s="495"/>
      <c r="BQ24" s="495"/>
      <c r="BR24" s="495"/>
      <c r="BS24" s="495"/>
      <c r="BT24" s="495"/>
      <c r="BU24" s="495"/>
      <c r="BV24" s="495"/>
      <c r="BW24" s="495"/>
      <c r="BX24" s="495"/>
      <c r="BY24" s="495"/>
      <c r="BZ24" s="495"/>
      <c r="CA24" s="495"/>
      <c r="CB24" s="495"/>
      <c r="CC24" s="495"/>
      <c r="CD24" s="495"/>
      <c r="CE24" s="495"/>
      <c r="CF24" s="495"/>
      <c r="CG24" s="495"/>
      <c r="CH24" s="495"/>
      <c r="CI24" s="495"/>
      <c r="CJ24" s="495"/>
      <c r="CK24" s="495"/>
      <c r="CL24" s="495"/>
    </row>
    <row r="25" spans="1:90" s="4" customFormat="1" ht="15.75" customHeight="1" outlineLevel="1" x14ac:dyDescent="0.25">
      <c r="A25" s="225"/>
      <c r="B25" s="1021" t="s">
        <v>1318</v>
      </c>
      <c r="C25" s="1022"/>
      <c r="D25" s="1022"/>
      <c r="E25" s="1023"/>
      <c r="F25" s="1024" t="s">
        <v>1340</v>
      </c>
      <c r="G25" s="1025"/>
      <c r="H25" s="1025"/>
      <c r="I25" s="1025"/>
      <c r="J25" s="1025"/>
      <c r="K25" s="1026"/>
      <c r="L25" s="154"/>
      <c r="M25" s="358"/>
      <c r="N25" s="516"/>
      <c r="O25" s="516"/>
      <c r="P25" s="516"/>
      <c r="Q25" s="516"/>
      <c r="R25" s="516"/>
      <c r="S25" s="516"/>
      <c r="T25" s="514" t="s">
        <v>535</v>
      </c>
      <c r="U25" s="495"/>
      <c r="V25" s="495"/>
      <c r="W25" s="495"/>
      <c r="X25" s="495"/>
      <c r="Y25" s="495"/>
      <c r="Z25" s="495"/>
      <c r="AA25" s="495"/>
      <c r="AB25" s="495"/>
      <c r="AC25" s="495"/>
      <c r="AD25" s="495"/>
      <c r="AE25" s="495"/>
      <c r="AF25" s="495"/>
      <c r="AG25" s="358"/>
      <c r="AH25" s="453"/>
      <c r="AI25" s="358"/>
      <c r="AJ25" s="496"/>
      <c r="AK25" s="358"/>
      <c r="AL25" s="358"/>
      <c r="AM25" s="358"/>
      <c r="AN25" s="358"/>
      <c r="AO25" s="358"/>
      <c r="AP25" s="495"/>
      <c r="AQ25" s="495"/>
      <c r="AR25" s="495"/>
      <c r="AS25" s="495"/>
      <c r="AT25" s="495"/>
      <c r="AU25" s="495"/>
      <c r="AV25" s="495"/>
      <c r="AW25" s="495"/>
      <c r="AX25" s="495"/>
      <c r="AY25" s="495"/>
      <c r="AZ25" s="495"/>
      <c r="BA25" s="495"/>
      <c r="BB25" s="495"/>
      <c r="BC25" s="495"/>
      <c r="BD25" s="495"/>
      <c r="BE25" s="495"/>
      <c r="BF25" s="495"/>
      <c r="BG25" s="495"/>
      <c r="BH25" s="495"/>
      <c r="BI25" s="495"/>
      <c r="BJ25" s="495"/>
      <c r="BK25" s="495"/>
      <c r="BL25" s="495"/>
      <c r="BM25" s="495"/>
      <c r="BN25" s="495"/>
      <c r="BO25" s="495"/>
      <c r="BP25" s="495"/>
      <c r="BQ25" s="495"/>
      <c r="BR25" s="495"/>
      <c r="BS25" s="495"/>
      <c r="BT25" s="495"/>
      <c r="BU25" s="495"/>
      <c r="BV25" s="495"/>
      <c r="BW25" s="495"/>
      <c r="BX25" s="495"/>
      <c r="BY25" s="495"/>
      <c r="BZ25" s="495"/>
      <c r="CA25" s="495"/>
      <c r="CB25" s="495"/>
      <c r="CC25" s="495"/>
      <c r="CD25" s="495"/>
      <c r="CE25" s="495"/>
      <c r="CF25" s="495"/>
      <c r="CG25" s="495"/>
      <c r="CH25" s="495"/>
      <c r="CI25" s="495"/>
      <c r="CJ25" s="495"/>
      <c r="CK25" s="495"/>
      <c r="CL25" s="495"/>
    </row>
    <row r="26" spans="1:90" s="4" customFormat="1" ht="15.75" customHeight="1" outlineLevel="1" x14ac:dyDescent="0.25">
      <c r="A26" s="225"/>
      <c r="B26" s="1021" t="s">
        <v>1369</v>
      </c>
      <c r="C26" s="1022"/>
      <c r="D26" s="1022"/>
      <c r="E26" s="1023"/>
      <c r="F26" s="1027"/>
      <c r="G26" s="1025"/>
      <c r="H26" s="1025"/>
      <c r="I26" s="1025"/>
      <c r="J26" s="1015" t="s">
        <v>504</v>
      </c>
      <c r="K26" s="1015"/>
      <c r="L26" s="154"/>
      <c r="M26" s="358"/>
      <c r="N26" s="527" t="s">
        <v>1042</v>
      </c>
      <c r="O26" s="516"/>
      <c r="P26" s="516"/>
      <c r="Q26" s="516"/>
      <c r="R26" s="516"/>
      <c r="S26" s="516"/>
      <c r="T26" s="514" t="s">
        <v>536</v>
      </c>
      <c r="U26" s="495"/>
      <c r="V26" s="495"/>
      <c r="W26" s="495"/>
      <c r="X26" s="495"/>
      <c r="Y26" s="495"/>
      <c r="Z26" s="495"/>
      <c r="AA26" s="495"/>
      <c r="AB26" s="495"/>
      <c r="AC26" s="495"/>
      <c r="AD26" s="495"/>
      <c r="AE26" s="495"/>
      <c r="AF26" s="495"/>
      <c r="AG26" s="358"/>
      <c r="AH26" s="453"/>
      <c r="AI26" s="358"/>
      <c r="AJ26" s="496"/>
      <c r="AK26" s="358"/>
      <c r="AL26" s="358"/>
      <c r="AM26" s="358"/>
      <c r="AN26" s="358"/>
      <c r="AO26" s="358"/>
      <c r="AP26" s="495"/>
      <c r="AQ26" s="495"/>
      <c r="AR26" s="495"/>
      <c r="AS26" s="495"/>
      <c r="AT26" s="495"/>
      <c r="AU26" s="495"/>
      <c r="AV26" s="495"/>
      <c r="AW26" s="495"/>
      <c r="AX26" s="495"/>
      <c r="AY26" s="495"/>
      <c r="AZ26" s="495"/>
      <c r="BA26" s="495"/>
      <c r="BB26" s="495"/>
      <c r="BC26" s="495"/>
      <c r="BD26" s="495"/>
      <c r="BE26" s="495"/>
      <c r="BF26" s="495"/>
      <c r="BG26" s="495"/>
      <c r="BH26" s="495"/>
      <c r="BI26" s="495"/>
      <c r="BJ26" s="495"/>
      <c r="BK26" s="495"/>
      <c r="BL26" s="495"/>
      <c r="BM26" s="495"/>
      <c r="BN26" s="495"/>
      <c r="BO26" s="495"/>
      <c r="BP26" s="495"/>
      <c r="BQ26" s="495"/>
      <c r="BR26" s="495"/>
      <c r="BS26" s="495"/>
      <c r="BT26" s="495"/>
      <c r="BU26" s="495"/>
      <c r="BV26" s="495"/>
      <c r="BW26" s="495"/>
      <c r="BX26" s="495"/>
      <c r="BY26" s="495"/>
      <c r="BZ26" s="495"/>
      <c r="CA26" s="495"/>
      <c r="CB26" s="495"/>
      <c r="CC26" s="495"/>
      <c r="CD26" s="495"/>
      <c r="CE26" s="495"/>
      <c r="CF26" s="495"/>
      <c r="CG26" s="495"/>
      <c r="CH26" s="495"/>
      <c r="CI26" s="495"/>
      <c r="CJ26" s="495"/>
      <c r="CK26" s="495"/>
      <c r="CL26" s="495"/>
    </row>
    <row r="27" spans="1:90" s="4" customFormat="1" ht="15.75" customHeight="1" outlineLevel="1" x14ac:dyDescent="0.25">
      <c r="A27" s="225"/>
      <c r="B27" s="1021" t="s">
        <v>1370</v>
      </c>
      <c r="C27" s="1022"/>
      <c r="D27" s="1022"/>
      <c r="E27" s="1023"/>
      <c r="F27" s="1027"/>
      <c r="G27" s="1029"/>
      <c r="H27" s="1029"/>
      <c r="I27" s="1029"/>
      <c r="J27" s="1029"/>
      <c r="K27" s="1030"/>
      <c r="L27" s="154"/>
      <c r="M27" s="358"/>
      <c r="N27" s="527"/>
      <c r="O27" s="516"/>
      <c r="P27" s="516"/>
      <c r="Q27" s="516"/>
      <c r="R27" s="516"/>
      <c r="S27" s="516"/>
      <c r="T27" s="514" t="s">
        <v>534</v>
      </c>
      <c r="U27" s="495"/>
      <c r="V27" s="495"/>
      <c r="W27" s="495"/>
      <c r="X27" s="495"/>
      <c r="Y27" s="495"/>
      <c r="Z27" s="495"/>
      <c r="AA27" s="495"/>
      <c r="AB27" s="495"/>
      <c r="AC27" s="495"/>
      <c r="AD27" s="495"/>
      <c r="AE27" s="495"/>
      <c r="AF27" s="495"/>
      <c r="AG27" s="358"/>
      <c r="AH27" s="453"/>
      <c r="AI27" s="358"/>
      <c r="AJ27" s="496"/>
      <c r="AK27" s="358"/>
      <c r="AL27" s="358"/>
      <c r="AM27" s="358"/>
      <c r="AN27" s="358"/>
      <c r="AO27" s="358"/>
      <c r="AP27" s="495"/>
      <c r="AQ27" s="495"/>
      <c r="AR27" s="495"/>
      <c r="AS27" s="495"/>
      <c r="AT27" s="495"/>
      <c r="AU27" s="495"/>
      <c r="AV27" s="495"/>
      <c r="AW27" s="495"/>
      <c r="AX27" s="495"/>
      <c r="AY27" s="495"/>
      <c r="AZ27" s="495"/>
      <c r="BA27" s="495"/>
      <c r="BB27" s="495"/>
      <c r="BC27" s="495"/>
      <c r="BD27" s="495"/>
      <c r="BE27" s="495"/>
      <c r="BF27" s="495"/>
      <c r="BG27" s="495"/>
      <c r="BH27" s="495"/>
      <c r="BI27" s="495"/>
      <c r="BJ27" s="495"/>
      <c r="BK27" s="495"/>
      <c r="BL27" s="495"/>
      <c r="BM27" s="495"/>
      <c r="BN27" s="495"/>
      <c r="BO27" s="495"/>
      <c r="BP27" s="495"/>
      <c r="BQ27" s="495"/>
      <c r="BR27" s="495"/>
      <c r="BS27" s="495"/>
      <c r="BT27" s="495"/>
      <c r="BU27" s="495"/>
      <c r="BV27" s="495"/>
      <c r="BW27" s="495"/>
      <c r="BX27" s="495"/>
      <c r="BY27" s="495"/>
      <c r="BZ27" s="495"/>
      <c r="CA27" s="495"/>
      <c r="CB27" s="495"/>
      <c r="CC27" s="495"/>
      <c r="CD27" s="495"/>
      <c r="CE27" s="495"/>
      <c r="CF27" s="495"/>
      <c r="CG27" s="495"/>
      <c r="CH27" s="495"/>
      <c r="CI27" s="495"/>
      <c r="CJ27" s="495"/>
      <c r="CK27" s="495"/>
      <c r="CL27" s="495"/>
    </row>
    <row r="28" spans="1:90" s="4" customFormat="1" ht="15.75" customHeight="1" outlineLevel="1" x14ac:dyDescent="0.25">
      <c r="A28" s="225"/>
      <c r="B28" s="1021" t="s">
        <v>1382</v>
      </c>
      <c r="C28" s="1022"/>
      <c r="D28" s="1022"/>
      <c r="E28" s="1023"/>
      <c r="F28" s="1027"/>
      <c r="G28" s="1029"/>
      <c r="H28" s="1029"/>
      <c r="I28" s="1029"/>
      <c r="J28" s="1029"/>
      <c r="K28" s="1030"/>
      <c r="L28" s="154"/>
      <c r="M28" s="358"/>
      <c r="N28" s="526"/>
      <c r="O28" s="516"/>
      <c r="P28" s="516"/>
      <c r="Q28" s="516"/>
      <c r="R28" s="516"/>
      <c r="S28" s="516"/>
      <c r="T28" s="514" t="s">
        <v>535</v>
      </c>
      <c r="U28" s="495"/>
      <c r="V28" s="495"/>
      <c r="W28" s="495"/>
      <c r="X28" s="495"/>
      <c r="Y28" s="495"/>
      <c r="Z28" s="495"/>
      <c r="AA28" s="495"/>
      <c r="AB28" s="495"/>
      <c r="AC28" s="495"/>
      <c r="AD28" s="495"/>
      <c r="AE28" s="495"/>
      <c r="AF28" s="495"/>
      <c r="AG28" s="358"/>
      <c r="AH28" s="453"/>
      <c r="AI28" s="358"/>
      <c r="AJ28" s="496"/>
      <c r="AK28" s="358"/>
      <c r="AL28" s="358"/>
      <c r="AM28" s="358"/>
      <c r="AN28" s="358"/>
      <c r="AO28" s="358"/>
      <c r="AP28" s="495"/>
      <c r="AQ28" s="495"/>
      <c r="AR28" s="495"/>
      <c r="AS28" s="495"/>
      <c r="AT28" s="495"/>
      <c r="AU28" s="495"/>
      <c r="AV28" s="495"/>
      <c r="AW28" s="495"/>
      <c r="AX28" s="495"/>
      <c r="AY28" s="495"/>
      <c r="AZ28" s="495"/>
      <c r="BA28" s="495"/>
      <c r="BB28" s="495"/>
      <c r="BC28" s="495"/>
      <c r="BD28" s="495"/>
      <c r="BE28" s="495"/>
      <c r="BF28" s="495"/>
      <c r="BG28" s="495"/>
      <c r="BH28" s="495"/>
      <c r="BI28" s="495"/>
      <c r="BJ28" s="495"/>
      <c r="BK28" s="495"/>
      <c r="BL28" s="495"/>
      <c r="BM28" s="495"/>
      <c r="BN28" s="495"/>
      <c r="BO28" s="495"/>
      <c r="BP28" s="495"/>
      <c r="BQ28" s="495"/>
      <c r="BR28" s="495"/>
      <c r="BS28" s="495"/>
      <c r="BT28" s="495"/>
      <c r="BU28" s="495"/>
      <c r="BV28" s="495"/>
      <c r="BW28" s="495"/>
      <c r="BX28" s="495"/>
      <c r="BY28" s="495"/>
      <c r="BZ28" s="495"/>
      <c r="CA28" s="495"/>
      <c r="CB28" s="495"/>
      <c r="CC28" s="495"/>
      <c r="CD28" s="495"/>
      <c r="CE28" s="495"/>
      <c r="CF28" s="495"/>
      <c r="CG28" s="495"/>
      <c r="CH28" s="495"/>
      <c r="CI28" s="495"/>
      <c r="CJ28" s="495"/>
      <c r="CK28" s="495"/>
      <c r="CL28" s="495"/>
    </row>
    <row r="29" spans="1:90" s="4" customFormat="1" ht="15.75" customHeight="1" outlineLevel="1" x14ac:dyDescent="0.25">
      <c r="A29" s="225"/>
      <c r="B29" s="1028" t="s">
        <v>83</v>
      </c>
      <c r="C29" s="1028"/>
      <c r="D29" s="1028"/>
      <c r="E29" s="1028"/>
      <c r="F29" s="1027"/>
      <c r="G29" s="1029"/>
      <c r="H29" s="1029"/>
      <c r="I29" s="1029"/>
      <c r="J29" s="1029"/>
      <c r="K29" s="1030"/>
      <c r="L29" s="154"/>
      <c r="M29" s="358"/>
      <c r="N29" s="526"/>
      <c r="O29" s="516"/>
      <c r="P29" s="516"/>
      <c r="Q29" s="516"/>
      <c r="R29" s="516"/>
      <c r="S29" s="516"/>
      <c r="T29" s="514" t="s">
        <v>536</v>
      </c>
      <c r="U29" s="495"/>
      <c r="V29" s="495"/>
      <c r="W29" s="495"/>
      <c r="X29" s="495"/>
      <c r="Y29" s="495"/>
      <c r="Z29" s="495"/>
      <c r="AA29" s="495"/>
      <c r="AB29" s="495"/>
      <c r="AC29" s="495"/>
      <c r="AD29" s="495"/>
      <c r="AE29" s="495"/>
      <c r="AF29" s="495"/>
      <c r="AG29" s="358"/>
      <c r="AH29" s="453"/>
      <c r="AI29" s="358"/>
      <c r="AJ29" s="496"/>
      <c r="AK29" s="358"/>
      <c r="AL29" s="358"/>
      <c r="AM29" s="358"/>
      <c r="AN29" s="358"/>
      <c r="AO29" s="358"/>
      <c r="AP29" s="495"/>
      <c r="AQ29" s="495"/>
      <c r="AR29" s="495"/>
      <c r="AS29" s="495"/>
      <c r="AT29" s="495"/>
      <c r="AU29" s="495"/>
      <c r="AV29" s="495"/>
      <c r="AW29" s="495"/>
      <c r="AX29" s="495"/>
      <c r="AY29" s="495"/>
      <c r="AZ29" s="495"/>
      <c r="BA29" s="495"/>
      <c r="BB29" s="495"/>
      <c r="BC29" s="495"/>
      <c r="BD29" s="495"/>
      <c r="BE29" s="495"/>
      <c r="BF29" s="495"/>
      <c r="BG29" s="495"/>
      <c r="BH29" s="495"/>
      <c r="BI29" s="495"/>
      <c r="BJ29" s="495"/>
      <c r="BK29" s="495"/>
      <c r="BL29" s="495"/>
      <c r="BM29" s="495"/>
      <c r="BN29" s="495"/>
      <c r="BO29" s="495"/>
      <c r="BP29" s="495"/>
      <c r="BQ29" s="495"/>
      <c r="BR29" s="495"/>
      <c r="BS29" s="495"/>
      <c r="BT29" s="495"/>
      <c r="BU29" s="495"/>
      <c r="BV29" s="495"/>
      <c r="BW29" s="495"/>
      <c r="BX29" s="495"/>
      <c r="BY29" s="495"/>
      <c r="BZ29" s="495"/>
      <c r="CA29" s="495"/>
      <c r="CB29" s="495"/>
      <c r="CC29" s="495"/>
      <c r="CD29" s="495"/>
      <c r="CE29" s="495"/>
      <c r="CF29" s="495"/>
      <c r="CG29" s="495"/>
      <c r="CH29" s="495"/>
      <c r="CI29" s="495"/>
      <c r="CJ29" s="495"/>
      <c r="CK29" s="495"/>
      <c r="CL29" s="495"/>
    </row>
    <row r="30" spans="1:90" s="4" customFormat="1" ht="27.75" customHeight="1" outlineLevel="1" x14ac:dyDescent="0.25">
      <c r="A30" s="225"/>
      <c r="B30" s="1028" t="s">
        <v>84</v>
      </c>
      <c r="C30" s="1028"/>
      <c r="D30" s="1028"/>
      <c r="E30" s="1028"/>
      <c r="F30" s="1027"/>
      <c r="G30" s="1029"/>
      <c r="H30" s="1029"/>
      <c r="I30" s="1029"/>
      <c r="J30" s="1029"/>
      <c r="K30" s="1030"/>
      <c r="L30" s="154"/>
      <c r="M30" s="358"/>
      <c r="N30" s="526"/>
      <c r="O30" s="516"/>
      <c r="P30" s="516"/>
      <c r="Q30" s="516"/>
      <c r="R30" s="516"/>
      <c r="S30" s="516"/>
      <c r="T30" s="4" t="s">
        <v>1363</v>
      </c>
      <c r="U30" s="495"/>
      <c r="V30" s="495"/>
      <c r="W30" s="495"/>
      <c r="X30" s="495"/>
      <c r="Y30" s="495"/>
      <c r="Z30" s="495"/>
      <c r="AA30" s="495"/>
      <c r="AB30" s="495"/>
      <c r="AC30" s="495"/>
      <c r="AD30" s="495"/>
      <c r="AE30" s="495"/>
      <c r="AF30" s="495"/>
      <c r="AG30" s="358"/>
      <c r="AH30" s="453"/>
      <c r="AI30" s="358"/>
      <c r="AJ30" s="496"/>
      <c r="AK30" s="358"/>
      <c r="AL30" s="358"/>
      <c r="AM30" s="358"/>
      <c r="AN30" s="358"/>
      <c r="AO30" s="358"/>
      <c r="AP30" s="495"/>
      <c r="AQ30" s="495"/>
      <c r="AR30" s="495"/>
      <c r="AS30" s="495"/>
      <c r="AT30" s="495"/>
      <c r="AU30" s="495"/>
      <c r="AV30" s="495"/>
      <c r="AW30" s="495"/>
      <c r="AX30" s="495"/>
      <c r="AY30" s="495"/>
      <c r="AZ30" s="495"/>
      <c r="BA30" s="495"/>
      <c r="BB30" s="495"/>
      <c r="BC30" s="495"/>
      <c r="BD30" s="495"/>
      <c r="BE30" s="495"/>
      <c r="BF30" s="495"/>
      <c r="BG30" s="495"/>
      <c r="BH30" s="495"/>
      <c r="BI30" s="495"/>
      <c r="BJ30" s="495"/>
      <c r="BK30" s="495"/>
      <c r="BL30" s="495"/>
      <c r="BM30" s="495"/>
      <c r="BN30" s="495"/>
      <c r="BO30" s="495"/>
      <c r="BP30" s="495"/>
      <c r="BQ30" s="495"/>
      <c r="BR30" s="495"/>
      <c r="BS30" s="495"/>
      <c r="BT30" s="495"/>
      <c r="BU30" s="495"/>
      <c r="BV30" s="495"/>
      <c r="BW30" s="495"/>
      <c r="BX30" s="495"/>
      <c r="BY30" s="495"/>
      <c r="BZ30" s="495"/>
      <c r="CA30" s="495"/>
      <c r="CB30" s="495"/>
      <c r="CC30" s="495"/>
      <c r="CD30" s="495"/>
      <c r="CE30" s="495"/>
      <c r="CF30" s="495"/>
      <c r="CG30" s="495"/>
      <c r="CH30" s="495"/>
      <c r="CI30" s="495"/>
      <c r="CJ30" s="495"/>
      <c r="CK30" s="495"/>
      <c r="CL30" s="495"/>
    </row>
    <row r="31" spans="1:90" s="4" customFormat="1" ht="48.75" customHeight="1" outlineLevel="1" x14ac:dyDescent="0.25">
      <c r="A31" s="225"/>
      <c r="B31" s="1028" t="s">
        <v>1383</v>
      </c>
      <c r="C31" s="1028"/>
      <c r="D31" s="1028"/>
      <c r="E31" s="1028"/>
      <c r="F31" s="1027"/>
      <c r="G31" s="1029"/>
      <c r="H31" s="1029"/>
      <c r="I31" s="1029"/>
      <c r="J31" s="1029"/>
      <c r="K31" s="1030"/>
      <c r="L31" s="154"/>
      <c r="M31" s="358"/>
      <c r="N31" s="526"/>
      <c r="O31" s="516"/>
      <c r="P31" s="516"/>
      <c r="Q31" s="516"/>
      <c r="R31" s="516"/>
      <c r="S31" s="516"/>
      <c r="T31" s="514" t="s">
        <v>1661</v>
      </c>
      <c r="U31" s="495"/>
      <c r="V31" s="495"/>
      <c r="W31" s="495"/>
      <c r="X31" s="495"/>
      <c r="Y31" s="495"/>
      <c r="Z31" s="495"/>
      <c r="AA31" s="495"/>
      <c r="AB31" s="495"/>
      <c r="AC31" s="495"/>
      <c r="AD31" s="495"/>
      <c r="AE31" s="495"/>
      <c r="AF31" s="495"/>
      <c r="AG31" s="358"/>
      <c r="AH31" s="453"/>
      <c r="AI31" s="358"/>
      <c r="AJ31" s="496"/>
      <c r="AK31" s="358"/>
      <c r="AL31" s="358"/>
      <c r="AM31" s="358"/>
      <c r="AN31" s="358"/>
      <c r="AO31" s="358"/>
      <c r="AP31" s="495"/>
      <c r="AQ31" s="495"/>
      <c r="AR31" s="495"/>
      <c r="AS31" s="495"/>
      <c r="AT31" s="495"/>
      <c r="AU31" s="495"/>
      <c r="AV31" s="495"/>
      <c r="AW31" s="495"/>
      <c r="AX31" s="495"/>
      <c r="AY31" s="495"/>
      <c r="AZ31" s="495"/>
      <c r="BA31" s="495"/>
      <c r="BB31" s="495"/>
      <c r="BC31" s="495"/>
      <c r="BD31" s="495"/>
      <c r="BE31" s="495"/>
      <c r="BF31" s="495"/>
      <c r="BG31" s="495"/>
      <c r="BH31" s="495"/>
      <c r="BI31" s="495"/>
      <c r="BJ31" s="495"/>
      <c r="BK31" s="495"/>
      <c r="BL31" s="495"/>
      <c r="BM31" s="495"/>
      <c r="BN31" s="495"/>
      <c r="BO31" s="495"/>
      <c r="BP31" s="495"/>
      <c r="BQ31" s="495"/>
      <c r="BR31" s="495"/>
      <c r="BS31" s="495"/>
      <c r="BT31" s="495"/>
      <c r="BU31" s="495"/>
      <c r="BV31" s="495"/>
      <c r="BW31" s="495"/>
      <c r="BX31" s="495"/>
      <c r="BY31" s="495"/>
      <c r="BZ31" s="495"/>
      <c r="CA31" s="495"/>
      <c r="CB31" s="495"/>
      <c r="CC31" s="495"/>
      <c r="CD31" s="495"/>
      <c r="CE31" s="495"/>
      <c r="CF31" s="495"/>
      <c r="CG31" s="495"/>
      <c r="CH31" s="495"/>
      <c r="CI31" s="495"/>
      <c r="CJ31" s="495"/>
      <c r="CK31" s="495"/>
      <c r="CL31" s="495"/>
    </row>
    <row r="32" spans="1:90" s="4" customFormat="1" ht="15.75" customHeight="1" outlineLevel="1" x14ac:dyDescent="0.25">
      <c r="A32" s="225"/>
      <c r="B32" s="1031" t="s">
        <v>34</v>
      </c>
      <c r="C32" s="1031"/>
      <c r="D32" s="1031"/>
      <c r="E32" s="1031"/>
      <c r="F32" s="1027"/>
      <c r="G32" s="1029"/>
      <c r="H32" s="1029"/>
      <c r="I32" s="1029"/>
      <c r="J32" s="1029"/>
      <c r="K32" s="1030"/>
      <c r="L32" s="154"/>
      <c r="M32" s="358"/>
      <c r="N32" s="526"/>
      <c r="O32" s="516"/>
      <c r="P32" s="516"/>
      <c r="Q32" s="516"/>
      <c r="R32" s="516"/>
      <c r="S32" s="516"/>
      <c r="T32" s="514"/>
      <c r="U32" s="495"/>
      <c r="V32" s="495"/>
      <c r="W32" s="495"/>
      <c r="X32" s="495"/>
      <c r="Y32" s="495"/>
      <c r="Z32" s="495"/>
      <c r="AA32" s="495"/>
      <c r="AB32" s="495"/>
      <c r="AC32" s="495"/>
      <c r="AD32" s="495"/>
      <c r="AE32" s="495"/>
      <c r="AF32" s="495"/>
      <c r="AG32" s="358"/>
      <c r="AH32" s="453"/>
      <c r="AI32" s="358"/>
      <c r="AJ32" s="496"/>
      <c r="AK32" s="358"/>
      <c r="AL32" s="358"/>
      <c r="AM32" s="358"/>
      <c r="AN32" s="358"/>
      <c r="AO32" s="358"/>
      <c r="AP32" s="495"/>
      <c r="AQ32" s="495"/>
      <c r="AR32" s="495"/>
      <c r="AS32" s="495"/>
      <c r="AT32" s="495"/>
      <c r="AU32" s="495"/>
      <c r="AV32" s="495"/>
      <c r="AW32" s="495"/>
      <c r="AX32" s="495"/>
      <c r="AY32" s="495"/>
      <c r="AZ32" s="495"/>
      <c r="BA32" s="495"/>
      <c r="BB32" s="495"/>
      <c r="BC32" s="495"/>
      <c r="BD32" s="495"/>
      <c r="BE32" s="495"/>
      <c r="BF32" s="495"/>
      <c r="BG32" s="495"/>
      <c r="BH32" s="495"/>
      <c r="BI32" s="495"/>
      <c r="BJ32" s="495"/>
      <c r="BK32" s="495"/>
      <c r="BL32" s="495"/>
      <c r="BM32" s="495"/>
      <c r="BN32" s="495"/>
      <c r="BO32" s="495"/>
      <c r="BP32" s="495"/>
      <c r="BQ32" s="495"/>
      <c r="BR32" s="495"/>
      <c r="BS32" s="495"/>
      <c r="BT32" s="495"/>
      <c r="BU32" s="495"/>
      <c r="BV32" s="495"/>
      <c r="BW32" s="495"/>
      <c r="BX32" s="495"/>
      <c r="BY32" s="495"/>
      <c r="BZ32" s="495"/>
      <c r="CA32" s="495"/>
      <c r="CB32" s="495"/>
      <c r="CC32" s="495"/>
      <c r="CD32" s="495"/>
      <c r="CE32" s="495"/>
      <c r="CF32" s="495"/>
      <c r="CG32" s="495"/>
      <c r="CH32" s="495"/>
      <c r="CI32" s="495"/>
      <c r="CJ32" s="495"/>
      <c r="CK32" s="495"/>
      <c r="CL32" s="495"/>
    </row>
    <row r="33" spans="1:90" s="4" customFormat="1" ht="9.75" customHeight="1" x14ac:dyDescent="0.25">
      <c r="A33" s="225"/>
      <c r="B33" s="225"/>
      <c r="C33" s="225"/>
      <c r="D33" s="225"/>
      <c r="E33" s="225"/>
      <c r="F33" s="225"/>
      <c r="G33" s="225"/>
      <c r="H33" s="225"/>
      <c r="I33" s="225"/>
      <c r="J33" s="225"/>
      <c r="K33" s="225"/>
      <c r="L33" s="154"/>
      <c r="M33" s="358"/>
      <c r="N33" s="526"/>
      <c r="O33" s="516"/>
      <c r="P33" s="516"/>
      <c r="Q33" s="516"/>
      <c r="R33" s="516"/>
      <c r="S33" s="516"/>
      <c r="T33" s="514"/>
      <c r="U33" s="495"/>
      <c r="V33" s="495"/>
      <c r="W33" s="495"/>
      <c r="X33" s="495"/>
      <c r="Y33" s="495"/>
      <c r="Z33" s="495"/>
      <c r="AA33" s="495"/>
      <c r="AB33" s="495"/>
      <c r="AC33" s="495"/>
      <c r="AD33" s="495"/>
      <c r="AE33" s="495"/>
      <c r="AF33" s="495"/>
      <c r="AG33" s="358"/>
      <c r="AH33" s="453"/>
      <c r="AI33" s="358"/>
      <c r="AJ33" s="496"/>
      <c r="AK33" s="358"/>
      <c r="AL33" s="358"/>
      <c r="AM33" s="358"/>
      <c r="AN33" s="358"/>
      <c r="AO33" s="358"/>
      <c r="AP33" s="495"/>
      <c r="AQ33" s="495"/>
      <c r="AR33" s="495"/>
      <c r="AS33" s="495"/>
      <c r="AT33" s="495"/>
      <c r="AU33" s="495"/>
      <c r="AV33" s="495"/>
      <c r="AW33" s="495"/>
      <c r="AX33" s="495"/>
      <c r="AY33" s="495"/>
      <c r="AZ33" s="495"/>
      <c r="BA33" s="495"/>
      <c r="BB33" s="495"/>
      <c r="BC33" s="495"/>
      <c r="BD33" s="495"/>
      <c r="BE33" s="495"/>
      <c r="BF33" s="495"/>
      <c r="BG33" s="495"/>
      <c r="BH33" s="495"/>
      <c r="BI33" s="495"/>
      <c r="BJ33" s="495"/>
      <c r="BK33" s="495"/>
      <c r="BL33" s="495"/>
      <c r="BM33" s="495"/>
      <c r="BN33" s="495"/>
      <c r="BO33" s="495"/>
      <c r="BP33" s="495"/>
      <c r="BQ33" s="495"/>
      <c r="BR33" s="495"/>
      <c r="BS33" s="495"/>
      <c r="BT33" s="495"/>
      <c r="BU33" s="495"/>
      <c r="BV33" s="495"/>
      <c r="BW33" s="495"/>
      <c r="BX33" s="495"/>
      <c r="BY33" s="495"/>
      <c r="BZ33" s="495"/>
      <c r="CA33" s="495"/>
      <c r="CB33" s="495"/>
      <c r="CC33" s="495"/>
      <c r="CD33" s="495"/>
      <c r="CE33" s="495"/>
      <c r="CF33" s="495"/>
      <c r="CG33" s="495"/>
      <c r="CH33" s="495"/>
      <c r="CI33" s="495"/>
      <c r="CJ33" s="495"/>
      <c r="CK33" s="495"/>
      <c r="CL33" s="495"/>
    </row>
    <row r="34" spans="1:90" s="4" customFormat="1" ht="15.75" customHeight="1" outlineLevel="1" x14ac:dyDescent="0.25">
      <c r="A34" s="225"/>
      <c r="B34" s="1032" t="s">
        <v>1384</v>
      </c>
      <c r="C34" s="1033"/>
      <c r="D34" s="1033"/>
      <c r="E34" s="1033"/>
      <c r="F34" s="1033"/>
      <c r="G34" s="1033"/>
      <c r="H34" s="1033"/>
      <c r="I34" s="1033"/>
      <c r="J34" s="1033"/>
      <c r="K34" s="1033"/>
      <c r="L34" s="154"/>
      <c r="M34" s="495"/>
      <c r="N34" s="526"/>
      <c r="O34" s="516"/>
      <c r="P34" s="516"/>
      <c r="Q34" s="516"/>
      <c r="R34" s="516"/>
      <c r="S34" s="516"/>
      <c r="T34" s="514"/>
      <c r="U34" s="495"/>
      <c r="V34" s="495"/>
      <c r="W34" s="495"/>
      <c r="X34" s="495"/>
      <c r="Y34" s="495"/>
      <c r="Z34" s="495"/>
      <c r="AA34" s="495"/>
      <c r="AB34" s="495"/>
      <c r="AC34" s="495"/>
      <c r="AD34" s="495"/>
      <c r="AE34" s="495"/>
      <c r="AF34" s="495"/>
      <c r="AG34" s="358"/>
      <c r="AH34" s="453"/>
      <c r="AI34" s="358"/>
      <c r="AJ34" s="496"/>
      <c r="AK34" s="358"/>
      <c r="AL34" s="358"/>
      <c r="AM34" s="358"/>
      <c r="AN34" s="358"/>
      <c r="AO34" s="358"/>
      <c r="AP34" s="495"/>
      <c r="AQ34" s="495"/>
      <c r="AR34" s="495"/>
      <c r="AS34" s="495"/>
      <c r="AT34" s="495"/>
      <c r="AU34" s="495"/>
      <c r="AV34" s="495"/>
      <c r="AW34" s="495"/>
      <c r="AX34" s="495"/>
      <c r="AY34" s="495"/>
      <c r="AZ34" s="495"/>
      <c r="BA34" s="495"/>
      <c r="BB34" s="495"/>
      <c r="BC34" s="495"/>
      <c r="BD34" s="495"/>
      <c r="BE34" s="495"/>
      <c r="BF34" s="495"/>
      <c r="BG34" s="495"/>
      <c r="BH34" s="495"/>
      <c r="BI34" s="495"/>
      <c r="BJ34" s="495"/>
      <c r="BK34" s="495"/>
      <c r="BL34" s="495"/>
      <c r="BM34" s="495"/>
      <c r="BN34" s="495"/>
      <c r="BO34" s="495"/>
      <c r="BP34" s="495"/>
      <c r="BQ34" s="495"/>
      <c r="BR34" s="495"/>
      <c r="BS34" s="495"/>
      <c r="BT34" s="495"/>
      <c r="BU34" s="495"/>
      <c r="BV34" s="495"/>
      <c r="BW34" s="495"/>
      <c r="BX34" s="495"/>
      <c r="BY34" s="495"/>
      <c r="BZ34" s="495"/>
      <c r="CA34" s="495"/>
      <c r="CB34" s="495"/>
      <c r="CC34" s="495"/>
      <c r="CD34" s="495"/>
      <c r="CE34" s="495"/>
      <c r="CF34" s="495"/>
      <c r="CG34" s="495"/>
      <c r="CH34" s="495"/>
      <c r="CI34" s="495"/>
      <c r="CJ34" s="495"/>
      <c r="CK34" s="495"/>
      <c r="CL34" s="495"/>
    </row>
    <row r="35" spans="1:90" s="4" customFormat="1" ht="15.75" customHeight="1" outlineLevel="1" x14ac:dyDescent="0.25">
      <c r="A35" s="225"/>
      <c r="B35" s="1034" t="s">
        <v>1319</v>
      </c>
      <c r="C35" s="1035"/>
      <c r="D35" s="1035"/>
      <c r="E35" s="1036"/>
      <c r="F35" s="1024" t="str">
        <f>IF(F11="Аккредитив", "без предоставления источников исполнения","")</f>
        <v/>
      </c>
      <c r="G35" s="1025"/>
      <c r="H35" s="1025"/>
      <c r="I35" s="1025"/>
      <c r="J35" s="1025"/>
      <c r="K35" s="1026"/>
      <c r="L35" s="154"/>
      <c r="M35" s="495"/>
      <c r="N35" s="526"/>
      <c r="O35" s="516"/>
      <c r="P35" s="516"/>
      <c r="Q35" s="516"/>
      <c r="R35" s="516"/>
      <c r="S35" s="516"/>
      <c r="T35" s="514"/>
      <c r="U35" s="495"/>
      <c r="V35" s="495"/>
      <c r="W35" s="495"/>
      <c r="X35" s="495"/>
      <c r="Y35" s="495"/>
      <c r="Z35" s="495"/>
      <c r="AA35" s="495"/>
      <c r="AB35" s="495"/>
      <c r="AC35" s="495"/>
      <c r="AD35" s="495"/>
      <c r="AE35" s="495"/>
      <c r="AF35" s="495"/>
      <c r="AG35" s="358"/>
      <c r="AH35" s="453"/>
      <c r="AI35" s="358"/>
      <c r="AJ35" s="496"/>
      <c r="AK35" s="358"/>
      <c r="AL35" s="358"/>
      <c r="AM35" s="358"/>
      <c r="AN35" s="358"/>
      <c r="AO35" s="358"/>
      <c r="AP35" s="495"/>
      <c r="AQ35" s="495"/>
      <c r="AR35" s="495"/>
      <c r="AS35" s="495"/>
      <c r="AT35" s="495"/>
      <c r="AU35" s="495"/>
      <c r="AV35" s="495"/>
      <c r="AW35" s="495"/>
      <c r="AX35" s="495"/>
      <c r="AY35" s="495"/>
      <c r="AZ35" s="495"/>
      <c r="BA35" s="495"/>
      <c r="BB35" s="495"/>
      <c r="BC35" s="495"/>
      <c r="BD35" s="495"/>
      <c r="BE35" s="495"/>
      <c r="BF35" s="495"/>
      <c r="BG35" s="495"/>
      <c r="BH35" s="495"/>
      <c r="BI35" s="495"/>
      <c r="BJ35" s="495"/>
      <c r="BK35" s="495"/>
      <c r="BL35" s="495"/>
      <c r="BM35" s="495"/>
      <c r="BN35" s="495"/>
      <c r="BO35" s="495"/>
      <c r="BP35" s="495"/>
      <c r="BQ35" s="495"/>
      <c r="BR35" s="495"/>
      <c r="BS35" s="495"/>
      <c r="BT35" s="495"/>
      <c r="BU35" s="495"/>
      <c r="BV35" s="495"/>
      <c r="BW35" s="495"/>
      <c r="BX35" s="495"/>
      <c r="BY35" s="495"/>
      <c r="BZ35" s="495"/>
      <c r="CA35" s="495"/>
      <c r="CB35" s="495"/>
      <c r="CC35" s="495"/>
      <c r="CD35" s="495"/>
      <c r="CE35" s="495"/>
      <c r="CF35" s="495"/>
      <c r="CG35" s="495"/>
      <c r="CH35" s="495"/>
      <c r="CI35" s="495"/>
      <c r="CJ35" s="495"/>
      <c r="CK35" s="495"/>
      <c r="CL35" s="495"/>
    </row>
    <row r="36" spans="1:90" s="4" customFormat="1" ht="15.75" customHeight="1" outlineLevel="1" x14ac:dyDescent="0.25">
      <c r="A36" s="225"/>
      <c r="B36" s="1037"/>
      <c r="C36" s="1038"/>
      <c r="D36" s="1038"/>
      <c r="E36" s="1039"/>
      <c r="F36" s="493"/>
      <c r="G36" s="1025"/>
      <c r="H36" s="1025"/>
      <c r="I36" s="1025"/>
      <c r="J36" s="1025"/>
      <c r="K36" s="1026"/>
      <c r="L36" s="154"/>
      <c r="M36" s="495"/>
      <c r="N36" s="526"/>
      <c r="O36" s="516"/>
      <c r="P36" s="516"/>
      <c r="Q36" s="516"/>
      <c r="R36" s="516"/>
      <c r="S36" s="516"/>
      <c r="T36" s="514"/>
      <c r="U36" s="495"/>
      <c r="V36" s="495"/>
      <c r="W36" s="495"/>
      <c r="X36" s="495"/>
      <c r="Y36" s="495"/>
      <c r="Z36" s="495"/>
      <c r="AA36" s="495"/>
      <c r="AB36" s="495"/>
      <c r="AC36" s="495"/>
      <c r="AD36" s="495"/>
      <c r="AE36" s="495"/>
      <c r="AF36" s="495"/>
      <c r="AG36" s="358"/>
      <c r="AH36" s="453"/>
      <c r="AI36" s="358"/>
      <c r="AJ36" s="496"/>
      <c r="AK36" s="358"/>
      <c r="AL36" s="358"/>
      <c r="AM36" s="358"/>
      <c r="AN36" s="358"/>
      <c r="AO36" s="358"/>
      <c r="AP36" s="495"/>
      <c r="AQ36" s="495"/>
      <c r="AR36" s="495"/>
      <c r="AS36" s="495"/>
      <c r="AT36" s="495"/>
      <c r="AU36" s="495"/>
      <c r="AV36" s="495"/>
      <c r="AW36" s="495"/>
      <c r="AX36" s="495"/>
      <c r="AY36" s="495"/>
      <c r="AZ36" s="495"/>
      <c r="BA36" s="495"/>
      <c r="BB36" s="495"/>
      <c r="BC36" s="495"/>
      <c r="BD36" s="495"/>
      <c r="BE36" s="495"/>
      <c r="BF36" s="495"/>
      <c r="BG36" s="495"/>
      <c r="BH36" s="495"/>
      <c r="BI36" s="495"/>
      <c r="BJ36" s="495"/>
      <c r="BK36" s="495"/>
      <c r="BL36" s="495"/>
      <c r="BM36" s="495"/>
      <c r="BN36" s="495"/>
      <c r="BO36" s="495"/>
      <c r="BP36" s="495"/>
      <c r="BQ36" s="495"/>
      <c r="BR36" s="495"/>
      <c r="BS36" s="495"/>
      <c r="BT36" s="495"/>
      <c r="BU36" s="495"/>
      <c r="BV36" s="495"/>
      <c r="BW36" s="495"/>
      <c r="BX36" s="495"/>
      <c r="BY36" s="495"/>
      <c r="BZ36" s="495"/>
      <c r="CA36" s="495"/>
      <c r="CB36" s="495"/>
      <c r="CC36" s="495"/>
      <c r="CD36" s="495"/>
      <c r="CE36" s="495"/>
      <c r="CF36" s="495"/>
      <c r="CG36" s="495"/>
      <c r="CH36" s="495"/>
      <c r="CI36" s="495"/>
      <c r="CJ36" s="495"/>
      <c r="CK36" s="495"/>
      <c r="CL36" s="495"/>
    </row>
    <row r="37" spans="1:90" s="4" customFormat="1" ht="15.75" customHeight="1" outlineLevel="1" x14ac:dyDescent="0.25">
      <c r="A37" s="225"/>
      <c r="B37" s="1028" t="s">
        <v>1320</v>
      </c>
      <c r="C37" s="1028"/>
      <c r="D37" s="1028"/>
      <c r="E37" s="1028"/>
      <c r="F37" s="1024"/>
      <c r="G37" s="1025"/>
      <c r="H37" s="1025"/>
      <c r="I37" s="1025"/>
      <c r="J37" s="1025"/>
      <c r="K37" s="1026"/>
      <c r="L37" s="154"/>
      <c r="M37" s="495"/>
      <c r="N37" s="526"/>
      <c r="O37" s="516"/>
      <c r="P37" s="516"/>
      <c r="Q37" s="516"/>
      <c r="R37" s="516"/>
      <c r="S37" s="516"/>
      <c r="T37" s="514"/>
      <c r="U37" s="495"/>
      <c r="V37" s="495"/>
      <c r="W37" s="495"/>
      <c r="X37" s="495"/>
      <c r="Y37" s="495"/>
      <c r="Z37" s="495"/>
      <c r="AA37" s="495"/>
      <c r="AB37" s="495"/>
      <c r="AC37" s="495"/>
      <c r="AD37" s="495"/>
      <c r="AE37" s="495"/>
      <c r="AF37" s="495"/>
      <c r="AG37" s="358"/>
      <c r="AH37" s="453"/>
      <c r="AI37" s="358"/>
      <c r="AJ37" s="496"/>
      <c r="AK37" s="358"/>
      <c r="AL37" s="358"/>
      <c r="AM37" s="358"/>
      <c r="AN37" s="358"/>
      <c r="AO37" s="358"/>
      <c r="AP37" s="495"/>
      <c r="AQ37" s="495"/>
      <c r="AR37" s="495"/>
      <c r="AS37" s="495"/>
      <c r="AT37" s="495"/>
      <c r="AU37" s="495"/>
      <c r="AV37" s="495"/>
      <c r="AW37" s="495"/>
      <c r="AX37" s="495"/>
      <c r="AY37" s="495"/>
      <c r="AZ37" s="495"/>
      <c r="BA37" s="495"/>
      <c r="BB37" s="495"/>
      <c r="BC37" s="495"/>
      <c r="BD37" s="495"/>
      <c r="BE37" s="495"/>
      <c r="BF37" s="495"/>
      <c r="BG37" s="495"/>
      <c r="BH37" s="495"/>
      <c r="BI37" s="495"/>
      <c r="BJ37" s="495"/>
      <c r="BK37" s="495"/>
      <c r="BL37" s="495"/>
      <c r="BM37" s="495"/>
      <c r="BN37" s="495"/>
      <c r="BO37" s="495"/>
      <c r="BP37" s="495"/>
      <c r="BQ37" s="495"/>
      <c r="BR37" s="495"/>
      <c r="BS37" s="495"/>
      <c r="BT37" s="495"/>
      <c r="BU37" s="495"/>
      <c r="BV37" s="495"/>
      <c r="BW37" s="495"/>
      <c r="BX37" s="495"/>
      <c r="BY37" s="495"/>
      <c r="BZ37" s="495"/>
      <c r="CA37" s="495"/>
      <c r="CB37" s="495"/>
      <c r="CC37" s="495"/>
      <c r="CD37" s="495"/>
      <c r="CE37" s="495"/>
      <c r="CF37" s="495"/>
      <c r="CG37" s="495"/>
      <c r="CH37" s="495"/>
      <c r="CI37" s="495"/>
      <c r="CJ37" s="495"/>
      <c r="CK37" s="495"/>
      <c r="CL37" s="495"/>
    </row>
    <row r="38" spans="1:90" s="4" customFormat="1" ht="15.75" customHeight="1" outlineLevel="1" x14ac:dyDescent="0.25">
      <c r="A38" s="225"/>
      <c r="B38" s="1031" t="s">
        <v>1321</v>
      </c>
      <c r="C38" s="1031"/>
      <c r="D38" s="1031"/>
      <c r="E38" s="1031"/>
      <c r="F38" s="1027"/>
      <c r="G38" s="1025"/>
      <c r="H38" s="1025"/>
      <c r="I38" s="1025"/>
      <c r="J38" s="1015" t="s">
        <v>504</v>
      </c>
      <c r="K38" s="1015"/>
      <c r="L38" s="154"/>
      <c r="M38" s="495"/>
      <c r="N38" s="526"/>
      <c r="O38" s="516"/>
      <c r="P38" s="516"/>
      <c r="Q38" s="516"/>
      <c r="R38" s="516"/>
      <c r="S38" s="516"/>
      <c r="T38" s="514"/>
      <c r="U38" s="495"/>
      <c r="V38" s="495"/>
      <c r="W38" s="495"/>
      <c r="X38" s="495"/>
      <c r="Y38" s="495"/>
      <c r="Z38" s="495"/>
      <c r="AA38" s="495"/>
      <c r="AB38" s="495"/>
      <c r="AC38" s="495"/>
      <c r="AD38" s="495"/>
      <c r="AE38" s="495"/>
      <c r="AF38" s="495"/>
      <c r="AG38" s="358"/>
      <c r="AH38" s="453"/>
      <c r="AI38" s="358"/>
      <c r="AJ38" s="496"/>
      <c r="AK38" s="358"/>
      <c r="AL38" s="358"/>
      <c r="AM38" s="358"/>
      <c r="AN38" s="358"/>
      <c r="AO38" s="358"/>
      <c r="AP38" s="495"/>
      <c r="AQ38" s="495"/>
      <c r="AR38" s="495"/>
      <c r="AS38" s="495"/>
      <c r="AT38" s="495"/>
      <c r="AU38" s="495"/>
      <c r="AV38" s="495"/>
      <c r="AW38" s="495"/>
      <c r="AX38" s="495"/>
      <c r="AY38" s="495"/>
      <c r="AZ38" s="495"/>
      <c r="BA38" s="495"/>
      <c r="BB38" s="495"/>
      <c r="BC38" s="495"/>
      <c r="BD38" s="495"/>
      <c r="BE38" s="495"/>
      <c r="BF38" s="495"/>
      <c r="BG38" s="495"/>
      <c r="BH38" s="495"/>
      <c r="BI38" s="495"/>
      <c r="BJ38" s="495"/>
      <c r="BK38" s="495"/>
      <c r="BL38" s="495"/>
      <c r="BM38" s="495"/>
      <c r="BN38" s="495"/>
      <c r="BO38" s="495"/>
      <c r="BP38" s="495"/>
      <c r="BQ38" s="495"/>
      <c r="BR38" s="495"/>
      <c r="BS38" s="495"/>
      <c r="BT38" s="495"/>
      <c r="BU38" s="495"/>
      <c r="BV38" s="495"/>
      <c r="BW38" s="495"/>
      <c r="BX38" s="495"/>
      <c r="BY38" s="495"/>
      <c r="BZ38" s="495"/>
      <c r="CA38" s="495"/>
      <c r="CB38" s="495"/>
      <c r="CC38" s="495"/>
      <c r="CD38" s="495"/>
      <c r="CE38" s="495"/>
      <c r="CF38" s="495"/>
      <c r="CG38" s="495"/>
      <c r="CH38" s="495"/>
      <c r="CI38" s="495"/>
      <c r="CJ38" s="495"/>
      <c r="CK38" s="495"/>
      <c r="CL38" s="495"/>
    </row>
    <row r="39" spans="1:90" s="4" customFormat="1" ht="15.75" customHeight="1" outlineLevel="1" x14ac:dyDescent="0.25">
      <c r="A39" s="225"/>
      <c r="B39" s="1031" t="s">
        <v>1322</v>
      </c>
      <c r="C39" s="1031"/>
      <c r="D39" s="1031"/>
      <c r="E39" s="1031"/>
      <c r="F39" s="1040"/>
      <c r="G39" s="1025"/>
      <c r="H39" s="1025"/>
      <c r="I39" s="1025"/>
      <c r="J39" s="1025"/>
      <c r="K39" s="1026"/>
      <c r="L39" s="154"/>
      <c r="M39" s="495"/>
      <c r="N39" s="526"/>
      <c r="O39" s="516"/>
      <c r="P39" s="516"/>
      <c r="Q39" s="516"/>
      <c r="R39" s="516"/>
      <c r="S39" s="516"/>
      <c r="T39" s="514"/>
      <c r="U39" s="495"/>
      <c r="V39" s="495"/>
      <c r="W39" s="495"/>
      <c r="X39" s="495"/>
      <c r="Y39" s="495"/>
      <c r="Z39" s="495"/>
      <c r="AA39" s="495"/>
      <c r="AB39" s="495"/>
      <c r="AC39" s="495"/>
      <c r="AD39" s="495"/>
      <c r="AE39" s="495"/>
      <c r="AF39" s="495"/>
      <c r="AG39" s="358"/>
      <c r="AH39" s="453"/>
      <c r="AI39" s="358"/>
      <c r="AJ39" s="496"/>
      <c r="AK39" s="358"/>
      <c r="AL39" s="358"/>
      <c r="AM39" s="358"/>
      <c r="AN39" s="358"/>
      <c r="AO39" s="358"/>
      <c r="AP39" s="495"/>
      <c r="AQ39" s="495"/>
      <c r="AR39" s="495"/>
      <c r="AS39" s="495"/>
      <c r="AT39" s="495"/>
      <c r="AU39" s="495"/>
      <c r="AV39" s="495"/>
      <c r="AW39" s="495"/>
      <c r="AX39" s="495"/>
      <c r="AY39" s="495"/>
      <c r="AZ39" s="495"/>
      <c r="BA39" s="495"/>
      <c r="BB39" s="495"/>
      <c r="BC39" s="495"/>
      <c r="BD39" s="495"/>
      <c r="BE39" s="495"/>
      <c r="BF39" s="495"/>
      <c r="BG39" s="495"/>
      <c r="BH39" s="495"/>
      <c r="BI39" s="495"/>
      <c r="BJ39" s="495"/>
      <c r="BK39" s="495"/>
      <c r="BL39" s="495"/>
      <c r="BM39" s="495"/>
      <c r="BN39" s="495"/>
      <c r="BO39" s="495"/>
      <c r="BP39" s="495"/>
      <c r="BQ39" s="495"/>
      <c r="BR39" s="495"/>
      <c r="BS39" s="495"/>
      <c r="BT39" s="495"/>
      <c r="BU39" s="495"/>
      <c r="BV39" s="495"/>
      <c r="BW39" s="495"/>
      <c r="BX39" s="495"/>
      <c r="BY39" s="495"/>
      <c r="BZ39" s="495"/>
      <c r="CA39" s="495"/>
      <c r="CB39" s="495"/>
      <c r="CC39" s="495"/>
      <c r="CD39" s="495"/>
      <c r="CE39" s="495"/>
      <c r="CF39" s="495"/>
      <c r="CG39" s="495"/>
      <c r="CH39" s="495"/>
      <c r="CI39" s="495"/>
      <c r="CJ39" s="495"/>
      <c r="CK39" s="495"/>
      <c r="CL39" s="495"/>
    </row>
    <row r="40" spans="1:90" s="4" customFormat="1" ht="15.75" customHeight="1" outlineLevel="1" x14ac:dyDescent="0.25">
      <c r="A40" s="225"/>
      <c r="B40" s="1021" t="s">
        <v>1323</v>
      </c>
      <c r="C40" s="1022"/>
      <c r="D40" s="1022"/>
      <c r="E40" s="1023"/>
      <c r="F40" s="1040"/>
      <c r="G40" s="1025"/>
      <c r="H40" s="1025"/>
      <c r="I40" s="1025"/>
      <c r="J40" s="1025"/>
      <c r="K40" s="1026"/>
      <c r="L40" s="154"/>
      <c r="M40" s="495"/>
      <c r="N40" s="526"/>
      <c r="O40" s="516"/>
      <c r="P40" s="516"/>
      <c r="Q40" s="516"/>
      <c r="R40" s="516"/>
      <c r="S40" s="516"/>
      <c r="T40" s="514"/>
      <c r="U40" s="495"/>
      <c r="V40" s="495"/>
      <c r="W40" s="495"/>
      <c r="X40" s="495"/>
      <c r="Y40" s="495"/>
      <c r="Z40" s="495"/>
      <c r="AA40" s="495"/>
      <c r="AB40" s="495"/>
      <c r="AC40" s="495"/>
      <c r="AD40" s="495"/>
      <c r="AE40" s="495"/>
      <c r="AF40" s="495"/>
      <c r="AG40" s="358"/>
      <c r="AH40" s="453"/>
      <c r="AI40" s="358"/>
      <c r="AJ40" s="496"/>
      <c r="AK40" s="358"/>
      <c r="AL40" s="358"/>
      <c r="AM40" s="358"/>
      <c r="AN40" s="358"/>
      <c r="AO40" s="358"/>
      <c r="AP40" s="495"/>
      <c r="AQ40" s="495"/>
      <c r="AR40" s="495"/>
      <c r="AS40" s="495"/>
      <c r="AT40" s="495"/>
      <c r="AU40" s="495"/>
      <c r="AV40" s="495"/>
      <c r="AW40" s="495"/>
      <c r="AX40" s="495"/>
      <c r="AY40" s="495"/>
      <c r="AZ40" s="495"/>
      <c r="BA40" s="495"/>
      <c r="BB40" s="495"/>
      <c r="BC40" s="495"/>
      <c r="BD40" s="495"/>
      <c r="BE40" s="495"/>
      <c r="BF40" s="495"/>
      <c r="BG40" s="495"/>
      <c r="BH40" s="495"/>
      <c r="BI40" s="495"/>
      <c r="BJ40" s="495"/>
      <c r="BK40" s="495"/>
      <c r="BL40" s="495"/>
      <c r="BM40" s="495"/>
      <c r="BN40" s="495"/>
      <c r="BO40" s="495"/>
      <c r="BP40" s="495"/>
      <c r="BQ40" s="495"/>
      <c r="BR40" s="495"/>
      <c r="BS40" s="495"/>
      <c r="BT40" s="495"/>
      <c r="BU40" s="495"/>
      <c r="BV40" s="495"/>
      <c r="BW40" s="495"/>
      <c r="BX40" s="495"/>
      <c r="BY40" s="495"/>
      <c r="BZ40" s="495"/>
      <c r="CA40" s="495"/>
      <c r="CB40" s="495"/>
      <c r="CC40" s="495"/>
      <c r="CD40" s="495"/>
      <c r="CE40" s="495"/>
      <c r="CF40" s="495"/>
      <c r="CG40" s="495"/>
      <c r="CH40" s="495"/>
      <c r="CI40" s="495"/>
      <c r="CJ40" s="495"/>
      <c r="CK40" s="495"/>
      <c r="CL40" s="495"/>
    </row>
    <row r="41" spans="1:90" s="4" customFormat="1" ht="15.75" customHeight="1" outlineLevel="1" x14ac:dyDescent="0.25">
      <c r="A41" s="225"/>
      <c r="B41" s="1028" t="s">
        <v>1324</v>
      </c>
      <c r="C41" s="1028"/>
      <c r="D41" s="1028"/>
      <c r="E41" s="1028"/>
      <c r="F41" s="1040"/>
      <c r="G41" s="1025"/>
      <c r="H41" s="1025"/>
      <c r="I41" s="1025"/>
      <c r="J41" s="1025"/>
      <c r="K41" s="1026"/>
      <c r="L41" s="154"/>
      <c r="M41" s="495"/>
      <c r="N41" s="526"/>
      <c r="O41" s="516"/>
      <c r="P41" s="516"/>
      <c r="Q41" s="516"/>
      <c r="R41" s="516"/>
      <c r="S41" s="516"/>
      <c r="T41" s="514"/>
      <c r="U41" s="495"/>
      <c r="V41" s="495"/>
      <c r="W41" s="495"/>
      <c r="X41" s="495"/>
      <c r="Y41" s="495"/>
      <c r="Z41" s="495"/>
      <c r="AA41" s="495"/>
      <c r="AB41" s="495"/>
      <c r="AC41" s="495"/>
      <c r="AD41" s="495"/>
      <c r="AE41" s="495"/>
      <c r="AF41" s="495"/>
      <c r="AG41" s="358"/>
      <c r="AH41" s="453"/>
      <c r="AI41" s="358"/>
      <c r="AJ41" s="496"/>
      <c r="AK41" s="358"/>
      <c r="AL41" s="358"/>
      <c r="AM41" s="358"/>
      <c r="AN41" s="358"/>
      <c r="AO41" s="358"/>
      <c r="AP41" s="495"/>
      <c r="AQ41" s="495"/>
      <c r="AR41" s="495"/>
      <c r="AS41" s="495"/>
      <c r="AT41" s="495"/>
      <c r="AU41" s="495"/>
      <c r="AV41" s="495"/>
      <c r="AW41" s="495"/>
      <c r="AX41" s="495"/>
      <c r="AY41" s="495"/>
      <c r="AZ41" s="495"/>
      <c r="BA41" s="495"/>
      <c r="BB41" s="495"/>
      <c r="BC41" s="495"/>
      <c r="BD41" s="495"/>
      <c r="BE41" s="495"/>
      <c r="BF41" s="495"/>
      <c r="BG41" s="495"/>
      <c r="BH41" s="495"/>
      <c r="BI41" s="495"/>
      <c r="BJ41" s="495"/>
      <c r="BK41" s="495"/>
      <c r="BL41" s="495"/>
      <c r="BM41" s="495"/>
      <c r="BN41" s="495"/>
      <c r="BO41" s="495"/>
      <c r="BP41" s="495"/>
      <c r="BQ41" s="495"/>
      <c r="BR41" s="495"/>
      <c r="BS41" s="495"/>
      <c r="BT41" s="495"/>
      <c r="BU41" s="495"/>
      <c r="BV41" s="495"/>
      <c r="BW41" s="495"/>
      <c r="BX41" s="495"/>
      <c r="BY41" s="495"/>
      <c r="BZ41" s="495"/>
      <c r="CA41" s="495"/>
      <c r="CB41" s="495"/>
      <c r="CC41" s="495"/>
      <c r="CD41" s="495"/>
      <c r="CE41" s="495"/>
      <c r="CF41" s="495"/>
      <c r="CG41" s="495"/>
      <c r="CH41" s="495"/>
      <c r="CI41" s="495"/>
      <c r="CJ41" s="495"/>
      <c r="CK41" s="495"/>
      <c r="CL41" s="495"/>
    </row>
    <row r="42" spans="1:90" s="4" customFormat="1" ht="15.75" customHeight="1" outlineLevel="1" x14ac:dyDescent="0.25">
      <c r="A42" s="225"/>
      <c r="B42" s="1028" t="s">
        <v>1341</v>
      </c>
      <c r="C42" s="1028"/>
      <c r="D42" s="1028"/>
      <c r="E42" s="1028"/>
      <c r="F42" s="1040"/>
      <c r="G42" s="1025"/>
      <c r="H42" s="1025"/>
      <c r="I42" s="1025"/>
      <c r="J42" s="1025"/>
      <c r="K42" s="1026"/>
      <c r="L42" s="154"/>
      <c r="M42" s="495"/>
      <c r="N42" s="526"/>
      <c r="O42" s="516"/>
      <c r="P42" s="516"/>
      <c r="Q42" s="516"/>
      <c r="R42" s="516"/>
      <c r="S42" s="516"/>
      <c r="T42" s="514"/>
      <c r="U42" s="495"/>
      <c r="V42" s="495"/>
      <c r="W42" s="495"/>
      <c r="X42" s="495"/>
      <c r="Y42" s="495"/>
      <c r="Z42" s="495"/>
      <c r="AA42" s="495"/>
      <c r="AB42" s="495"/>
      <c r="AC42" s="495"/>
      <c r="AD42" s="495"/>
      <c r="AE42" s="495"/>
      <c r="AF42" s="495"/>
      <c r="AG42" s="358"/>
      <c r="AH42" s="453"/>
      <c r="AI42" s="358"/>
      <c r="AJ42" s="496"/>
      <c r="AK42" s="358"/>
      <c r="AL42" s="358"/>
      <c r="AM42" s="358"/>
      <c r="AN42" s="358"/>
      <c r="AO42" s="358"/>
      <c r="AP42" s="495"/>
      <c r="AQ42" s="495"/>
      <c r="AR42" s="495"/>
      <c r="AS42" s="495"/>
      <c r="AT42" s="495"/>
      <c r="AU42" s="495"/>
      <c r="AV42" s="495"/>
      <c r="AW42" s="495"/>
      <c r="AX42" s="495"/>
      <c r="AY42" s="495"/>
      <c r="AZ42" s="495"/>
      <c r="BA42" s="495"/>
      <c r="BB42" s="495"/>
      <c r="BC42" s="495"/>
      <c r="BD42" s="495"/>
      <c r="BE42" s="495"/>
      <c r="BF42" s="495"/>
      <c r="BG42" s="495"/>
      <c r="BH42" s="495"/>
      <c r="BI42" s="495"/>
      <c r="BJ42" s="495"/>
      <c r="BK42" s="495"/>
      <c r="BL42" s="495"/>
      <c r="BM42" s="495"/>
      <c r="BN42" s="495"/>
      <c r="BO42" s="495"/>
      <c r="BP42" s="495"/>
      <c r="BQ42" s="495"/>
      <c r="BR42" s="495"/>
      <c r="BS42" s="495"/>
      <c r="BT42" s="495"/>
      <c r="BU42" s="495"/>
      <c r="BV42" s="495"/>
      <c r="BW42" s="495"/>
      <c r="BX42" s="495"/>
      <c r="BY42" s="495"/>
      <c r="BZ42" s="495"/>
      <c r="CA42" s="495"/>
      <c r="CB42" s="495"/>
      <c r="CC42" s="495"/>
      <c r="CD42" s="495"/>
      <c r="CE42" s="495"/>
      <c r="CF42" s="495"/>
      <c r="CG42" s="495"/>
      <c r="CH42" s="495"/>
      <c r="CI42" s="495"/>
      <c r="CJ42" s="495"/>
      <c r="CK42" s="495"/>
      <c r="CL42" s="495"/>
    </row>
    <row r="43" spans="1:90" s="4" customFormat="1" ht="135" customHeight="1" outlineLevel="1" x14ac:dyDescent="0.25">
      <c r="A43" s="225"/>
      <c r="B43" s="1031" t="s">
        <v>1388</v>
      </c>
      <c r="C43" s="1031"/>
      <c r="D43" s="1031"/>
      <c r="E43" s="1031"/>
      <c r="F43" s="1040"/>
      <c r="G43" s="1025"/>
      <c r="H43" s="1025"/>
      <c r="I43" s="1025"/>
      <c r="J43" s="1025"/>
      <c r="K43" s="1026"/>
      <c r="L43" s="154"/>
      <c r="M43" s="495"/>
      <c r="N43" s="526"/>
      <c r="O43" s="516"/>
      <c r="P43" s="516"/>
      <c r="Q43" s="516"/>
      <c r="R43" s="516"/>
      <c r="S43" s="516"/>
      <c r="T43" s="514"/>
      <c r="U43" s="495"/>
      <c r="V43" s="495"/>
      <c r="W43" s="495"/>
      <c r="X43" s="495"/>
      <c r="Y43" s="495"/>
      <c r="Z43" s="495"/>
      <c r="AA43" s="495"/>
      <c r="AB43" s="495"/>
      <c r="AC43" s="495"/>
      <c r="AD43" s="495"/>
      <c r="AE43" s="495"/>
      <c r="AF43" s="495"/>
      <c r="AG43" s="358"/>
      <c r="AH43" s="453"/>
      <c r="AI43" s="358"/>
      <c r="AJ43" s="496"/>
      <c r="AK43" s="358"/>
      <c r="AL43" s="358"/>
      <c r="AM43" s="358"/>
      <c r="AN43" s="358"/>
      <c r="AO43" s="358"/>
      <c r="AP43" s="495"/>
      <c r="AQ43" s="495"/>
      <c r="AR43" s="495"/>
      <c r="AS43" s="495"/>
      <c r="AT43" s="495"/>
      <c r="AU43" s="495"/>
      <c r="AV43" s="495"/>
      <c r="AW43" s="495"/>
      <c r="AX43" s="495"/>
      <c r="AY43" s="495"/>
      <c r="AZ43" s="495"/>
      <c r="BA43" s="495"/>
      <c r="BB43" s="495"/>
      <c r="BC43" s="495"/>
      <c r="BD43" s="495"/>
      <c r="BE43" s="495"/>
      <c r="BF43" s="495"/>
      <c r="BG43" s="495"/>
      <c r="BH43" s="495"/>
      <c r="BI43" s="495"/>
      <c r="BJ43" s="495"/>
      <c r="BK43" s="495"/>
      <c r="BL43" s="495"/>
      <c r="BM43" s="495"/>
      <c r="BN43" s="495"/>
      <c r="BO43" s="495"/>
      <c r="BP43" s="495"/>
      <c r="BQ43" s="495"/>
      <c r="BR43" s="495"/>
      <c r="BS43" s="495"/>
      <c r="BT43" s="495"/>
      <c r="BU43" s="495"/>
      <c r="BV43" s="495"/>
      <c r="BW43" s="495"/>
      <c r="BX43" s="495"/>
      <c r="BY43" s="495"/>
      <c r="BZ43" s="495"/>
      <c r="CA43" s="495"/>
      <c r="CB43" s="495"/>
      <c r="CC43" s="495"/>
      <c r="CD43" s="495"/>
      <c r="CE43" s="495"/>
      <c r="CF43" s="495"/>
      <c r="CG43" s="495"/>
      <c r="CH43" s="495"/>
      <c r="CI43" s="495"/>
      <c r="CJ43" s="495"/>
      <c r="CK43" s="495"/>
      <c r="CL43" s="495"/>
    </row>
    <row r="44" spans="1:90" s="4" customFormat="1" ht="11.25" customHeight="1" x14ac:dyDescent="0.25">
      <c r="A44" s="225"/>
      <c r="B44" s="225"/>
      <c r="C44" s="225"/>
      <c r="D44" s="225"/>
      <c r="E44" s="225"/>
      <c r="F44" s="225"/>
      <c r="G44" s="225"/>
      <c r="H44" s="225"/>
      <c r="I44" s="225"/>
      <c r="J44" s="225"/>
      <c r="K44" s="225"/>
      <c r="L44" s="154"/>
      <c r="M44" s="495"/>
      <c r="N44" s="526"/>
      <c r="O44" s="516"/>
      <c r="P44" s="516"/>
      <c r="Q44" s="516"/>
      <c r="R44" s="516"/>
      <c r="S44" s="516"/>
      <c r="T44" s="514"/>
      <c r="U44" s="495"/>
      <c r="V44" s="495"/>
      <c r="W44" s="495"/>
      <c r="X44" s="495"/>
      <c r="Y44" s="495"/>
      <c r="Z44" s="495"/>
      <c r="AA44" s="495"/>
      <c r="AB44" s="495"/>
      <c r="AC44" s="495"/>
      <c r="AD44" s="495"/>
      <c r="AE44" s="495"/>
      <c r="AF44" s="495"/>
      <c r="AG44" s="358"/>
      <c r="AH44" s="453"/>
      <c r="AI44" s="358"/>
      <c r="AJ44" s="496"/>
      <c r="AK44" s="358"/>
      <c r="AL44" s="358"/>
      <c r="AM44" s="358"/>
      <c r="AN44" s="358"/>
      <c r="AO44" s="358"/>
      <c r="AP44" s="495"/>
      <c r="AQ44" s="495"/>
      <c r="AR44" s="495"/>
      <c r="AS44" s="495"/>
      <c r="AT44" s="495"/>
      <c r="AU44" s="495"/>
      <c r="AV44" s="495"/>
      <c r="AW44" s="495"/>
      <c r="AX44" s="495"/>
      <c r="AY44" s="495"/>
      <c r="AZ44" s="495"/>
      <c r="BA44" s="495"/>
      <c r="BB44" s="495"/>
      <c r="BC44" s="495"/>
      <c r="BD44" s="495"/>
      <c r="BE44" s="495"/>
      <c r="BF44" s="495"/>
      <c r="BG44" s="495"/>
      <c r="BH44" s="495"/>
      <c r="BI44" s="495"/>
      <c r="BJ44" s="495"/>
      <c r="BK44" s="495"/>
      <c r="BL44" s="495"/>
      <c r="BM44" s="495"/>
      <c r="BN44" s="495"/>
      <c r="BO44" s="495"/>
      <c r="BP44" s="495"/>
      <c r="BQ44" s="495"/>
      <c r="BR44" s="495"/>
      <c r="BS44" s="495"/>
      <c r="BT44" s="495"/>
      <c r="BU44" s="495"/>
      <c r="BV44" s="495"/>
      <c r="BW44" s="495"/>
      <c r="BX44" s="495"/>
      <c r="BY44" s="495"/>
      <c r="BZ44" s="495"/>
      <c r="CA44" s="495"/>
      <c r="CB44" s="495"/>
      <c r="CC44" s="495"/>
      <c r="CD44" s="495"/>
      <c r="CE44" s="495"/>
      <c r="CF44" s="495"/>
      <c r="CG44" s="495"/>
      <c r="CH44" s="495"/>
      <c r="CI44" s="495"/>
      <c r="CJ44" s="495"/>
      <c r="CK44" s="495"/>
      <c r="CL44" s="495"/>
    </row>
    <row r="45" spans="1:90" s="4" customFormat="1" x14ac:dyDescent="0.25">
      <c r="A45" s="225"/>
      <c r="B45" s="1046" t="s">
        <v>1333</v>
      </c>
      <c r="C45" s="1047"/>
      <c r="D45" s="1047"/>
      <c r="E45" s="1047"/>
      <c r="F45" s="1047"/>
      <c r="G45" s="1047"/>
      <c r="H45" s="1047"/>
      <c r="I45" s="1047"/>
      <c r="J45" s="1047"/>
      <c r="K45" s="1047"/>
      <c r="L45" s="154"/>
      <c r="M45" s="358"/>
      <c r="N45" s="526"/>
      <c r="O45" s="516"/>
      <c r="P45" s="516"/>
      <c r="Q45" s="516"/>
      <c r="R45" s="516"/>
      <c r="S45" s="516"/>
      <c r="T45" s="514"/>
      <c r="U45" s="495"/>
      <c r="V45" s="495"/>
      <c r="W45" s="495"/>
      <c r="X45" s="495"/>
      <c r="Y45" s="495"/>
      <c r="Z45" s="495"/>
      <c r="AA45" s="495"/>
      <c r="AB45" s="495"/>
      <c r="AC45" s="495"/>
      <c r="AD45" s="495"/>
      <c r="AE45" s="495"/>
      <c r="AF45" s="495"/>
      <c r="AG45" s="358"/>
      <c r="AH45" s="453"/>
      <c r="AI45" s="358"/>
      <c r="AJ45" s="496"/>
      <c r="AK45" s="358"/>
      <c r="AL45" s="358"/>
      <c r="AM45" s="358"/>
      <c r="AN45" s="358"/>
      <c r="AO45" s="358"/>
      <c r="AP45" s="495"/>
      <c r="AQ45" s="495"/>
      <c r="AR45" s="495"/>
      <c r="AS45" s="495"/>
      <c r="AT45" s="495"/>
      <c r="AU45" s="495"/>
      <c r="AV45" s="495"/>
      <c r="AW45" s="495"/>
      <c r="AX45" s="495"/>
      <c r="AY45" s="495"/>
      <c r="AZ45" s="495"/>
      <c r="BA45" s="495"/>
      <c r="BB45" s="495"/>
      <c r="BC45" s="495"/>
      <c r="BD45" s="495"/>
      <c r="BE45" s="495"/>
      <c r="BF45" s="495"/>
      <c r="BG45" s="495"/>
      <c r="BH45" s="495"/>
      <c r="BI45" s="495"/>
      <c r="BJ45" s="495"/>
      <c r="BK45" s="495"/>
      <c r="BL45" s="495"/>
      <c r="BM45" s="495"/>
      <c r="BN45" s="495"/>
      <c r="BO45" s="495"/>
      <c r="BP45" s="495"/>
      <c r="BQ45" s="495"/>
      <c r="BR45" s="495"/>
      <c r="BS45" s="495"/>
      <c r="BT45" s="495"/>
      <c r="BU45" s="495"/>
      <c r="BV45" s="495"/>
      <c r="BW45" s="495"/>
      <c r="BX45" s="495"/>
      <c r="BY45" s="495"/>
      <c r="BZ45" s="495"/>
      <c r="CA45" s="495"/>
      <c r="CB45" s="495"/>
      <c r="CC45" s="495"/>
      <c r="CD45" s="495"/>
      <c r="CE45" s="495"/>
      <c r="CF45" s="495"/>
      <c r="CG45" s="495"/>
      <c r="CH45" s="495"/>
      <c r="CI45" s="495"/>
      <c r="CJ45" s="495"/>
      <c r="CK45" s="495"/>
      <c r="CL45" s="495"/>
    </row>
    <row r="46" spans="1:90" ht="31.5" customHeight="1" x14ac:dyDescent="0.25">
      <c r="A46" s="225"/>
      <c r="B46" s="1048" t="s">
        <v>475</v>
      </c>
      <c r="C46" s="1049"/>
      <c r="D46" s="1049"/>
      <c r="E46" s="1050"/>
      <c r="F46" s="460" t="s">
        <v>160</v>
      </c>
      <c r="G46" s="1057" t="s">
        <v>161</v>
      </c>
      <c r="H46" s="1058"/>
      <c r="I46" s="1059"/>
      <c r="J46" s="1057" t="s">
        <v>1057</v>
      </c>
      <c r="K46" s="1059"/>
      <c r="R46" s="528"/>
      <c r="AG46" s="358"/>
      <c r="AH46" s="453"/>
      <c r="AI46" s="358"/>
      <c r="AJ46" s="496"/>
      <c r="AK46" s="358"/>
      <c r="AL46" s="358"/>
      <c r="AM46" s="358"/>
      <c r="AN46" s="358"/>
      <c r="AO46" s="358"/>
    </row>
    <row r="47" spans="1:90" ht="15.75" x14ac:dyDescent="0.25">
      <c r="A47" s="225"/>
      <c r="B47" s="1051"/>
      <c r="C47" s="1052"/>
      <c r="D47" s="1052"/>
      <c r="E47" s="1053"/>
      <c r="F47" s="148" t="s">
        <v>974</v>
      </c>
      <c r="G47" s="1041"/>
      <c r="H47" s="1042"/>
      <c r="I47" s="1043"/>
      <c r="J47" s="1044"/>
      <c r="K47" s="1045"/>
      <c r="AG47" s="358"/>
      <c r="AH47" s="453"/>
      <c r="AI47" s="358"/>
      <c r="AJ47" s="496"/>
      <c r="AK47" s="358"/>
      <c r="AL47" s="358"/>
      <c r="AM47" s="358"/>
      <c r="AN47" s="358"/>
      <c r="AO47" s="358"/>
    </row>
    <row r="48" spans="1:90" ht="15.75" x14ac:dyDescent="0.25">
      <c r="A48" s="225"/>
      <c r="B48" s="1051"/>
      <c r="C48" s="1052"/>
      <c r="D48" s="1052"/>
      <c r="E48" s="1053"/>
      <c r="F48" s="148" t="s">
        <v>974</v>
      </c>
      <c r="G48" s="1041"/>
      <c r="H48" s="1042"/>
      <c r="I48" s="1043"/>
      <c r="J48" s="1044"/>
      <c r="K48" s="1045"/>
      <c r="AG48" s="358"/>
      <c r="AH48" s="453"/>
      <c r="AI48" s="358"/>
      <c r="AJ48" s="496"/>
      <c r="AK48" s="358"/>
      <c r="AL48" s="358"/>
      <c r="AM48" s="358"/>
      <c r="AN48" s="358"/>
      <c r="AO48" s="358"/>
    </row>
    <row r="49" spans="1:41" ht="15.75" x14ac:dyDescent="0.25">
      <c r="A49" s="225"/>
      <c r="B49" s="1051"/>
      <c r="C49" s="1052"/>
      <c r="D49" s="1052"/>
      <c r="E49" s="1053"/>
      <c r="F49" s="148" t="s">
        <v>974</v>
      </c>
      <c r="G49" s="1041"/>
      <c r="H49" s="1042"/>
      <c r="I49" s="1043"/>
      <c r="J49" s="1044"/>
      <c r="K49" s="1045"/>
      <c r="AG49" s="358"/>
      <c r="AH49" s="453"/>
      <c r="AI49" s="358"/>
      <c r="AJ49" s="496"/>
      <c r="AK49" s="358"/>
      <c r="AL49" s="358"/>
      <c r="AM49" s="358"/>
      <c r="AN49" s="358"/>
      <c r="AO49" s="358"/>
    </row>
    <row r="50" spans="1:41" ht="15.75" hidden="1" outlineLevel="1" x14ac:dyDescent="0.25">
      <c r="A50" s="225"/>
      <c r="B50" s="1051"/>
      <c r="C50" s="1052"/>
      <c r="D50" s="1052"/>
      <c r="E50" s="1053"/>
      <c r="F50" s="148" t="s">
        <v>974</v>
      </c>
      <c r="G50" s="1041"/>
      <c r="H50" s="1042"/>
      <c r="I50" s="1043"/>
      <c r="J50" s="1044"/>
      <c r="K50" s="1045"/>
      <c r="AG50" s="358"/>
      <c r="AH50" s="453"/>
      <c r="AI50" s="358"/>
      <c r="AJ50" s="496"/>
      <c r="AK50" s="358"/>
      <c r="AL50" s="358"/>
      <c r="AM50" s="358"/>
      <c r="AN50" s="358"/>
      <c r="AO50" s="358"/>
    </row>
    <row r="51" spans="1:41" ht="15.75" hidden="1" outlineLevel="1" x14ac:dyDescent="0.25">
      <c r="A51" s="225"/>
      <c r="B51" s="1051"/>
      <c r="C51" s="1052"/>
      <c r="D51" s="1052"/>
      <c r="E51" s="1053"/>
      <c r="F51" s="148" t="s">
        <v>974</v>
      </c>
      <c r="G51" s="1041"/>
      <c r="H51" s="1042"/>
      <c r="I51" s="1043"/>
      <c r="J51" s="1044"/>
      <c r="K51" s="1045"/>
      <c r="AG51" s="358"/>
      <c r="AH51" s="453"/>
      <c r="AI51" s="358"/>
      <c r="AJ51" s="496"/>
      <c r="AK51" s="358"/>
      <c r="AL51" s="358"/>
      <c r="AM51" s="358"/>
      <c r="AN51" s="358"/>
      <c r="AO51" s="358"/>
    </row>
    <row r="52" spans="1:41" ht="15.75" hidden="1" outlineLevel="1" x14ac:dyDescent="0.25">
      <c r="A52" s="225"/>
      <c r="B52" s="1051"/>
      <c r="C52" s="1052"/>
      <c r="D52" s="1052"/>
      <c r="E52" s="1053"/>
      <c r="F52" s="148" t="s">
        <v>974</v>
      </c>
      <c r="G52" s="1041"/>
      <c r="H52" s="1042"/>
      <c r="I52" s="1043"/>
      <c r="J52" s="1044"/>
      <c r="K52" s="1045"/>
      <c r="AG52" s="358"/>
      <c r="AH52" s="453"/>
      <c r="AI52" s="358"/>
      <c r="AJ52" s="496"/>
      <c r="AK52" s="358"/>
      <c r="AL52" s="358"/>
      <c r="AM52" s="358"/>
      <c r="AN52" s="358"/>
      <c r="AO52" s="358"/>
    </row>
    <row r="53" spans="1:41" ht="15.75" hidden="1" outlineLevel="1" x14ac:dyDescent="0.25">
      <c r="A53" s="225"/>
      <c r="B53" s="1054"/>
      <c r="C53" s="1055"/>
      <c r="D53" s="1055"/>
      <c r="E53" s="1056"/>
      <c r="F53" s="148" t="s">
        <v>974</v>
      </c>
      <c r="G53" s="1041"/>
      <c r="H53" s="1042"/>
      <c r="I53" s="1043"/>
      <c r="J53" s="1044"/>
      <c r="K53" s="1045"/>
      <c r="AG53" s="358"/>
      <c r="AH53" s="453"/>
      <c r="AI53" s="358"/>
      <c r="AJ53" s="496"/>
      <c r="AK53" s="358"/>
      <c r="AL53" s="358"/>
      <c r="AM53" s="358"/>
      <c r="AN53" s="358"/>
      <c r="AO53" s="358"/>
    </row>
    <row r="54" spans="1:41" ht="15.75" collapsed="1" x14ac:dyDescent="0.25">
      <c r="A54" s="225"/>
      <c r="B54" s="1031" t="s">
        <v>47</v>
      </c>
      <c r="C54" s="1031"/>
      <c r="D54" s="1031"/>
      <c r="E54" s="1031"/>
      <c r="F54" s="1041"/>
      <c r="G54" s="1042"/>
      <c r="H54" s="1042"/>
      <c r="I54" s="1042"/>
      <c r="J54" s="1042"/>
      <c r="K54" s="1043"/>
      <c r="AG54" s="358"/>
      <c r="AH54" s="453"/>
      <c r="AI54" s="358"/>
      <c r="AJ54" s="358"/>
      <c r="AK54" s="358"/>
      <c r="AL54" s="358"/>
      <c r="AM54" s="358"/>
      <c r="AN54" s="358"/>
      <c r="AO54" s="358"/>
    </row>
    <row r="55" spans="1:41" ht="62.25" customHeight="1" x14ac:dyDescent="0.25">
      <c r="A55" s="225"/>
      <c r="B55" s="1064" t="s">
        <v>1389</v>
      </c>
      <c r="C55" s="1065"/>
      <c r="D55" s="1065"/>
      <c r="E55" s="1066"/>
      <c r="F55" s="1041"/>
      <c r="G55" s="1042"/>
      <c r="H55" s="1042"/>
      <c r="I55" s="1042"/>
      <c r="J55" s="1042"/>
      <c r="K55" s="1043"/>
      <c r="AG55" s="498"/>
      <c r="AH55" s="523"/>
      <c r="AI55" s="358"/>
      <c r="AJ55" s="358"/>
      <c r="AK55" s="358"/>
      <c r="AL55" s="358"/>
      <c r="AM55" s="358"/>
      <c r="AN55" s="358"/>
      <c r="AO55" s="358"/>
    </row>
    <row r="56" spans="1:41" ht="32.25" customHeight="1" x14ac:dyDescent="0.25">
      <c r="A56" s="225"/>
      <c r="B56" s="1060" t="s">
        <v>48</v>
      </c>
      <c r="C56" s="1060"/>
      <c r="D56" s="1060"/>
      <c r="E56" s="1060"/>
      <c r="F56" s="1041"/>
      <c r="G56" s="1042"/>
      <c r="H56" s="1042"/>
      <c r="I56" s="1042"/>
      <c r="J56" s="1042"/>
      <c r="K56" s="1043"/>
      <c r="AG56" s="358"/>
      <c r="AH56" s="453"/>
      <c r="AI56" s="358"/>
      <c r="AJ56" s="358"/>
      <c r="AK56" s="358"/>
      <c r="AM56" s="358"/>
      <c r="AN56" s="358"/>
      <c r="AO56" s="358"/>
    </row>
    <row r="57" spans="1:41" x14ac:dyDescent="0.25">
      <c r="A57" s="225"/>
      <c r="B57" s="481"/>
      <c r="C57" s="481"/>
      <c r="D57" s="481"/>
      <c r="E57" s="481"/>
      <c r="F57" s="481"/>
      <c r="G57" s="481"/>
      <c r="H57" s="481"/>
      <c r="I57" s="481"/>
      <c r="J57" s="481"/>
      <c r="K57" s="481"/>
    </row>
    <row r="58" spans="1:41" ht="45" customHeight="1" x14ac:dyDescent="0.25">
      <c r="A58" s="225"/>
      <c r="B58" s="1061" t="s">
        <v>1310</v>
      </c>
      <c r="C58" s="1061"/>
      <c r="D58" s="1061"/>
      <c r="E58" s="1061"/>
      <c r="F58" s="1061"/>
      <c r="G58" s="1061"/>
      <c r="H58" s="1061"/>
      <c r="I58" s="1061"/>
      <c r="J58" s="1061"/>
      <c r="K58" s="1061"/>
    </row>
    <row r="59" spans="1:41" ht="29.25" customHeight="1" x14ac:dyDescent="0.25">
      <c r="A59" s="225"/>
      <c r="B59" s="1061" t="s">
        <v>1404</v>
      </c>
      <c r="C59" s="1061"/>
      <c r="D59" s="1061"/>
      <c r="E59" s="1061"/>
      <c r="F59" s="1061"/>
      <c r="G59" s="1061"/>
      <c r="H59" s="1061"/>
      <c r="I59" s="1061"/>
      <c r="J59" s="1061"/>
      <c r="K59" s="1061"/>
    </row>
    <row r="60" spans="1:41" ht="76.5" customHeight="1" x14ac:dyDescent="0.25">
      <c r="A60" s="225"/>
      <c r="B60" s="1061" t="s">
        <v>1428</v>
      </c>
      <c r="C60" s="1061"/>
      <c r="D60" s="1061"/>
      <c r="E60" s="1061"/>
      <c r="F60" s="1061"/>
      <c r="G60" s="1061"/>
      <c r="H60" s="1061"/>
      <c r="I60" s="1061"/>
      <c r="J60" s="1061"/>
      <c r="K60" s="1061"/>
    </row>
    <row r="61" spans="1:41" x14ac:dyDescent="0.25">
      <c r="A61" s="225"/>
      <c r="B61" s="89"/>
      <c r="C61" s="225"/>
      <c r="D61" s="225"/>
      <c r="E61" s="225"/>
      <c r="F61" s="225"/>
      <c r="G61" s="225"/>
      <c r="H61" s="225"/>
      <c r="I61" s="225"/>
      <c r="J61" s="225"/>
      <c r="K61" s="225"/>
    </row>
    <row r="62" spans="1:41" x14ac:dyDescent="0.25">
      <c r="A62" s="225"/>
      <c r="B62" s="225" t="s">
        <v>1309</v>
      </c>
      <c r="C62" s="225"/>
      <c r="D62" s="225"/>
      <c r="E62" s="225"/>
      <c r="F62" s="225"/>
      <c r="G62" s="225"/>
      <c r="H62" s="225"/>
      <c r="I62" s="225"/>
      <c r="J62" s="225"/>
      <c r="K62" s="225"/>
    </row>
    <row r="63" spans="1:41" x14ac:dyDescent="0.25">
      <c r="A63" s="225"/>
      <c r="B63" s="89"/>
      <c r="C63" s="225"/>
      <c r="D63" s="225"/>
      <c r="E63" s="225"/>
      <c r="F63" s="225"/>
      <c r="G63" s="225"/>
      <c r="H63" s="225"/>
      <c r="I63" s="225"/>
      <c r="J63" s="225"/>
      <c r="K63" s="225"/>
    </row>
    <row r="64" spans="1:41" ht="15.75" x14ac:dyDescent="0.25">
      <c r="A64" s="225"/>
      <c r="B64" s="1062"/>
      <c r="C64" s="1062"/>
      <c r="D64" s="225"/>
      <c r="E64" s="225"/>
      <c r="F64" s="225"/>
      <c r="G64" s="225"/>
      <c r="H64" s="225"/>
      <c r="I64" s="225"/>
      <c r="J64" s="225"/>
      <c r="K64" s="225"/>
    </row>
    <row r="65" spans="1:90" x14ac:dyDescent="0.25">
      <c r="A65" s="225"/>
      <c r="B65" s="1063" t="s">
        <v>29</v>
      </c>
      <c r="C65" s="1063"/>
      <c r="D65" s="225"/>
      <c r="E65" s="225"/>
      <c r="F65" s="225"/>
      <c r="G65" s="225"/>
      <c r="H65" s="225"/>
      <c r="I65" s="225"/>
      <c r="J65" s="225"/>
      <c r="K65" s="225"/>
    </row>
    <row r="66" spans="1:90" ht="15.75" x14ac:dyDescent="0.25">
      <c r="A66" s="225"/>
      <c r="B66" s="1071"/>
      <c r="C66" s="1071"/>
      <c r="D66" s="1071"/>
      <c r="E66" s="448"/>
      <c r="F66" s="147"/>
      <c r="G66" s="147"/>
      <c r="H66" s="225"/>
      <c r="I66" s="1072"/>
      <c r="J66" s="1072"/>
      <c r="K66" s="1072"/>
    </row>
    <row r="67" spans="1:90" x14ac:dyDescent="0.25">
      <c r="A67" s="225"/>
      <c r="B67" s="1073" t="s">
        <v>30</v>
      </c>
      <c r="C67" s="1073"/>
      <c r="D67" s="1073"/>
      <c r="E67" s="1074"/>
      <c r="F67" s="225"/>
      <c r="G67" s="462"/>
      <c r="H67" s="66"/>
      <c r="I67" s="1074" t="s">
        <v>32</v>
      </c>
      <c r="J67" s="1074"/>
      <c r="K67" s="1074"/>
    </row>
    <row r="68" spans="1:90" ht="18" x14ac:dyDescent="0.25">
      <c r="A68" s="225"/>
      <c r="B68" s="225" t="s">
        <v>477</v>
      </c>
      <c r="C68" s="225"/>
      <c r="D68" s="225"/>
      <c r="E68" s="225"/>
      <c r="F68" s="225"/>
      <c r="G68" s="225"/>
      <c r="H68" s="225"/>
      <c r="I68" s="225"/>
      <c r="J68" s="225"/>
      <c r="K68" s="225"/>
    </row>
    <row r="69" spans="1:90" x14ac:dyDescent="0.25">
      <c r="A69" s="225"/>
      <c r="B69" s="207" t="s">
        <v>478</v>
      </c>
      <c r="C69" s="225"/>
      <c r="D69" s="225"/>
      <c r="E69" s="225"/>
      <c r="F69" s="225"/>
      <c r="G69" s="225"/>
      <c r="H69" s="225"/>
      <c r="I69" s="225"/>
      <c r="J69" s="225"/>
      <c r="K69" s="225"/>
    </row>
    <row r="70" spans="1:90" x14ac:dyDescent="0.25">
      <c r="A70" s="225"/>
      <c r="B70" s="225"/>
      <c r="C70" s="225"/>
      <c r="D70" s="225"/>
      <c r="E70" s="225"/>
      <c r="F70" s="225"/>
      <c r="G70" s="225"/>
      <c r="H70" s="225"/>
      <c r="I70" s="225"/>
      <c r="J70" s="225"/>
      <c r="K70" s="225"/>
      <c r="AL70" s="499"/>
    </row>
    <row r="71" spans="1:90" x14ac:dyDescent="0.25">
      <c r="A71" s="225"/>
      <c r="B71" s="225"/>
      <c r="C71" s="225"/>
      <c r="D71" s="225"/>
      <c r="E71" s="225"/>
      <c r="F71" s="225"/>
      <c r="G71" s="225"/>
      <c r="H71" s="225"/>
      <c r="I71" s="225"/>
      <c r="J71" s="225"/>
      <c r="K71" s="225"/>
    </row>
    <row r="72" spans="1:90" ht="18.75" x14ac:dyDescent="0.25">
      <c r="A72" s="208"/>
      <c r="B72" s="208"/>
      <c r="C72" s="208"/>
      <c r="D72" s="208"/>
      <c r="E72" s="208"/>
      <c r="F72" s="208"/>
      <c r="G72" s="208"/>
      <c r="H72" s="90" t="s">
        <v>86</v>
      </c>
      <c r="I72" s="208"/>
      <c r="J72" s="225"/>
      <c r="K72" s="225"/>
    </row>
    <row r="73" spans="1:90" x14ac:dyDescent="0.25">
      <c r="A73" s="208"/>
      <c r="B73" s="208"/>
      <c r="C73" s="208"/>
      <c r="D73" s="208"/>
      <c r="E73" s="208"/>
      <c r="F73" s="208"/>
      <c r="G73" s="208"/>
      <c r="H73" s="208"/>
      <c r="I73" s="208"/>
      <c r="J73" s="225"/>
      <c r="K73" s="225"/>
    </row>
    <row r="74" spans="1:90" s="209" customFormat="1" ht="18.75" customHeight="1" x14ac:dyDescent="0.25">
      <c r="A74" s="1075" t="s">
        <v>88</v>
      </c>
      <c r="B74" s="1075"/>
      <c r="C74" s="1075"/>
      <c r="D74" s="1075"/>
      <c r="E74" s="1075"/>
      <c r="F74" s="1075"/>
      <c r="G74" s="1075"/>
      <c r="H74" s="1075"/>
      <c r="I74" s="1075"/>
      <c r="J74" s="1075"/>
      <c r="K74" s="1075"/>
      <c r="L74" s="356"/>
      <c r="M74" s="500"/>
      <c r="N74" s="529"/>
      <c r="O74" s="529"/>
      <c r="P74" s="529"/>
      <c r="Q74" s="529"/>
      <c r="R74" s="529"/>
      <c r="S74" s="529"/>
      <c r="T74" s="529"/>
      <c r="U74" s="499"/>
      <c r="V74" s="499"/>
      <c r="W74" s="499"/>
      <c r="X74" s="499"/>
      <c r="Y74" s="499"/>
      <c r="Z74" s="499"/>
      <c r="AA74" s="499"/>
      <c r="AB74" s="499"/>
      <c r="AC74" s="499"/>
      <c r="AD74" s="499"/>
      <c r="AE74" s="499"/>
      <c r="AF74" s="499"/>
      <c r="AG74" s="499"/>
      <c r="AH74" s="525"/>
      <c r="AI74" s="499"/>
      <c r="AJ74" s="499"/>
      <c r="AK74" s="499"/>
      <c r="AL74" s="495"/>
      <c r="AM74" s="499"/>
      <c r="AN74" s="499"/>
      <c r="AO74" s="499"/>
      <c r="AP74" s="499"/>
      <c r="AQ74" s="499"/>
      <c r="AR74" s="499"/>
      <c r="AS74" s="499"/>
      <c r="AT74" s="499"/>
      <c r="AU74" s="499"/>
      <c r="AV74" s="499"/>
      <c r="AW74" s="499"/>
      <c r="AX74" s="499"/>
      <c r="AY74" s="499"/>
      <c r="AZ74" s="499"/>
      <c r="BA74" s="499"/>
      <c r="BB74" s="499"/>
      <c r="BC74" s="499"/>
      <c r="BD74" s="499"/>
      <c r="BE74" s="499"/>
      <c r="BF74" s="499"/>
      <c r="BG74" s="499"/>
      <c r="BH74" s="499"/>
      <c r="BI74" s="499"/>
      <c r="BJ74" s="499"/>
      <c r="BK74" s="499"/>
      <c r="BL74" s="499"/>
      <c r="BM74" s="499"/>
      <c r="BN74" s="499"/>
      <c r="BO74" s="499"/>
      <c r="BP74" s="499"/>
      <c r="BQ74" s="499"/>
      <c r="BR74" s="499"/>
      <c r="BS74" s="499"/>
      <c r="BT74" s="499"/>
      <c r="BU74" s="499"/>
      <c r="BV74" s="499"/>
      <c r="BW74" s="499"/>
      <c r="BX74" s="499"/>
      <c r="BY74" s="499"/>
      <c r="BZ74" s="499"/>
      <c r="CA74" s="499"/>
      <c r="CB74" s="499"/>
      <c r="CC74" s="499"/>
      <c r="CD74" s="499"/>
      <c r="CE74" s="499"/>
      <c r="CF74" s="499"/>
      <c r="CG74" s="499"/>
      <c r="CH74" s="499"/>
      <c r="CI74" s="499"/>
      <c r="CJ74" s="499"/>
      <c r="CK74" s="499"/>
      <c r="CL74" s="499"/>
    </row>
    <row r="75" spans="1:90" ht="18.75" customHeight="1" x14ac:dyDescent="0.25">
      <c r="A75" s="1075" t="s">
        <v>87</v>
      </c>
      <c r="B75" s="1075"/>
      <c r="C75" s="1075"/>
      <c r="D75" s="1075"/>
      <c r="E75" s="1075"/>
      <c r="F75" s="1075"/>
      <c r="G75" s="1075"/>
      <c r="H75" s="1075"/>
      <c r="I75" s="1075"/>
      <c r="J75" s="1075"/>
      <c r="K75" s="1075"/>
    </row>
    <row r="76" spans="1:90" ht="18.75" x14ac:dyDescent="0.25">
      <c r="A76" s="459"/>
      <c r="B76" s="459"/>
      <c r="C76" s="459"/>
      <c r="D76" s="459"/>
      <c r="E76" s="459"/>
      <c r="F76" s="459"/>
      <c r="G76" s="459"/>
      <c r="H76" s="459"/>
      <c r="I76" s="459"/>
      <c r="J76" s="225"/>
      <c r="K76" s="225"/>
    </row>
    <row r="77" spans="1:90" ht="34.5" customHeight="1" x14ac:dyDescent="0.25">
      <c r="A77" s="1067" t="s">
        <v>1334</v>
      </c>
      <c r="B77" s="1067"/>
      <c r="C77" s="1067"/>
      <c r="D77" s="1067"/>
      <c r="E77" s="1067"/>
      <c r="F77" s="1067"/>
      <c r="G77" s="1067"/>
      <c r="H77" s="482" t="s">
        <v>1335</v>
      </c>
      <c r="I77" s="482" t="s">
        <v>1336</v>
      </c>
      <c r="J77" s="1067" t="s">
        <v>89</v>
      </c>
      <c r="K77" s="1067"/>
    </row>
    <row r="78" spans="1:90" x14ac:dyDescent="0.25">
      <c r="A78" s="1068"/>
      <c r="B78" s="1068"/>
      <c r="C78" s="1068"/>
      <c r="D78" s="1068"/>
      <c r="E78" s="1068"/>
      <c r="F78" s="1068"/>
      <c r="G78" s="1068"/>
      <c r="H78" s="483"/>
      <c r="I78" s="483"/>
      <c r="J78" s="1069"/>
      <c r="K78" s="1070"/>
    </row>
    <row r="79" spans="1:90" x14ac:dyDescent="0.25">
      <c r="A79" s="1068"/>
      <c r="B79" s="1068"/>
      <c r="C79" s="1068"/>
      <c r="D79" s="1068"/>
      <c r="E79" s="1068"/>
      <c r="F79" s="1068"/>
      <c r="G79" s="1068"/>
      <c r="H79" s="483"/>
      <c r="I79" s="483"/>
      <c r="J79" s="1069"/>
      <c r="K79" s="1070"/>
    </row>
    <row r="80" spans="1:90" x14ac:dyDescent="0.25">
      <c r="A80" s="1068"/>
      <c r="B80" s="1068"/>
      <c r="C80" s="1068"/>
      <c r="D80" s="1068"/>
      <c r="E80" s="1068"/>
      <c r="F80" s="1068"/>
      <c r="G80" s="1068"/>
      <c r="H80" s="483"/>
      <c r="I80" s="483"/>
      <c r="J80" s="1069"/>
      <c r="K80" s="1070"/>
    </row>
    <row r="81" spans="1:11" x14ac:dyDescent="0.25">
      <c r="A81" s="1068"/>
      <c r="B81" s="1068"/>
      <c r="C81" s="1068"/>
      <c r="D81" s="1068"/>
      <c r="E81" s="1068"/>
      <c r="F81" s="1068"/>
      <c r="G81" s="1068"/>
      <c r="H81" s="483"/>
      <c r="I81" s="483"/>
      <c r="J81" s="1069"/>
      <c r="K81" s="1070"/>
    </row>
    <row r="82" spans="1:11" x14ac:dyDescent="0.25">
      <c r="A82" s="1068"/>
      <c r="B82" s="1068"/>
      <c r="C82" s="1068"/>
      <c r="D82" s="1068"/>
      <c r="E82" s="1068"/>
      <c r="F82" s="1068"/>
      <c r="G82" s="1068"/>
      <c r="H82" s="483"/>
      <c r="I82" s="483"/>
      <c r="J82" s="1069"/>
      <c r="K82" s="1070"/>
    </row>
    <row r="83" spans="1:11" x14ac:dyDescent="0.25">
      <c r="A83" s="1068"/>
      <c r="B83" s="1068"/>
      <c r="C83" s="1068"/>
      <c r="D83" s="1068"/>
      <c r="E83" s="1068"/>
      <c r="F83" s="1068"/>
      <c r="G83" s="1068"/>
      <c r="H83" s="483"/>
      <c r="I83" s="483"/>
      <c r="J83" s="1069"/>
      <c r="K83" s="1070"/>
    </row>
    <row r="84" spans="1:11" x14ac:dyDescent="0.25">
      <c r="A84" s="1068"/>
      <c r="B84" s="1068"/>
      <c r="C84" s="1068"/>
      <c r="D84" s="1068"/>
      <c r="E84" s="1068"/>
      <c r="F84" s="1068"/>
      <c r="G84" s="1068"/>
      <c r="H84" s="483"/>
      <c r="I84" s="483"/>
      <c r="J84" s="1069"/>
      <c r="K84" s="1070"/>
    </row>
    <row r="85" spans="1:11" x14ac:dyDescent="0.25">
      <c r="A85" s="1068"/>
      <c r="B85" s="1068"/>
      <c r="C85" s="1068"/>
      <c r="D85" s="1068"/>
      <c r="E85" s="1068"/>
      <c r="F85" s="1068"/>
      <c r="G85" s="1068"/>
      <c r="H85" s="483"/>
      <c r="I85" s="483"/>
      <c r="J85" s="1069"/>
      <c r="K85" s="1070"/>
    </row>
    <row r="86" spans="1:11" x14ac:dyDescent="0.25">
      <c r="A86" s="1068"/>
      <c r="B86" s="1068"/>
      <c r="C86" s="1068"/>
      <c r="D86" s="1068"/>
      <c r="E86" s="1068"/>
      <c r="F86" s="1068"/>
      <c r="G86" s="1068"/>
      <c r="H86" s="483"/>
      <c r="I86" s="483"/>
      <c r="J86" s="1069"/>
      <c r="K86" s="1070"/>
    </row>
    <row r="87" spans="1:11" x14ac:dyDescent="0.25">
      <c r="A87" s="1068"/>
      <c r="B87" s="1068"/>
      <c r="C87" s="1068"/>
      <c r="D87" s="1068"/>
      <c r="E87" s="1068"/>
      <c r="F87" s="1068"/>
      <c r="G87" s="1068"/>
      <c r="H87" s="483"/>
      <c r="I87" s="483"/>
      <c r="J87" s="1069"/>
      <c r="K87" s="1070"/>
    </row>
    <row r="88" spans="1:11" x14ac:dyDescent="0.25">
      <c r="A88" s="1068"/>
      <c r="B88" s="1068"/>
      <c r="C88" s="1068"/>
      <c r="D88" s="1068"/>
      <c r="E88" s="1068"/>
      <c r="F88" s="1068"/>
      <c r="G88" s="1068"/>
      <c r="H88" s="483"/>
      <c r="I88" s="483"/>
      <c r="J88" s="1069"/>
      <c r="K88" s="1070"/>
    </row>
    <row r="89" spans="1:11" x14ac:dyDescent="0.25">
      <c r="A89" s="1068"/>
      <c r="B89" s="1068"/>
      <c r="C89" s="1068"/>
      <c r="D89" s="1068"/>
      <c r="E89" s="1068"/>
      <c r="F89" s="1068"/>
      <c r="G89" s="1068"/>
      <c r="H89" s="483"/>
      <c r="I89" s="483"/>
      <c r="J89" s="1069"/>
      <c r="K89" s="1070"/>
    </row>
    <row r="90" spans="1:11" x14ac:dyDescent="0.25">
      <c r="A90" s="1068"/>
      <c r="B90" s="1068"/>
      <c r="C90" s="1068"/>
      <c r="D90" s="1068"/>
      <c r="E90" s="1068"/>
      <c r="F90" s="1068"/>
      <c r="G90" s="1068"/>
      <c r="H90" s="483"/>
      <c r="I90" s="483"/>
      <c r="J90" s="1069"/>
      <c r="K90" s="1070"/>
    </row>
    <row r="91" spans="1:11" x14ac:dyDescent="0.25">
      <c r="A91" s="1068"/>
      <c r="B91" s="1068"/>
      <c r="C91" s="1068"/>
      <c r="D91" s="1068"/>
      <c r="E91" s="1068"/>
      <c r="F91" s="1068"/>
      <c r="G91" s="1068"/>
      <c r="H91" s="483"/>
      <c r="I91" s="483"/>
      <c r="J91" s="1069"/>
      <c r="K91" s="1070"/>
    </row>
    <row r="92" spans="1:11" x14ac:dyDescent="0.25">
      <c r="A92" s="1068"/>
      <c r="B92" s="1068"/>
      <c r="C92" s="1068"/>
      <c r="D92" s="1068"/>
      <c r="E92" s="1068"/>
      <c r="F92" s="1068"/>
      <c r="G92" s="1068"/>
      <c r="H92" s="483"/>
      <c r="I92" s="483"/>
      <c r="J92" s="1069"/>
      <c r="K92" s="1070"/>
    </row>
    <row r="93" spans="1:11" x14ac:dyDescent="0.25">
      <c r="A93" s="1068"/>
      <c r="B93" s="1068"/>
      <c r="C93" s="1068"/>
      <c r="D93" s="1068"/>
      <c r="E93" s="1068"/>
      <c r="F93" s="1068"/>
      <c r="G93" s="1068"/>
      <c r="H93" s="483"/>
      <c r="I93" s="483"/>
      <c r="J93" s="1069"/>
      <c r="K93" s="1070"/>
    </row>
    <row r="94" spans="1:11" x14ac:dyDescent="0.25">
      <c r="A94" s="1068"/>
      <c r="B94" s="1068"/>
      <c r="C94" s="1068"/>
      <c r="D94" s="1068"/>
      <c r="E94" s="1068"/>
      <c r="F94" s="1068"/>
      <c r="G94" s="1068"/>
      <c r="H94" s="483"/>
      <c r="I94" s="483"/>
      <c r="J94" s="1069"/>
      <c r="K94" s="1070"/>
    </row>
    <row r="95" spans="1:11" x14ac:dyDescent="0.25">
      <c r="A95" s="1068"/>
      <c r="B95" s="1068"/>
      <c r="C95" s="1068"/>
      <c r="D95" s="1068"/>
      <c r="E95" s="1068"/>
      <c r="F95" s="1068"/>
      <c r="G95" s="1068"/>
      <c r="H95" s="483"/>
      <c r="I95" s="483"/>
      <c r="J95" s="1069"/>
      <c r="K95" s="1070"/>
    </row>
    <row r="96" spans="1:11" x14ac:dyDescent="0.25">
      <c r="A96" s="1068"/>
      <c r="B96" s="1068"/>
      <c r="C96" s="1068"/>
      <c r="D96" s="1068"/>
      <c r="E96" s="1068"/>
      <c r="F96" s="1068"/>
      <c r="G96" s="1068"/>
      <c r="H96" s="483"/>
      <c r="I96" s="483"/>
      <c r="J96" s="1069"/>
      <c r="K96" s="1070"/>
    </row>
    <row r="97" spans="1:11" x14ac:dyDescent="0.25">
      <c r="A97" s="1068"/>
      <c r="B97" s="1068"/>
      <c r="C97" s="1068"/>
      <c r="D97" s="1068"/>
      <c r="E97" s="1068"/>
      <c r="F97" s="1068"/>
      <c r="G97" s="1068"/>
      <c r="H97" s="483"/>
      <c r="I97" s="483"/>
      <c r="J97" s="1069"/>
      <c r="K97" s="1070"/>
    </row>
    <row r="98" spans="1:11" x14ac:dyDescent="0.25">
      <c r="A98" s="1068"/>
      <c r="B98" s="1068"/>
      <c r="C98" s="1068"/>
      <c r="D98" s="1068"/>
      <c r="E98" s="1068"/>
      <c r="F98" s="1068"/>
      <c r="G98" s="1068"/>
      <c r="H98" s="483"/>
      <c r="I98" s="483"/>
      <c r="J98" s="1069"/>
      <c r="K98" s="1070"/>
    </row>
    <row r="99" spans="1:11" x14ac:dyDescent="0.25">
      <c r="A99" s="1068"/>
      <c r="B99" s="1068"/>
      <c r="C99" s="1068"/>
      <c r="D99" s="1068"/>
      <c r="E99" s="1068"/>
      <c r="F99" s="1068"/>
      <c r="G99" s="1068"/>
      <c r="H99" s="483"/>
      <c r="I99" s="483"/>
      <c r="J99" s="1069"/>
      <c r="K99" s="1070"/>
    </row>
    <row r="100" spans="1:11" x14ac:dyDescent="0.25">
      <c r="A100" s="1068"/>
      <c r="B100" s="1068"/>
      <c r="C100" s="1068"/>
      <c r="D100" s="1068"/>
      <c r="E100" s="1068"/>
      <c r="F100" s="1068"/>
      <c r="G100" s="1068"/>
      <c r="H100" s="483"/>
      <c r="I100" s="483"/>
      <c r="J100" s="1069"/>
      <c r="K100" s="1070"/>
    </row>
    <row r="101" spans="1:11" x14ac:dyDescent="0.25">
      <c r="A101" s="1068"/>
      <c r="B101" s="1068"/>
      <c r="C101" s="1068"/>
      <c r="D101" s="1068"/>
      <c r="E101" s="1068"/>
      <c r="F101" s="1068"/>
      <c r="G101" s="1068"/>
      <c r="H101" s="483"/>
      <c r="I101" s="483"/>
      <c r="J101" s="1069"/>
      <c r="K101" s="1070"/>
    </row>
    <row r="102" spans="1:11" x14ac:dyDescent="0.25">
      <c r="A102" s="1068"/>
      <c r="B102" s="1068"/>
      <c r="C102" s="1068"/>
      <c r="D102" s="1068"/>
      <c r="E102" s="1068"/>
      <c r="F102" s="1068"/>
      <c r="G102" s="1068"/>
      <c r="H102" s="483"/>
      <c r="I102" s="483"/>
      <c r="J102" s="1069"/>
      <c r="K102" s="1070"/>
    </row>
    <row r="103" spans="1:11" x14ac:dyDescent="0.25">
      <c r="A103" s="1068"/>
      <c r="B103" s="1068"/>
      <c r="C103" s="1068"/>
      <c r="D103" s="1068"/>
      <c r="E103" s="1068"/>
      <c r="F103" s="1068"/>
      <c r="G103" s="1068"/>
      <c r="H103" s="483"/>
      <c r="I103" s="483"/>
      <c r="J103" s="1069"/>
      <c r="K103" s="1070"/>
    </row>
    <row r="104" spans="1:11" x14ac:dyDescent="0.25">
      <c r="A104" s="1068"/>
      <c r="B104" s="1068"/>
      <c r="C104" s="1068"/>
      <c r="D104" s="1068"/>
      <c r="E104" s="1068"/>
      <c r="F104" s="1068"/>
      <c r="G104" s="1068"/>
      <c r="H104" s="483"/>
      <c r="I104" s="483"/>
      <c r="J104" s="1069"/>
      <c r="K104" s="1070"/>
    </row>
    <row r="105" spans="1:11" x14ac:dyDescent="0.25">
      <c r="A105" s="1068"/>
      <c r="B105" s="1068"/>
      <c r="C105" s="1068"/>
      <c r="D105" s="1068"/>
      <c r="E105" s="1068"/>
      <c r="F105" s="1068"/>
      <c r="G105" s="1068"/>
      <c r="H105" s="483"/>
      <c r="I105" s="483"/>
      <c r="J105" s="1069"/>
      <c r="K105" s="1070"/>
    </row>
    <row r="106" spans="1:11" x14ac:dyDescent="0.25">
      <c r="A106" s="1068"/>
      <c r="B106" s="1068"/>
      <c r="C106" s="1068"/>
      <c r="D106" s="1068"/>
      <c r="E106" s="1068"/>
      <c r="F106" s="1068"/>
      <c r="G106" s="1068"/>
      <c r="H106" s="483"/>
      <c r="I106" s="483"/>
      <c r="J106" s="1069"/>
      <c r="K106" s="1070"/>
    </row>
    <row r="107" spans="1:11" x14ac:dyDescent="0.25">
      <c r="A107" s="1068"/>
      <c r="B107" s="1068"/>
      <c r="C107" s="1068"/>
      <c r="D107" s="1068"/>
      <c r="E107" s="1068"/>
      <c r="F107" s="1068"/>
      <c r="G107" s="1068"/>
      <c r="H107" s="483"/>
      <c r="I107" s="483"/>
      <c r="J107" s="1069"/>
      <c r="K107" s="1070"/>
    </row>
    <row r="108" spans="1:11" x14ac:dyDescent="0.25">
      <c r="A108" s="1068"/>
      <c r="B108" s="1068"/>
      <c r="C108" s="1068"/>
      <c r="D108" s="1068"/>
      <c r="E108" s="1068"/>
      <c r="F108" s="1068"/>
      <c r="G108" s="1068"/>
      <c r="H108" s="483"/>
      <c r="I108" s="483"/>
      <c r="J108" s="1069"/>
      <c r="K108" s="1070"/>
    </row>
    <row r="109" spans="1:11" x14ac:dyDescent="0.25">
      <c r="A109" s="1068"/>
      <c r="B109" s="1068"/>
      <c r="C109" s="1068"/>
      <c r="D109" s="1068"/>
      <c r="E109" s="1068"/>
      <c r="F109" s="1068"/>
      <c r="G109" s="1068"/>
      <c r="H109" s="483"/>
      <c r="I109" s="483"/>
      <c r="J109" s="1069"/>
      <c r="K109" s="1070"/>
    </row>
    <row r="110" spans="1:11" x14ac:dyDescent="0.25">
      <c r="A110" s="1068"/>
      <c r="B110" s="1068"/>
      <c r="C110" s="1068"/>
      <c r="D110" s="1068"/>
      <c r="E110" s="1068"/>
      <c r="F110" s="1068"/>
      <c r="G110" s="1068"/>
      <c r="H110" s="483"/>
      <c r="I110" s="483"/>
      <c r="J110" s="1069"/>
      <c r="K110" s="1070"/>
    </row>
    <row r="111" spans="1:11" x14ac:dyDescent="0.25">
      <c r="A111" s="1068"/>
      <c r="B111" s="1068"/>
      <c r="C111" s="1068"/>
      <c r="D111" s="1068"/>
      <c r="E111" s="1068"/>
      <c r="F111" s="1068"/>
      <c r="G111" s="1068"/>
      <c r="H111" s="483"/>
      <c r="I111" s="483"/>
      <c r="J111" s="1069"/>
      <c r="K111" s="1070"/>
    </row>
    <row r="112" spans="1:11" x14ac:dyDescent="0.25">
      <c r="A112" s="1068"/>
      <c r="B112" s="1068"/>
      <c r="C112" s="1068"/>
      <c r="D112" s="1068"/>
      <c r="E112" s="1068"/>
      <c r="F112" s="1068"/>
      <c r="G112" s="1068"/>
      <c r="H112" s="483"/>
      <c r="I112" s="483"/>
      <c r="J112" s="1069"/>
      <c r="K112" s="1070"/>
    </row>
    <row r="113" spans="1:11" x14ac:dyDescent="0.25">
      <c r="A113" s="1068"/>
      <c r="B113" s="1068"/>
      <c r="C113" s="1068"/>
      <c r="D113" s="1068"/>
      <c r="E113" s="1068"/>
      <c r="F113" s="1068"/>
      <c r="G113" s="1068"/>
      <c r="H113" s="483"/>
      <c r="I113" s="483"/>
      <c r="J113" s="1069"/>
      <c r="K113" s="1070"/>
    </row>
    <row r="114" spans="1:11" x14ac:dyDescent="0.25">
      <c r="A114" s="1068"/>
      <c r="B114" s="1068"/>
      <c r="C114" s="1068"/>
      <c r="D114" s="1068"/>
      <c r="E114" s="1068"/>
      <c r="F114" s="1068"/>
      <c r="G114" s="1068"/>
      <c r="H114" s="483"/>
      <c r="I114" s="483"/>
      <c r="J114" s="1069"/>
      <c r="K114" s="1070"/>
    </row>
    <row r="115" spans="1:11" x14ac:dyDescent="0.25">
      <c r="A115" s="208"/>
      <c r="B115" s="208"/>
      <c r="C115" s="208"/>
      <c r="D115" s="208"/>
      <c r="E115" s="208"/>
      <c r="F115" s="208"/>
      <c r="G115" s="208"/>
      <c r="H115" s="208"/>
      <c r="I115" s="208"/>
      <c r="J115" s="225"/>
      <c r="K115" s="225"/>
    </row>
    <row r="116" spans="1:11" ht="19.5" customHeight="1" x14ac:dyDescent="0.25">
      <c r="A116" s="1078" t="s">
        <v>1337</v>
      </c>
      <c r="B116" s="1078"/>
      <c r="C116" s="1078"/>
      <c r="D116" s="1078"/>
      <c r="E116" s="1078"/>
      <c r="F116" s="1078"/>
      <c r="G116" s="1078"/>
      <c r="H116" s="208"/>
      <c r="I116" s="208"/>
      <c r="J116" s="225"/>
      <c r="K116" s="225"/>
    </row>
    <row r="117" spans="1:11" ht="15.75" x14ac:dyDescent="0.25">
      <c r="A117" s="461"/>
      <c r="B117" s="461"/>
      <c r="C117" s="461"/>
      <c r="D117" s="461"/>
      <c r="E117" s="461"/>
      <c r="F117" s="461"/>
      <c r="G117" s="461"/>
      <c r="H117" s="208"/>
      <c r="I117" s="208"/>
      <c r="J117" s="225"/>
      <c r="K117" s="225"/>
    </row>
    <row r="118" spans="1:11" ht="15.75" x14ac:dyDescent="0.25">
      <c r="A118" s="1079" t="s">
        <v>1028</v>
      </c>
      <c r="B118" s="1079"/>
      <c r="C118" s="1079"/>
      <c r="D118" s="1079"/>
      <c r="E118" s="91"/>
      <c r="F118" s="91"/>
      <c r="G118" s="91"/>
      <c r="H118" s="208"/>
      <c r="I118" s="208"/>
      <c r="J118" s="225"/>
      <c r="K118" s="225"/>
    </row>
    <row r="119" spans="1:11" ht="15.75" x14ac:dyDescent="0.25">
      <c r="A119" s="1079"/>
      <c r="B119" s="1079"/>
      <c r="C119" s="1079"/>
      <c r="D119" s="1079"/>
      <c r="E119" s="1080"/>
      <c r="F119" s="1080"/>
      <c r="G119" s="354"/>
      <c r="H119" s="208"/>
      <c r="I119" s="208"/>
      <c r="J119" s="225"/>
      <c r="K119" s="225"/>
    </row>
    <row r="120" spans="1:11" ht="15.75" x14ac:dyDescent="0.25">
      <c r="A120" s="228"/>
      <c r="B120" s="208"/>
      <c r="C120" s="91"/>
      <c r="D120" s="91"/>
      <c r="E120" s="228"/>
      <c r="F120" s="91"/>
      <c r="G120" s="91"/>
      <c r="H120" s="208"/>
      <c r="I120" s="208"/>
      <c r="J120" s="225"/>
      <c r="K120" s="225"/>
    </row>
    <row r="121" spans="1:11" ht="15.75" x14ac:dyDescent="0.25">
      <c r="A121" s="92" t="s">
        <v>27</v>
      </c>
      <c r="B121" s="1076"/>
      <c r="C121" s="1077"/>
      <c r="D121" s="91"/>
      <c r="E121" s="91"/>
      <c r="F121" s="91"/>
      <c r="G121" s="91"/>
      <c r="H121" s="208"/>
      <c r="I121" s="208"/>
      <c r="J121" s="225"/>
      <c r="K121" s="225"/>
    </row>
    <row r="122" spans="1:11" ht="15.75" x14ac:dyDescent="0.25">
      <c r="A122" s="91"/>
      <c r="B122" s="91"/>
      <c r="C122" s="91"/>
      <c r="D122" s="91"/>
      <c r="E122" s="91"/>
      <c r="F122" s="91"/>
      <c r="G122" s="91"/>
      <c r="H122" s="208"/>
      <c r="I122" s="208"/>
      <c r="J122" s="225"/>
      <c r="K122" s="225"/>
    </row>
    <row r="123" spans="1:11" x14ac:dyDescent="0.25">
      <c r="A123" s="208"/>
      <c r="B123" s="208"/>
      <c r="C123" s="208"/>
      <c r="D123" s="208"/>
      <c r="E123" s="208"/>
      <c r="F123" s="208"/>
      <c r="G123" s="208"/>
      <c r="H123" s="208"/>
      <c r="I123" s="208"/>
      <c r="J123" s="225"/>
      <c r="K123" s="225"/>
    </row>
    <row r="124" spans="1:11" x14ac:dyDescent="0.25">
      <c r="A124" s="9"/>
      <c r="B124" s="9"/>
      <c r="C124" s="9"/>
      <c r="D124" s="9"/>
      <c r="E124" s="9"/>
      <c r="F124" s="9"/>
      <c r="G124" s="9"/>
      <c r="H124" s="9"/>
      <c r="I124" s="9"/>
    </row>
  </sheetData>
  <mergeCells count="183">
    <mergeCell ref="B121:C121"/>
    <mergeCell ref="A113:G113"/>
    <mergeCell ref="J113:K113"/>
    <mergeCell ref="A114:G114"/>
    <mergeCell ref="J114:K114"/>
    <mergeCell ref="A116:G116"/>
    <mergeCell ref="A118:D119"/>
    <mergeCell ref="E119:F119"/>
    <mergeCell ref="A110:G110"/>
    <mergeCell ref="J110:K110"/>
    <mergeCell ref="A111:G111"/>
    <mergeCell ref="J111:K111"/>
    <mergeCell ref="A112:G112"/>
    <mergeCell ref="J112:K112"/>
    <mergeCell ref="A107:G107"/>
    <mergeCell ref="J107:K107"/>
    <mergeCell ref="A108:G108"/>
    <mergeCell ref="J108:K108"/>
    <mergeCell ref="A109:G109"/>
    <mergeCell ref="J109:K109"/>
    <mergeCell ref="A104:G104"/>
    <mergeCell ref="J104:K104"/>
    <mergeCell ref="A105:G105"/>
    <mergeCell ref="J105:K105"/>
    <mergeCell ref="A106:G106"/>
    <mergeCell ref="J106:K106"/>
    <mergeCell ref="A101:G101"/>
    <mergeCell ref="J101:K101"/>
    <mergeCell ref="A102:G102"/>
    <mergeCell ref="J102:K102"/>
    <mergeCell ref="A103:G103"/>
    <mergeCell ref="J103:K103"/>
    <mergeCell ref="A98:G98"/>
    <mergeCell ref="J98:K98"/>
    <mergeCell ref="A99:G99"/>
    <mergeCell ref="J99:K99"/>
    <mergeCell ref="A100:G100"/>
    <mergeCell ref="J100:K100"/>
    <mergeCell ref="A95:G95"/>
    <mergeCell ref="J95:K95"/>
    <mergeCell ref="A96:G96"/>
    <mergeCell ref="J96:K96"/>
    <mergeCell ref="A97:G97"/>
    <mergeCell ref="J97:K97"/>
    <mergeCell ref="A92:G92"/>
    <mergeCell ref="J92:K92"/>
    <mergeCell ref="A93:G93"/>
    <mergeCell ref="J93:K93"/>
    <mergeCell ref="A94:G94"/>
    <mergeCell ref="J94:K94"/>
    <mergeCell ref="A89:G89"/>
    <mergeCell ref="J89:K89"/>
    <mergeCell ref="A90:G90"/>
    <mergeCell ref="J90:K90"/>
    <mergeCell ref="A91:G91"/>
    <mergeCell ref="J91:K91"/>
    <mergeCell ref="A86:G86"/>
    <mergeCell ref="J86:K86"/>
    <mergeCell ref="A87:G87"/>
    <mergeCell ref="J87:K87"/>
    <mergeCell ref="A88:G88"/>
    <mergeCell ref="J88:K88"/>
    <mergeCell ref="A83:G83"/>
    <mergeCell ref="J83:K83"/>
    <mergeCell ref="A84:G84"/>
    <mergeCell ref="J84:K84"/>
    <mergeCell ref="A85:G85"/>
    <mergeCell ref="J85:K85"/>
    <mergeCell ref="A80:G80"/>
    <mergeCell ref="J80:K80"/>
    <mergeCell ref="A81:G81"/>
    <mergeCell ref="J81:K81"/>
    <mergeCell ref="A82:G82"/>
    <mergeCell ref="J82:K82"/>
    <mergeCell ref="A77:G77"/>
    <mergeCell ref="J77:K77"/>
    <mergeCell ref="A78:G78"/>
    <mergeCell ref="J78:K78"/>
    <mergeCell ref="A79:G79"/>
    <mergeCell ref="J79:K79"/>
    <mergeCell ref="B66:D66"/>
    <mergeCell ref="I66:K66"/>
    <mergeCell ref="B67:E67"/>
    <mergeCell ref="I67:K67"/>
    <mergeCell ref="A74:K74"/>
    <mergeCell ref="A75:K75"/>
    <mergeCell ref="B56:E56"/>
    <mergeCell ref="F56:K56"/>
    <mergeCell ref="B58:K58"/>
    <mergeCell ref="B60:K60"/>
    <mergeCell ref="B64:C64"/>
    <mergeCell ref="B65:C65"/>
    <mergeCell ref="G53:I53"/>
    <mergeCell ref="J53:K53"/>
    <mergeCell ref="B54:E54"/>
    <mergeCell ref="F54:K54"/>
    <mergeCell ref="B55:E55"/>
    <mergeCell ref="F55:K55"/>
    <mergeCell ref="B59:K59"/>
    <mergeCell ref="G50:I50"/>
    <mergeCell ref="J50:K50"/>
    <mergeCell ref="G51:I51"/>
    <mergeCell ref="J51:K51"/>
    <mergeCell ref="G52:I52"/>
    <mergeCell ref="J52:K52"/>
    <mergeCell ref="B45:K45"/>
    <mergeCell ref="B46:E53"/>
    <mergeCell ref="G46:I46"/>
    <mergeCell ref="J46:K46"/>
    <mergeCell ref="G47:I47"/>
    <mergeCell ref="J47:K47"/>
    <mergeCell ref="G48:I48"/>
    <mergeCell ref="J48:K48"/>
    <mergeCell ref="G49:I49"/>
    <mergeCell ref="J49:K49"/>
    <mergeCell ref="B41:E41"/>
    <mergeCell ref="F41:K41"/>
    <mergeCell ref="B43:E43"/>
    <mergeCell ref="F43:K43"/>
    <mergeCell ref="B42:E42"/>
    <mergeCell ref="F42:K42"/>
    <mergeCell ref="B38:E38"/>
    <mergeCell ref="B39:E39"/>
    <mergeCell ref="F39:K39"/>
    <mergeCell ref="B40:E40"/>
    <mergeCell ref="F40:K40"/>
    <mergeCell ref="F38:I38"/>
    <mergeCell ref="J38:K38"/>
    <mergeCell ref="B32:E32"/>
    <mergeCell ref="F32:K32"/>
    <mergeCell ref="B34:K34"/>
    <mergeCell ref="F35:K35"/>
    <mergeCell ref="B37:E37"/>
    <mergeCell ref="F37:K37"/>
    <mergeCell ref="G36:K36"/>
    <mergeCell ref="B35:E36"/>
    <mergeCell ref="B29:E29"/>
    <mergeCell ref="F29:K29"/>
    <mergeCell ref="B30:E30"/>
    <mergeCell ref="F30:K30"/>
    <mergeCell ref="B31:E31"/>
    <mergeCell ref="F31:K31"/>
    <mergeCell ref="B26:E26"/>
    <mergeCell ref="F26:I26"/>
    <mergeCell ref="J26:K26"/>
    <mergeCell ref="B27:E27"/>
    <mergeCell ref="F27:K27"/>
    <mergeCell ref="B28:E28"/>
    <mergeCell ref="F28:K28"/>
    <mergeCell ref="B21:E21"/>
    <mergeCell ref="F21:K21"/>
    <mergeCell ref="B22:E22"/>
    <mergeCell ref="B24:K24"/>
    <mergeCell ref="B25:E25"/>
    <mergeCell ref="F25:K25"/>
    <mergeCell ref="F22:K22"/>
    <mergeCell ref="B18:E18"/>
    <mergeCell ref="F18:K18"/>
    <mergeCell ref="B19:E19"/>
    <mergeCell ref="F19:K19"/>
    <mergeCell ref="B20:E20"/>
    <mergeCell ref="F20:K20"/>
    <mergeCell ref="B15:E15"/>
    <mergeCell ref="F15:I15"/>
    <mergeCell ref="J15:K15"/>
    <mergeCell ref="B16:E16"/>
    <mergeCell ref="F16:K16"/>
    <mergeCell ref="B17:E17"/>
    <mergeCell ref="F17:K17"/>
    <mergeCell ref="F11:K11"/>
    <mergeCell ref="B11:E11"/>
    <mergeCell ref="B12:K12"/>
    <mergeCell ref="B13:E13"/>
    <mergeCell ref="F13:K13"/>
    <mergeCell ref="B14:E14"/>
    <mergeCell ref="F14:I14"/>
    <mergeCell ref="J14:K14"/>
    <mergeCell ref="B4:E4"/>
    <mergeCell ref="B5:E5"/>
    <mergeCell ref="A7:K7"/>
    <mergeCell ref="B8:K8"/>
    <mergeCell ref="A9:K9"/>
    <mergeCell ref="A10:K10"/>
  </mergeCells>
  <dataValidations count="11">
    <dataValidation type="list" allowBlank="1" showInputMessage="1" showErrorMessage="1" sqref="F37:K37">
      <formula1>"на финансирование внеоборотных активов, на финансирование оборотных активов"</formula1>
    </dataValidation>
    <dataValidation type="list" allowBlank="1" showInputMessage="1" showErrorMessage="1" sqref="F25:K25">
      <formula1>$P$14:$P$18</formula1>
    </dataValidation>
    <dataValidation type="list" allowBlank="1" sqref="F13:K13">
      <formula1>$R$6:$R$10</formula1>
    </dataValidation>
    <dataValidation type="list" allowBlank="1" showInputMessage="1" showErrorMessage="1" sqref="AN56">
      <formula1>$AK$56:$AL$56</formula1>
    </dataValidation>
    <dataValidation type="list" allowBlank="1" showInputMessage="1" showErrorMessage="1" sqref="AN13">
      <formula1>$AH$13:$AJ$13</formula1>
    </dataValidation>
    <dataValidation type="list" allowBlank="1" showInputMessage="1" showErrorMessage="1" sqref="AO13">
      <formula1>INDIRECT($AN$13)</formula1>
    </dataValidation>
    <dataValidation type="list" allowBlank="1" showInputMessage="1" showErrorMessage="1" sqref="J14:K15 J26:K26 J38:K38">
      <formula1>$P$7:$P$12</formula1>
    </dataValidation>
    <dataValidation type="list" allowBlank="1" sqref="F11:K11">
      <formula1>$N$6:$N$9</formula1>
    </dataValidation>
    <dataValidation type="list" allowBlank="1" showInputMessage="1" showErrorMessage="1" sqref="F36">
      <formula1>"отзывный, безотзывный"</formula1>
    </dataValidation>
    <dataValidation type="list" allowBlank="1" showInputMessage="1" showErrorMessage="1" sqref="G36:K36">
      <formula1>"подтвержденный, неподтвержденный"</formula1>
    </dataValidation>
    <dataValidation type="list" allowBlank="1" showInputMessage="1" showErrorMessage="1" sqref="F47:F53">
      <formula1>$T$7:$T$31</formula1>
    </dataValidation>
  </dataValidations>
  <hyperlinks>
    <hyperlink ref="A74" location="_ftn1" display="_ftn1"/>
  </hyperlinks>
  <pageMargins left="0.7" right="0.7" top="0.75" bottom="0.75" header="0.3" footer="0.3"/>
  <pageSetup paperSize="9" scale="55" orientation="portrait" r:id="rId1"/>
  <rowBreaks count="1" manualBreakCount="1">
    <brk id="69" max="10" man="1"/>
  </rowBreaks>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tabColor rgb="FFFFC000"/>
    <pageSetUpPr fitToPage="1"/>
  </sheetPr>
  <dimension ref="A1:BE200"/>
  <sheetViews>
    <sheetView zoomScale="70" zoomScaleNormal="70" workbookViewId="0">
      <selection activeCell="G200" sqref="G200"/>
    </sheetView>
  </sheetViews>
  <sheetFormatPr defaultRowHeight="15" outlineLevelRow="1" x14ac:dyDescent="0.25"/>
  <cols>
    <col min="1" max="1" width="17.42578125" style="603" customWidth="1"/>
    <col min="2" max="3" width="12" style="603" customWidth="1"/>
    <col min="4" max="4" width="14.42578125" style="603" customWidth="1"/>
    <col min="5" max="5" width="17.42578125" style="603" customWidth="1"/>
    <col min="6" max="6" width="11.5703125" style="603" customWidth="1"/>
    <col min="7" max="8" width="12.7109375" style="603" customWidth="1"/>
    <col min="9" max="9" width="13.5703125" style="603" customWidth="1"/>
    <col min="10" max="12" width="13.28515625" style="603" customWidth="1"/>
    <col min="13" max="13" width="13.7109375" style="603" customWidth="1"/>
    <col min="14" max="14" width="16.42578125" style="603" customWidth="1"/>
    <col min="15" max="15" width="12.5703125" style="603" customWidth="1"/>
    <col min="16" max="16" width="14.5703125" style="603" customWidth="1"/>
    <col min="17" max="17" width="16.140625" style="603" customWidth="1"/>
    <col min="18" max="18" width="16.85546875" style="603" customWidth="1"/>
    <col min="19" max="19" width="13.85546875" style="603" customWidth="1"/>
    <col min="20" max="20" width="14.42578125" style="603" customWidth="1"/>
    <col min="21" max="21" width="12.7109375" style="603" customWidth="1"/>
    <col min="22" max="22" width="15.28515625" style="603" customWidth="1"/>
    <col min="23" max="23" width="14.7109375" style="603" customWidth="1"/>
    <col min="24" max="24" width="17.7109375" style="603" customWidth="1"/>
    <col min="25" max="25" width="18.140625" style="603" customWidth="1"/>
    <col min="26" max="26" width="16.7109375" style="603" customWidth="1"/>
    <col min="27" max="27" width="13.5703125" style="603" customWidth="1"/>
    <col min="28" max="30" width="12.5703125" style="603" customWidth="1"/>
    <col min="31" max="31" width="9.140625" style="603"/>
    <col min="32" max="32" width="9.140625" style="339"/>
    <col min="33" max="54" width="9.140625" style="603"/>
    <col min="55" max="55" width="9.140625" style="603" customWidth="1"/>
    <col min="56" max="256" width="9.140625" style="603"/>
    <col min="257" max="257" width="17.42578125" style="603" customWidth="1"/>
    <col min="258" max="259" width="12" style="603" customWidth="1"/>
    <col min="260" max="260" width="14.42578125" style="603" customWidth="1"/>
    <col min="261" max="261" width="17.42578125" style="603" customWidth="1"/>
    <col min="262" max="262" width="11.5703125" style="603" customWidth="1"/>
    <col min="263" max="264" width="12.7109375" style="603" customWidth="1"/>
    <col min="265" max="265" width="13.5703125" style="603" customWidth="1"/>
    <col min="266" max="268" width="13.28515625" style="603" customWidth="1"/>
    <col min="269" max="269" width="13.7109375" style="603" customWidth="1"/>
    <col min="270" max="270" width="16.42578125" style="603" customWidth="1"/>
    <col min="271" max="271" width="12.5703125" style="603" customWidth="1"/>
    <col min="272" max="272" width="14.5703125" style="603" customWidth="1"/>
    <col min="273" max="273" width="16.140625" style="603" customWidth="1"/>
    <col min="274" max="274" width="16.85546875" style="603" customWidth="1"/>
    <col min="275" max="275" width="13.85546875" style="603" customWidth="1"/>
    <col min="276" max="276" width="14.42578125" style="603" customWidth="1"/>
    <col min="277" max="277" width="12.7109375" style="603" customWidth="1"/>
    <col min="278" max="278" width="15.28515625" style="603" customWidth="1"/>
    <col min="279" max="279" width="14.7109375" style="603" customWidth="1"/>
    <col min="280" max="280" width="17.7109375" style="603" customWidth="1"/>
    <col min="281" max="281" width="18.140625" style="603" customWidth="1"/>
    <col min="282" max="282" width="16.7109375" style="603" customWidth="1"/>
    <col min="283" max="283" width="13.5703125" style="603" customWidth="1"/>
    <col min="284" max="286" width="12.5703125" style="603" customWidth="1"/>
    <col min="287" max="310" width="9.140625" style="603"/>
    <col min="311" max="311" width="9.140625" style="603" customWidth="1"/>
    <col min="312" max="512" width="9.140625" style="603"/>
    <col min="513" max="513" width="17.42578125" style="603" customWidth="1"/>
    <col min="514" max="515" width="12" style="603" customWidth="1"/>
    <col min="516" max="516" width="14.42578125" style="603" customWidth="1"/>
    <col min="517" max="517" width="17.42578125" style="603" customWidth="1"/>
    <col min="518" max="518" width="11.5703125" style="603" customWidth="1"/>
    <col min="519" max="520" width="12.7109375" style="603" customWidth="1"/>
    <col min="521" max="521" width="13.5703125" style="603" customWidth="1"/>
    <col min="522" max="524" width="13.28515625" style="603" customWidth="1"/>
    <col min="525" max="525" width="13.7109375" style="603" customWidth="1"/>
    <col min="526" max="526" width="16.42578125" style="603" customWidth="1"/>
    <col min="527" max="527" width="12.5703125" style="603" customWidth="1"/>
    <col min="528" max="528" width="14.5703125" style="603" customWidth="1"/>
    <col min="529" max="529" width="16.140625" style="603" customWidth="1"/>
    <col min="530" max="530" width="16.85546875" style="603" customWidth="1"/>
    <col min="531" max="531" width="13.85546875" style="603" customWidth="1"/>
    <col min="532" max="532" width="14.42578125" style="603" customWidth="1"/>
    <col min="533" max="533" width="12.7109375" style="603" customWidth="1"/>
    <col min="534" max="534" width="15.28515625" style="603" customWidth="1"/>
    <col min="535" max="535" width="14.7109375" style="603" customWidth="1"/>
    <col min="536" max="536" width="17.7109375" style="603" customWidth="1"/>
    <col min="537" max="537" width="18.140625" style="603" customWidth="1"/>
    <col min="538" max="538" width="16.7109375" style="603" customWidth="1"/>
    <col min="539" max="539" width="13.5703125" style="603" customWidth="1"/>
    <col min="540" max="542" width="12.5703125" style="603" customWidth="1"/>
    <col min="543" max="566" width="9.140625" style="603"/>
    <col min="567" max="567" width="9.140625" style="603" customWidth="1"/>
    <col min="568" max="768" width="9.140625" style="603"/>
    <col min="769" max="769" width="17.42578125" style="603" customWidth="1"/>
    <col min="770" max="771" width="12" style="603" customWidth="1"/>
    <col min="772" max="772" width="14.42578125" style="603" customWidth="1"/>
    <col min="773" max="773" width="17.42578125" style="603" customWidth="1"/>
    <col min="774" max="774" width="11.5703125" style="603" customWidth="1"/>
    <col min="775" max="776" width="12.7109375" style="603" customWidth="1"/>
    <col min="777" max="777" width="13.5703125" style="603" customWidth="1"/>
    <col min="778" max="780" width="13.28515625" style="603" customWidth="1"/>
    <col min="781" max="781" width="13.7109375" style="603" customWidth="1"/>
    <col min="782" max="782" width="16.42578125" style="603" customWidth="1"/>
    <col min="783" max="783" width="12.5703125" style="603" customWidth="1"/>
    <col min="784" max="784" width="14.5703125" style="603" customWidth="1"/>
    <col min="785" max="785" width="16.140625" style="603" customWidth="1"/>
    <col min="786" max="786" width="16.85546875" style="603" customWidth="1"/>
    <col min="787" max="787" width="13.85546875" style="603" customWidth="1"/>
    <col min="788" max="788" width="14.42578125" style="603" customWidth="1"/>
    <col min="789" max="789" width="12.7109375" style="603" customWidth="1"/>
    <col min="790" max="790" width="15.28515625" style="603" customWidth="1"/>
    <col min="791" max="791" width="14.7109375" style="603" customWidth="1"/>
    <col min="792" max="792" width="17.7109375" style="603" customWidth="1"/>
    <col min="793" max="793" width="18.140625" style="603" customWidth="1"/>
    <col min="794" max="794" width="16.7109375" style="603" customWidth="1"/>
    <col min="795" max="795" width="13.5703125" style="603" customWidth="1"/>
    <col min="796" max="798" width="12.5703125" style="603" customWidth="1"/>
    <col min="799" max="822" width="9.140625" style="603"/>
    <col min="823" max="823" width="9.140625" style="603" customWidth="1"/>
    <col min="824" max="1024" width="9.140625" style="603"/>
    <col min="1025" max="1025" width="17.42578125" style="603" customWidth="1"/>
    <col min="1026" max="1027" width="12" style="603" customWidth="1"/>
    <col min="1028" max="1028" width="14.42578125" style="603" customWidth="1"/>
    <col min="1029" max="1029" width="17.42578125" style="603" customWidth="1"/>
    <col min="1030" max="1030" width="11.5703125" style="603" customWidth="1"/>
    <col min="1031" max="1032" width="12.7109375" style="603" customWidth="1"/>
    <col min="1033" max="1033" width="13.5703125" style="603" customWidth="1"/>
    <col min="1034" max="1036" width="13.28515625" style="603" customWidth="1"/>
    <col min="1037" max="1037" width="13.7109375" style="603" customWidth="1"/>
    <col min="1038" max="1038" width="16.42578125" style="603" customWidth="1"/>
    <col min="1039" max="1039" width="12.5703125" style="603" customWidth="1"/>
    <col min="1040" max="1040" width="14.5703125" style="603" customWidth="1"/>
    <col min="1041" max="1041" width="16.140625" style="603" customWidth="1"/>
    <col min="1042" max="1042" width="16.85546875" style="603" customWidth="1"/>
    <col min="1043" max="1043" width="13.85546875" style="603" customWidth="1"/>
    <col min="1044" max="1044" width="14.42578125" style="603" customWidth="1"/>
    <col min="1045" max="1045" width="12.7109375" style="603" customWidth="1"/>
    <col min="1046" max="1046" width="15.28515625" style="603" customWidth="1"/>
    <col min="1047" max="1047" width="14.7109375" style="603" customWidth="1"/>
    <col min="1048" max="1048" width="17.7109375" style="603" customWidth="1"/>
    <col min="1049" max="1049" width="18.140625" style="603" customWidth="1"/>
    <col min="1050" max="1050" width="16.7109375" style="603" customWidth="1"/>
    <col min="1051" max="1051" width="13.5703125" style="603" customWidth="1"/>
    <col min="1052" max="1054" width="12.5703125" style="603" customWidth="1"/>
    <col min="1055" max="1078" width="9.140625" style="603"/>
    <col min="1079" max="1079" width="9.140625" style="603" customWidth="1"/>
    <col min="1080" max="1280" width="9.140625" style="603"/>
    <col min="1281" max="1281" width="17.42578125" style="603" customWidth="1"/>
    <col min="1282" max="1283" width="12" style="603" customWidth="1"/>
    <col min="1284" max="1284" width="14.42578125" style="603" customWidth="1"/>
    <col min="1285" max="1285" width="17.42578125" style="603" customWidth="1"/>
    <col min="1286" max="1286" width="11.5703125" style="603" customWidth="1"/>
    <col min="1287" max="1288" width="12.7109375" style="603" customWidth="1"/>
    <col min="1289" max="1289" width="13.5703125" style="603" customWidth="1"/>
    <col min="1290" max="1292" width="13.28515625" style="603" customWidth="1"/>
    <col min="1293" max="1293" width="13.7109375" style="603" customWidth="1"/>
    <col min="1294" max="1294" width="16.42578125" style="603" customWidth="1"/>
    <col min="1295" max="1295" width="12.5703125" style="603" customWidth="1"/>
    <col min="1296" max="1296" width="14.5703125" style="603" customWidth="1"/>
    <col min="1297" max="1297" width="16.140625" style="603" customWidth="1"/>
    <col min="1298" max="1298" width="16.85546875" style="603" customWidth="1"/>
    <col min="1299" max="1299" width="13.85546875" style="603" customWidth="1"/>
    <col min="1300" max="1300" width="14.42578125" style="603" customWidth="1"/>
    <col min="1301" max="1301" width="12.7109375" style="603" customWidth="1"/>
    <col min="1302" max="1302" width="15.28515625" style="603" customWidth="1"/>
    <col min="1303" max="1303" width="14.7109375" style="603" customWidth="1"/>
    <col min="1304" max="1304" width="17.7109375" style="603" customWidth="1"/>
    <col min="1305" max="1305" width="18.140625" style="603" customWidth="1"/>
    <col min="1306" max="1306" width="16.7109375" style="603" customWidth="1"/>
    <col min="1307" max="1307" width="13.5703125" style="603" customWidth="1"/>
    <col min="1308" max="1310" width="12.5703125" style="603" customWidth="1"/>
    <col min="1311" max="1334" width="9.140625" style="603"/>
    <col min="1335" max="1335" width="9.140625" style="603" customWidth="1"/>
    <col min="1336" max="1536" width="9.140625" style="603"/>
    <col min="1537" max="1537" width="17.42578125" style="603" customWidth="1"/>
    <col min="1538" max="1539" width="12" style="603" customWidth="1"/>
    <col min="1540" max="1540" width="14.42578125" style="603" customWidth="1"/>
    <col min="1541" max="1541" width="17.42578125" style="603" customWidth="1"/>
    <col min="1542" max="1542" width="11.5703125" style="603" customWidth="1"/>
    <col min="1543" max="1544" width="12.7109375" style="603" customWidth="1"/>
    <col min="1545" max="1545" width="13.5703125" style="603" customWidth="1"/>
    <col min="1546" max="1548" width="13.28515625" style="603" customWidth="1"/>
    <col min="1549" max="1549" width="13.7109375" style="603" customWidth="1"/>
    <col min="1550" max="1550" width="16.42578125" style="603" customWidth="1"/>
    <col min="1551" max="1551" width="12.5703125" style="603" customWidth="1"/>
    <col min="1552" max="1552" width="14.5703125" style="603" customWidth="1"/>
    <col min="1553" max="1553" width="16.140625" style="603" customWidth="1"/>
    <col min="1554" max="1554" width="16.85546875" style="603" customWidth="1"/>
    <col min="1555" max="1555" width="13.85546875" style="603" customWidth="1"/>
    <col min="1556" max="1556" width="14.42578125" style="603" customWidth="1"/>
    <col min="1557" max="1557" width="12.7109375" style="603" customWidth="1"/>
    <col min="1558" max="1558" width="15.28515625" style="603" customWidth="1"/>
    <col min="1559" max="1559" width="14.7109375" style="603" customWidth="1"/>
    <col min="1560" max="1560" width="17.7109375" style="603" customWidth="1"/>
    <col min="1561" max="1561" width="18.140625" style="603" customWidth="1"/>
    <col min="1562" max="1562" width="16.7109375" style="603" customWidth="1"/>
    <col min="1563" max="1563" width="13.5703125" style="603" customWidth="1"/>
    <col min="1564" max="1566" width="12.5703125" style="603" customWidth="1"/>
    <col min="1567" max="1590" width="9.140625" style="603"/>
    <col min="1591" max="1591" width="9.140625" style="603" customWidth="1"/>
    <col min="1592" max="1792" width="9.140625" style="603"/>
    <col min="1793" max="1793" width="17.42578125" style="603" customWidth="1"/>
    <col min="1794" max="1795" width="12" style="603" customWidth="1"/>
    <col min="1796" max="1796" width="14.42578125" style="603" customWidth="1"/>
    <col min="1797" max="1797" width="17.42578125" style="603" customWidth="1"/>
    <col min="1798" max="1798" width="11.5703125" style="603" customWidth="1"/>
    <col min="1799" max="1800" width="12.7109375" style="603" customWidth="1"/>
    <col min="1801" max="1801" width="13.5703125" style="603" customWidth="1"/>
    <col min="1802" max="1804" width="13.28515625" style="603" customWidth="1"/>
    <col min="1805" max="1805" width="13.7109375" style="603" customWidth="1"/>
    <col min="1806" max="1806" width="16.42578125" style="603" customWidth="1"/>
    <col min="1807" max="1807" width="12.5703125" style="603" customWidth="1"/>
    <col min="1808" max="1808" width="14.5703125" style="603" customWidth="1"/>
    <col min="1809" max="1809" width="16.140625" style="603" customWidth="1"/>
    <col min="1810" max="1810" width="16.85546875" style="603" customWidth="1"/>
    <col min="1811" max="1811" width="13.85546875" style="603" customWidth="1"/>
    <col min="1812" max="1812" width="14.42578125" style="603" customWidth="1"/>
    <col min="1813" max="1813" width="12.7109375" style="603" customWidth="1"/>
    <col min="1814" max="1814" width="15.28515625" style="603" customWidth="1"/>
    <col min="1815" max="1815" width="14.7109375" style="603" customWidth="1"/>
    <col min="1816" max="1816" width="17.7109375" style="603" customWidth="1"/>
    <col min="1817" max="1817" width="18.140625" style="603" customWidth="1"/>
    <col min="1818" max="1818" width="16.7109375" style="603" customWidth="1"/>
    <col min="1819" max="1819" width="13.5703125" style="603" customWidth="1"/>
    <col min="1820" max="1822" width="12.5703125" style="603" customWidth="1"/>
    <col min="1823" max="1846" width="9.140625" style="603"/>
    <col min="1847" max="1847" width="9.140625" style="603" customWidth="1"/>
    <col min="1848" max="2048" width="9.140625" style="603"/>
    <col min="2049" max="2049" width="17.42578125" style="603" customWidth="1"/>
    <col min="2050" max="2051" width="12" style="603" customWidth="1"/>
    <col min="2052" max="2052" width="14.42578125" style="603" customWidth="1"/>
    <col min="2053" max="2053" width="17.42578125" style="603" customWidth="1"/>
    <col min="2054" max="2054" width="11.5703125" style="603" customWidth="1"/>
    <col min="2055" max="2056" width="12.7109375" style="603" customWidth="1"/>
    <col min="2057" max="2057" width="13.5703125" style="603" customWidth="1"/>
    <col min="2058" max="2060" width="13.28515625" style="603" customWidth="1"/>
    <col min="2061" max="2061" width="13.7109375" style="603" customWidth="1"/>
    <col min="2062" max="2062" width="16.42578125" style="603" customWidth="1"/>
    <col min="2063" max="2063" width="12.5703125" style="603" customWidth="1"/>
    <col min="2064" max="2064" width="14.5703125" style="603" customWidth="1"/>
    <col min="2065" max="2065" width="16.140625" style="603" customWidth="1"/>
    <col min="2066" max="2066" width="16.85546875" style="603" customWidth="1"/>
    <col min="2067" max="2067" width="13.85546875" style="603" customWidth="1"/>
    <col min="2068" max="2068" width="14.42578125" style="603" customWidth="1"/>
    <col min="2069" max="2069" width="12.7109375" style="603" customWidth="1"/>
    <col min="2070" max="2070" width="15.28515625" style="603" customWidth="1"/>
    <col min="2071" max="2071" width="14.7109375" style="603" customWidth="1"/>
    <col min="2072" max="2072" width="17.7109375" style="603" customWidth="1"/>
    <col min="2073" max="2073" width="18.140625" style="603" customWidth="1"/>
    <col min="2074" max="2074" width="16.7109375" style="603" customWidth="1"/>
    <col min="2075" max="2075" width="13.5703125" style="603" customWidth="1"/>
    <col min="2076" max="2078" width="12.5703125" style="603" customWidth="1"/>
    <col min="2079" max="2102" width="9.140625" style="603"/>
    <col min="2103" max="2103" width="9.140625" style="603" customWidth="1"/>
    <col min="2104" max="2304" width="9.140625" style="603"/>
    <col min="2305" max="2305" width="17.42578125" style="603" customWidth="1"/>
    <col min="2306" max="2307" width="12" style="603" customWidth="1"/>
    <col min="2308" max="2308" width="14.42578125" style="603" customWidth="1"/>
    <col min="2309" max="2309" width="17.42578125" style="603" customWidth="1"/>
    <col min="2310" max="2310" width="11.5703125" style="603" customWidth="1"/>
    <col min="2311" max="2312" width="12.7109375" style="603" customWidth="1"/>
    <col min="2313" max="2313" width="13.5703125" style="603" customWidth="1"/>
    <col min="2314" max="2316" width="13.28515625" style="603" customWidth="1"/>
    <col min="2317" max="2317" width="13.7109375" style="603" customWidth="1"/>
    <col min="2318" max="2318" width="16.42578125" style="603" customWidth="1"/>
    <col min="2319" max="2319" width="12.5703125" style="603" customWidth="1"/>
    <col min="2320" max="2320" width="14.5703125" style="603" customWidth="1"/>
    <col min="2321" max="2321" width="16.140625" style="603" customWidth="1"/>
    <col min="2322" max="2322" width="16.85546875" style="603" customWidth="1"/>
    <col min="2323" max="2323" width="13.85546875" style="603" customWidth="1"/>
    <col min="2324" max="2324" width="14.42578125" style="603" customWidth="1"/>
    <col min="2325" max="2325" width="12.7109375" style="603" customWidth="1"/>
    <col min="2326" max="2326" width="15.28515625" style="603" customWidth="1"/>
    <col min="2327" max="2327" width="14.7109375" style="603" customWidth="1"/>
    <col min="2328" max="2328" width="17.7109375" style="603" customWidth="1"/>
    <col min="2329" max="2329" width="18.140625" style="603" customWidth="1"/>
    <col min="2330" max="2330" width="16.7109375" style="603" customWidth="1"/>
    <col min="2331" max="2331" width="13.5703125" style="603" customWidth="1"/>
    <col min="2332" max="2334" width="12.5703125" style="603" customWidth="1"/>
    <col min="2335" max="2358" width="9.140625" style="603"/>
    <col min="2359" max="2359" width="9.140625" style="603" customWidth="1"/>
    <col min="2360" max="2560" width="9.140625" style="603"/>
    <col min="2561" max="2561" width="17.42578125" style="603" customWidth="1"/>
    <col min="2562" max="2563" width="12" style="603" customWidth="1"/>
    <col min="2564" max="2564" width="14.42578125" style="603" customWidth="1"/>
    <col min="2565" max="2565" width="17.42578125" style="603" customWidth="1"/>
    <col min="2566" max="2566" width="11.5703125" style="603" customWidth="1"/>
    <col min="2567" max="2568" width="12.7109375" style="603" customWidth="1"/>
    <col min="2569" max="2569" width="13.5703125" style="603" customWidth="1"/>
    <col min="2570" max="2572" width="13.28515625" style="603" customWidth="1"/>
    <col min="2573" max="2573" width="13.7109375" style="603" customWidth="1"/>
    <col min="2574" max="2574" width="16.42578125" style="603" customWidth="1"/>
    <col min="2575" max="2575" width="12.5703125" style="603" customWidth="1"/>
    <col min="2576" max="2576" width="14.5703125" style="603" customWidth="1"/>
    <col min="2577" max="2577" width="16.140625" style="603" customWidth="1"/>
    <col min="2578" max="2578" width="16.85546875" style="603" customWidth="1"/>
    <col min="2579" max="2579" width="13.85546875" style="603" customWidth="1"/>
    <col min="2580" max="2580" width="14.42578125" style="603" customWidth="1"/>
    <col min="2581" max="2581" width="12.7109375" style="603" customWidth="1"/>
    <col min="2582" max="2582" width="15.28515625" style="603" customWidth="1"/>
    <col min="2583" max="2583" width="14.7109375" style="603" customWidth="1"/>
    <col min="2584" max="2584" width="17.7109375" style="603" customWidth="1"/>
    <col min="2585" max="2585" width="18.140625" style="603" customWidth="1"/>
    <col min="2586" max="2586" width="16.7109375" style="603" customWidth="1"/>
    <col min="2587" max="2587" width="13.5703125" style="603" customWidth="1"/>
    <col min="2588" max="2590" width="12.5703125" style="603" customWidth="1"/>
    <col min="2591" max="2614" width="9.140625" style="603"/>
    <col min="2615" max="2615" width="9.140625" style="603" customWidth="1"/>
    <col min="2616" max="2816" width="9.140625" style="603"/>
    <col min="2817" max="2817" width="17.42578125" style="603" customWidth="1"/>
    <col min="2818" max="2819" width="12" style="603" customWidth="1"/>
    <col min="2820" max="2820" width="14.42578125" style="603" customWidth="1"/>
    <col min="2821" max="2821" width="17.42578125" style="603" customWidth="1"/>
    <col min="2822" max="2822" width="11.5703125" style="603" customWidth="1"/>
    <col min="2823" max="2824" width="12.7109375" style="603" customWidth="1"/>
    <col min="2825" max="2825" width="13.5703125" style="603" customWidth="1"/>
    <col min="2826" max="2828" width="13.28515625" style="603" customWidth="1"/>
    <col min="2829" max="2829" width="13.7109375" style="603" customWidth="1"/>
    <col min="2830" max="2830" width="16.42578125" style="603" customWidth="1"/>
    <col min="2831" max="2831" width="12.5703125" style="603" customWidth="1"/>
    <col min="2832" max="2832" width="14.5703125" style="603" customWidth="1"/>
    <col min="2833" max="2833" width="16.140625" style="603" customWidth="1"/>
    <col min="2834" max="2834" width="16.85546875" style="603" customWidth="1"/>
    <col min="2835" max="2835" width="13.85546875" style="603" customWidth="1"/>
    <col min="2836" max="2836" width="14.42578125" style="603" customWidth="1"/>
    <col min="2837" max="2837" width="12.7109375" style="603" customWidth="1"/>
    <col min="2838" max="2838" width="15.28515625" style="603" customWidth="1"/>
    <col min="2839" max="2839" width="14.7109375" style="603" customWidth="1"/>
    <col min="2840" max="2840" width="17.7109375" style="603" customWidth="1"/>
    <col min="2841" max="2841" width="18.140625" style="603" customWidth="1"/>
    <col min="2842" max="2842" width="16.7109375" style="603" customWidth="1"/>
    <col min="2843" max="2843" width="13.5703125" style="603" customWidth="1"/>
    <col min="2844" max="2846" width="12.5703125" style="603" customWidth="1"/>
    <col min="2847" max="2870" width="9.140625" style="603"/>
    <col min="2871" max="2871" width="9.140625" style="603" customWidth="1"/>
    <col min="2872" max="3072" width="9.140625" style="603"/>
    <col min="3073" max="3073" width="17.42578125" style="603" customWidth="1"/>
    <col min="3074" max="3075" width="12" style="603" customWidth="1"/>
    <col min="3076" max="3076" width="14.42578125" style="603" customWidth="1"/>
    <col min="3077" max="3077" width="17.42578125" style="603" customWidth="1"/>
    <col min="3078" max="3078" width="11.5703125" style="603" customWidth="1"/>
    <col min="3079" max="3080" width="12.7109375" style="603" customWidth="1"/>
    <col min="3081" max="3081" width="13.5703125" style="603" customWidth="1"/>
    <col min="3082" max="3084" width="13.28515625" style="603" customWidth="1"/>
    <col min="3085" max="3085" width="13.7109375" style="603" customWidth="1"/>
    <col min="3086" max="3086" width="16.42578125" style="603" customWidth="1"/>
    <col min="3087" max="3087" width="12.5703125" style="603" customWidth="1"/>
    <col min="3088" max="3088" width="14.5703125" style="603" customWidth="1"/>
    <col min="3089" max="3089" width="16.140625" style="603" customWidth="1"/>
    <col min="3090" max="3090" width="16.85546875" style="603" customWidth="1"/>
    <col min="3091" max="3091" width="13.85546875" style="603" customWidth="1"/>
    <col min="3092" max="3092" width="14.42578125" style="603" customWidth="1"/>
    <col min="3093" max="3093" width="12.7109375" style="603" customWidth="1"/>
    <col min="3094" max="3094" width="15.28515625" style="603" customWidth="1"/>
    <col min="3095" max="3095" width="14.7109375" style="603" customWidth="1"/>
    <col min="3096" max="3096" width="17.7109375" style="603" customWidth="1"/>
    <col min="3097" max="3097" width="18.140625" style="603" customWidth="1"/>
    <col min="3098" max="3098" width="16.7109375" style="603" customWidth="1"/>
    <col min="3099" max="3099" width="13.5703125" style="603" customWidth="1"/>
    <col min="3100" max="3102" width="12.5703125" style="603" customWidth="1"/>
    <col min="3103" max="3126" width="9.140625" style="603"/>
    <col min="3127" max="3127" width="9.140625" style="603" customWidth="1"/>
    <col min="3128" max="3328" width="9.140625" style="603"/>
    <col min="3329" max="3329" width="17.42578125" style="603" customWidth="1"/>
    <col min="3330" max="3331" width="12" style="603" customWidth="1"/>
    <col min="3332" max="3332" width="14.42578125" style="603" customWidth="1"/>
    <col min="3333" max="3333" width="17.42578125" style="603" customWidth="1"/>
    <col min="3334" max="3334" width="11.5703125" style="603" customWidth="1"/>
    <col min="3335" max="3336" width="12.7109375" style="603" customWidth="1"/>
    <col min="3337" max="3337" width="13.5703125" style="603" customWidth="1"/>
    <col min="3338" max="3340" width="13.28515625" style="603" customWidth="1"/>
    <col min="3341" max="3341" width="13.7109375" style="603" customWidth="1"/>
    <col min="3342" max="3342" width="16.42578125" style="603" customWidth="1"/>
    <col min="3343" max="3343" width="12.5703125" style="603" customWidth="1"/>
    <col min="3344" max="3344" width="14.5703125" style="603" customWidth="1"/>
    <col min="3345" max="3345" width="16.140625" style="603" customWidth="1"/>
    <col min="3346" max="3346" width="16.85546875" style="603" customWidth="1"/>
    <col min="3347" max="3347" width="13.85546875" style="603" customWidth="1"/>
    <col min="3348" max="3348" width="14.42578125" style="603" customWidth="1"/>
    <col min="3349" max="3349" width="12.7109375" style="603" customWidth="1"/>
    <col min="3350" max="3350" width="15.28515625" style="603" customWidth="1"/>
    <col min="3351" max="3351" width="14.7109375" style="603" customWidth="1"/>
    <col min="3352" max="3352" width="17.7109375" style="603" customWidth="1"/>
    <col min="3353" max="3353" width="18.140625" style="603" customWidth="1"/>
    <col min="3354" max="3354" width="16.7109375" style="603" customWidth="1"/>
    <col min="3355" max="3355" width="13.5703125" style="603" customWidth="1"/>
    <col min="3356" max="3358" width="12.5703125" style="603" customWidth="1"/>
    <col min="3359" max="3382" width="9.140625" style="603"/>
    <col min="3383" max="3383" width="9.140625" style="603" customWidth="1"/>
    <col min="3384" max="3584" width="9.140625" style="603"/>
    <col min="3585" max="3585" width="17.42578125" style="603" customWidth="1"/>
    <col min="3586" max="3587" width="12" style="603" customWidth="1"/>
    <col min="3588" max="3588" width="14.42578125" style="603" customWidth="1"/>
    <col min="3589" max="3589" width="17.42578125" style="603" customWidth="1"/>
    <col min="3590" max="3590" width="11.5703125" style="603" customWidth="1"/>
    <col min="3591" max="3592" width="12.7109375" style="603" customWidth="1"/>
    <col min="3593" max="3593" width="13.5703125" style="603" customWidth="1"/>
    <col min="3594" max="3596" width="13.28515625" style="603" customWidth="1"/>
    <col min="3597" max="3597" width="13.7109375" style="603" customWidth="1"/>
    <col min="3598" max="3598" width="16.42578125" style="603" customWidth="1"/>
    <col min="3599" max="3599" width="12.5703125" style="603" customWidth="1"/>
    <col min="3600" max="3600" width="14.5703125" style="603" customWidth="1"/>
    <col min="3601" max="3601" width="16.140625" style="603" customWidth="1"/>
    <col min="3602" max="3602" width="16.85546875" style="603" customWidth="1"/>
    <col min="3603" max="3603" width="13.85546875" style="603" customWidth="1"/>
    <col min="3604" max="3604" width="14.42578125" style="603" customWidth="1"/>
    <col min="3605" max="3605" width="12.7109375" style="603" customWidth="1"/>
    <col min="3606" max="3606" width="15.28515625" style="603" customWidth="1"/>
    <col min="3607" max="3607" width="14.7109375" style="603" customWidth="1"/>
    <col min="3608" max="3608" width="17.7109375" style="603" customWidth="1"/>
    <col min="3609" max="3609" width="18.140625" style="603" customWidth="1"/>
    <col min="3610" max="3610" width="16.7109375" style="603" customWidth="1"/>
    <col min="3611" max="3611" width="13.5703125" style="603" customWidth="1"/>
    <col min="3612" max="3614" width="12.5703125" style="603" customWidth="1"/>
    <col min="3615" max="3638" width="9.140625" style="603"/>
    <col min="3639" max="3639" width="9.140625" style="603" customWidth="1"/>
    <col min="3640" max="3840" width="9.140625" style="603"/>
    <col min="3841" max="3841" width="17.42578125" style="603" customWidth="1"/>
    <col min="3842" max="3843" width="12" style="603" customWidth="1"/>
    <col min="3844" max="3844" width="14.42578125" style="603" customWidth="1"/>
    <col min="3845" max="3845" width="17.42578125" style="603" customWidth="1"/>
    <col min="3846" max="3846" width="11.5703125" style="603" customWidth="1"/>
    <col min="3847" max="3848" width="12.7109375" style="603" customWidth="1"/>
    <col min="3849" max="3849" width="13.5703125" style="603" customWidth="1"/>
    <col min="3850" max="3852" width="13.28515625" style="603" customWidth="1"/>
    <col min="3853" max="3853" width="13.7109375" style="603" customWidth="1"/>
    <col min="3854" max="3854" width="16.42578125" style="603" customWidth="1"/>
    <col min="3855" max="3855" width="12.5703125" style="603" customWidth="1"/>
    <col min="3856" max="3856" width="14.5703125" style="603" customWidth="1"/>
    <col min="3857" max="3857" width="16.140625" style="603" customWidth="1"/>
    <col min="3858" max="3858" width="16.85546875" style="603" customWidth="1"/>
    <col min="3859" max="3859" width="13.85546875" style="603" customWidth="1"/>
    <col min="3860" max="3860" width="14.42578125" style="603" customWidth="1"/>
    <col min="3861" max="3861" width="12.7109375" style="603" customWidth="1"/>
    <col min="3862" max="3862" width="15.28515625" style="603" customWidth="1"/>
    <col min="3863" max="3863" width="14.7109375" style="603" customWidth="1"/>
    <col min="3864" max="3864" width="17.7109375" style="603" customWidth="1"/>
    <col min="3865" max="3865" width="18.140625" style="603" customWidth="1"/>
    <col min="3866" max="3866" width="16.7109375" style="603" customWidth="1"/>
    <col min="3867" max="3867" width="13.5703125" style="603" customWidth="1"/>
    <col min="3868" max="3870" width="12.5703125" style="603" customWidth="1"/>
    <col min="3871" max="3894" width="9.140625" style="603"/>
    <col min="3895" max="3895" width="9.140625" style="603" customWidth="1"/>
    <col min="3896" max="4096" width="9.140625" style="603"/>
    <col min="4097" max="4097" width="17.42578125" style="603" customWidth="1"/>
    <col min="4098" max="4099" width="12" style="603" customWidth="1"/>
    <col min="4100" max="4100" width="14.42578125" style="603" customWidth="1"/>
    <col min="4101" max="4101" width="17.42578125" style="603" customWidth="1"/>
    <col min="4102" max="4102" width="11.5703125" style="603" customWidth="1"/>
    <col min="4103" max="4104" width="12.7109375" style="603" customWidth="1"/>
    <col min="4105" max="4105" width="13.5703125" style="603" customWidth="1"/>
    <col min="4106" max="4108" width="13.28515625" style="603" customWidth="1"/>
    <col min="4109" max="4109" width="13.7109375" style="603" customWidth="1"/>
    <col min="4110" max="4110" width="16.42578125" style="603" customWidth="1"/>
    <col min="4111" max="4111" width="12.5703125" style="603" customWidth="1"/>
    <col min="4112" max="4112" width="14.5703125" style="603" customWidth="1"/>
    <col min="4113" max="4113" width="16.140625" style="603" customWidth="1"/>
    <col min="4114" max="4114" width="16.85546875" style="603" customWidth="1"/>
    <col min="4115" max="4115" width="13.85546875" style="603" customWidth="1"/>
    <col min="4116" max="4116" width="14.42578125" style="603" customWidth="1"/>
    <col min="4117" max="4117" width="12.7109375" style="603" customWidth="1"/>
    <col min="4118" max="4118" width="15.28515625" style="603" customWidth="1"/>
    <col min="4119" max="4119" width="14.7109375" style="603" customWidth="1"/>
    <col min="4120" max="4120" width="17.7109375" style="603" customWidth="1"/>
    <col min="4121" max="4121" width="18.140625" style="603" customWidth="1"/>
    <col min="4122" max="4122" width="16.7109375" style="603" customWidth="1"/>
    <col min="4123" max="4123" width="13.5703125" style="603" customWidth="1"/>
    <col min="4124" max="4126" width="12.5703125" style="603" customWidth="1"/>
    <col min="4127" max="4150" width="9.140625" style="603"/>
    <col min="4151" max="4151" width="9.140625" style="603" customWidth="1"/>
    <col min="4152" max="4352" width="9.140625" style="603"/>
    <col min="4353" max="4353" width="17.42578125" style="603" customWidth="1"/>
    <col min="4354" max="4355" width="12" style="603" customWidth="1"/>
    <col min="4356" max="4356" width="14.42578125" style="603" customWidth="1"/>
    <col min="4357" max="4357" width="17.42578125" style="603" customWidth="1"/>
    <col min="4358" max="4358" width="11.5703125" style="603" customWidth="1"/>
    <col min="4359" max="4360" width="12.7109375" style="603" customWidth="1"/>
    <col min="4361" max="4361" width="13.5703125" style="603" customWidth="1"/>
    <col min="4362" max="4364" width="13.28515625" style="603" customWidth="1"/>
    <col min="4365" max="4365" width="13.7109375" style="603" customWidth="1"/>
    <col min="4366" max="4366" width="16.42578125" style="603" customWidth="1"/>
    <col min="4367" max="4367" width="12.5703125" style="603" customWidth="1"/>
    <col min="4368" max="4368" width="14.5703125" style="603" customWidth="1"/>
    <col min="4369" max="4369" width="16.140625" style="603" customWidth="1"/>
    <col min="4370" max="4370" width="16.85546875" style="603" customWidth="1"/>
    <col min="4371" max="4371" width="13.85546875" style="603" customWidth="1"/>
    <col min="4372" max="4372" width="14.42578125" style="603" customWidth="1"/>
    <col min="4373" max="4373" width="12.7109375" style="603" customWidth="1"/>
    <col min="4374" max="4374" width="15.28515625" style="603" customWidth="1"/>
    <col min="4375" max="4375" width="14.7109375" style="603" customWidth="1"/>
    <col min="4376" max="4376" width="17.7109375" style="603" customWidth="1"/>
    <col min="4377" max="4377" width="18.140625" style="603" customWidth="1"/>
    <col min="4378" max="4378" width="16.7109375" style="603" customWidth="1"/>
    <col min="4379" max="4379" width="13.5703125" style="603" customWidth="1"/>
    <col min="4380" max="4382" width="12.5703125" style="603" customWidth="1"/>
    <col min="4383" max="4406" width="9.140625" style="603"/>
    <col min="4407" max="4407" width="9.140625" style="603" customWidth="1"/>
    <col min="4408" max="4608" width="9.140625" style="603"/>
    <col min="4609" max="4609" width="17.42578125" style="603" customWidth="1"/>
    <col min="4610" max="4611" width="12" style="603" customWidth="1"/>
    <col min="4612" max="4612" width="14.42578125" style="603" customWidth="1"/>
    <col min="4613" max="4613" width="17.42578125" style="603" customWidth="1"/>
    <col min="4614" max="4614" width="11.5703125" style="603" customWidth="1"/>
    <col min="4615" max="4616" width="12.7109375" style="603" customWidth="1"/>
    <col min="4617" max="4617" width="13.5703125" style="603" customWidth="1"/>
    <col min="4618" max="4620" width="13.28515625" style="603" customWidth="1"/>
    <col min="4621" max="4621" width="13.7109375" style="603" customWidth="1"/>
    <col min="4622" max="4622" width="16.42578125" style="603" customWidth="1"/>
    <col min="4623" max="4623" width="12.5703125" style="603" customWidth="1"/>
    <col min="4624" max="4624" width="14.5703125" style="603" customWidth="1"/>
    <col min="4625" max="4625" width="16.140625" style="603" customWidth="1"/>
    <col min="4626" max="4626" width="16.85546875" style="603" customWidth="1"/>
    <col min="4627" max="4627" width="13.85546875" style="603" customWidth="1"/>
    <col min="4628" max="4628" width="14.42578125" style="603" customWidth="1"/>
    <col min="4629" max="4629" width="12.7109375" style="603" customWidth="1"/>
    <col min="4630" max="4630" width="15.28515625" style="603" customWidth="1"/>
    <col min="4631" max="4631" width="14.7109375" style="603" customWidth="1"/>
    <col min="4632" max="4632" width="17.7109375" style="603" customWidth="1"/>
    <col min="4633" max="4633" width="18.140625" style="603" customWidth="1"/>
    <col min="4634" max="4634" width="16.7109375" style="603" customWidth="1"/>
    <col min="4635" max="4635" width="13.5703125" style="603" customWidth="1"/>
    <col min="4636" max="4638" width="12.5703125" style="603" customWidth="1"/>
    <col min="4639" max="4662" width="9.140625" style="603"/>
    <col min="4663" max="4663" width="9.140625" style="603" customWidth="1"/>
    <col min="4664" max="4864" width="9.140625" style="603"/>
    <col min="4865" max="4865" width="17.42578125" style="603" customWidth="1"/>
    <col min="4866" max="4867" width="12" style="603" customWidth="1"/>
    <col min="4868" max="4868" width="14.42578125" style="603" customWidth="1"/>
    <col min="4869" max="4869" width="17.42578125" style="603" customWidth="1"/>
    <col min="4870" max="4870" width="11.5703125" style="603" customWidth="1"/>
    <col min="4871" max="4872" width="12.7109375" style="603" customWidth="1"/>
    <col min="4873" max="4873" width="13.5703125" style="603" customWidth="1"/>
    <col min="4874" max="4876" width="13.28515625" style="603" customWidth="1"/>
    <col min="4877" max="4877" width="13.7109375" style="603" customWidth="1"/>
    <col min="4878" max="4878" width="16.42578125" style="603" customWidth="1"/>
    <col min="4879" max="4879" width="12.5703125" style="603" customWidth="1"/>
    <col min="4880" max="4880" width="14.5703125" style="603" customWidth="1"/>
    <col min="4881" max="4881" width="16.140625" style="603" customWidth="1"/>
    <col min="4882" max="4882" width="16.85546875" style="603" customWidth="1"/>
    <col min="4883" max="4883" width="13.85546875" style="603" customWidth="1"/>
    <col min="4884" max="4884" width="14.42578125" style="603" customWidth="1"/>
    <col min="4885" max="4885" width="12.7109375" style="603" customWidth="1"/>
    <col min="4886" max="4886" width="15.28515625" style="603" customWidth="1"/>
    <col min="4887" max="4887" width="14.7109375" style="603" customWidth="1"/>
    <col min="4888" max="4888" width="17.7109375" style="603" customWidth="1"/>
    <col min="4889" max="4889" width="18.140625" style="603" customWidth="1"/>
    <col min="4890" max="4890" width="16.7109375" style="603" customWidth="1"/>
    <col min="4891" max="4891" width="13.5703125" style="603" customWidth="1"/>
    <col min="4892" max="4894" width="12.5703125" style="603" customWidth="1"/>
    <col min="4895" max="4918" width="9.140625" style="603"/>
    <col min="4919" max="4919" width="9.140625" style="603" customWidth="1"/>
    <col min="4920" max="5120" width="9.140625" style="603"/>
    <col min="5121" max="5121" width="17.42578125" style="603" customWidth="1"/>
    <col min="5122" max="5123" width="12" style="603" customWidth="1"/>
    <col min="5124" max="5124" width="14.42578125" style="603" customWidth="1"/>
    <col min="5125" max="5125" width="17.42578125" style="603" customWidth="1"/>
    <col min="5126" max="5126" width="11.5703125" style="603" customWidth="1"/>
    <col min="5127" max="5128" width="12.7109375" style="603" customWidth="1"/>
    <col min="5129" max="5129" width="13.5703125" style="603" customWidth="1"/>
    <col min="5130" max="5132" width="13.28515625" style="603" customWidth="1"/>
    <col min="5133" max="5133" width="13.7109375" style="603" customWidth="1"/>
    <col min="5134" max="5134" width="16.42578125" style="603" customWidth="1"/>
    <col min="5135" max="5135" width="12.5703125" style="603" customWidth="1"/>
    <col min="5136" max="5136" width="14.5703125" style="603" customWidth="1"/>
    <col min="5137" max="5137" width="16.140625" style="603" customWidth="1"/>
    <col min="5138" max="5138" width="16.85546875" style="603" customWidth="1"/>
    <col min="5139" max="5139" width="13.85546875" style="603" customWidth="1"/>
    <col min="5140" max="5140" width="14.42578125" style="603" customWidth="1"/>
    <col min="5141" max="5141" width="12.7109375" style="603" customWidth="1"/>
    <col min="5142" max="5142" width="15.28515625" style="603" customWidth="1"/>
    <col min="5143" max="5143" width="14.7109375" style="603" customWidth="1"/>
    <col min="5144" max="5144" width="17.7109375" style="603" customWidth="1"/>
    <col min="5145" max="5145" width="18.140625" style="603" customWidth="1"/>
    <col min="5146" max="5146" width="16.7109375" style="603" customWidth="1"/>
    <col min="5147" max="5147" width="13.5703125" style="603" customWidth="1"/>
    <col min="5148" max="5150" width="12.5703125" style="603" customWidth="1"/>
    <col min="5151" max="5174" width="9.140625" style="603"/>
    <col min="5175" max="5175" width="9.140625" style="603" customWidth="1"/>
    <col min="5176" max="5376" width="9.140625" style="603"/>
    <col min="5377" max="5377" width="17.42578125" style="603" customWidth="1"/>
    <col min="5378" max="5379" width="12" style="603" customWidth="1"/>
    <col min="5380" max="5380" width="14.42578125" style="603" customWidth="1"/>
    <col min="5381" max="5381" width="17.42578125" style="603" customWidth="1"/>
    <col min="5382" max="5382" width="11.5703125" style="603" customWidth="1"/>
    <col min="5383" max="5384" width="12.7109375" style="603" customWidth="1"/>
    <col min="5385" max="5385" width="13.5703125" style="603" customWidth="1"/>
    <col min="5386" max="5388" width="13.28515625" style="603" customWidth="1"/>
    <col min="5389" max="5389" width="13.7109375" style="603" customWidth="1"/>
    <col min="5390" max="5390" width="16.42578125" style="603" customWidth="1"/>
    <col min="5391" max="5391" width="12.5703125" style="603" customWidth="1"/>
    <col min="5392" max="5392" width="14.5703125" style="603" customWidth="1"/>
    <col min="5393" max="5393" width="16.140625" style="603" customWidth="1"/>
    <col min="5394" max="5394" width="16.85546875" style="603" customWidth="1"/>
    <col min="5395" max="5395" width="13.85546875" style="603" customWidth="1"/>
    <col min="5396" max="5396" width="14.42578125" style="603" customWidth="1"/>
    <col min="5397" max="5397" width="12.7109375" style="603" customWidth="1"/>
    <col min="5398" max="5398" width="15.28515625" style="603" customWidth="1"/>
    <col min="5399" max="5399" width="14.7109375" style="603" customWidth="1"/>
    <col min="5400" max="5400" width="17.7109375" style="603" customWidth="1"/>
    <col min="5401" max="5401" width="18.140625" style="603" customWidth="1"/>
    <col min="5402" max="5402" width="16.7109375" style="603" customWidth="1"/>
    <col min="5403" max="5403" width="13.5703125" style="603" customWidth="1"/>
    <col min="5404" max="5406" width="12.5703125" style="603" customWidth="1"/>
    <col min="5407" max="5430" width="9.140625" style="603"/>
    <col min="5431" max="5431" width="9.140625" style="603" customWidth="1"/>
    <col min="5432" max="5632" width="9.140625" style="603"/>
    <col min="5633" max="5633" width="17.42578125" style="603" customWidth="1"/>
    <col min="5634" max="5635" width="12" style="603" customWidth="1"/>
    <col min="5636" max="5636" width="14.42578125" style="603" customWidth="1"/>
    <col min="5637" max="5637" width="17.42578125" style="603" customWidth="1"/>
    <col min="5638" max="5638" width="11.5703125" style="603" customWidth="1"/>
    <col min="5639" max="5640" width="12.7109375" style="603" customWidth="1"/>
    <col min="5641" max="5641" width="13.5703125" style="603" customWidth="1"/>
    <col min="5642" max="5644" width="13.28515625" style="603" customWidth="1"/>
    <col min="5645" max="5645" width="13.7109375" style="603" customWidth="1"/>
    <col min="5646" max="5646" width="16.42578125" style="603" customWidth="1"/>
    <col min="5647" max="5647" width="12.5703125" style="603" customWidth="1"/>
    <col min="5648" max="5648" width="14.5703125" style="603" customWidth="1"/>
    <col min="5649" max="5649" width="16.140625" style="603" customWidth="1"/>
    <col min="5650" max="5650" width="16.85546875" style="603" customWidth="1"/>
    <col min="5651" max="5651" width="13.85546875" style="603" customWidth="1"/>
    <col min="5652" max="5652" width="14.42578125" style="603" customWidth="1"/>
    <col min="5653" max="5653" width="12.7109375" style="603" customWidth="1"/>
    <col min="5654" max="5654" width="15.28515625" style="603" customWidth="1"/>
    <col min="5655" max="5655" width="14.7109375" style="603" customWidth="1"/>
    <col min="5656" max="5656" width="17.7109375" style="603" customWidth="1"/>
    <col min="5657" max="5657" width="18.140625" style="603" customWidth="1"/>
    <col min="5658" max="5658" width="16.7109375" style="603" customWidth="1"/>
    <col min="5659" max="5659" width="13.5703125" style="603" customWidth="1"/>
    <col min="5660" max="5662" width="12.5703125" style="603" customWidth="1"/>
    <col min="5663" max="5686" width="9.140625" style="603"/>
    <col min="5687" max="5687" width="9.140625" style="603" customWidth="1"/>
    <col min="5688" max="5888" width="9.140625" style="603"/>
    <col min="5889" max="5889" width="17.42578125" style="603" customWidth="1"/>
    <col min="5890" max="5891" width="12" style="603" customWidth="1"/>
    <col min="5892" max="5892" width="14.42578125" style="603" customWidth="1"/>
    <col min="5893" max="5893" width="17.42578125" style="603" customWidth="1"/>
    <col min="5894" max="5894" width="11.5703125" style="603" customWidth="1"/>
    <col min="5895" max="5896" width="12.7109375" style="603" customWidth="1"/>
    <col min="5897" max="5897" width="13.5703125" style="603" customWidth="1"/>
    <col min="5898" max="5900" width="13.28515625" style="603" customWidth="1"/>
    <col min="5901" max="5901" width="13.7109375" style="603" customWidth="1"/>
    <col min="5902" max="5902" width="16.42578125" style="603" customWidth="1"/>
    <col min="5903" max="5903" width="12.5703125" style="603" customWidth="1"/>
    <col min="5904" max="5904" width="14.5703125" style="603" customWidth="1"/>
    <col min="5905" max="5905" width="16.140625" style="603" customWidth="1"/>
    <col min="5906" max="5906" width="16.85546875" style="603" customWidth="1"/>
    <col min="5907" max="5907" width="13.85546875" style="603" customWidth="1"/>
    <col min="5908" max="5908" width="14.42578125" style="603" customWidth="1"/>
    <col min="5909" max="5909" width="12.7109375" style="603" customWidth="1"/>
    <col min="5910" max="5910" width="15.28515625" style="603" customWidth="1"/>
    <col min="5911" max="5911" width="14.7109375" style="603" customWidth="1"/>
    <col min="5912" max="5912" width="17.7109375" style="603" customWidth="1"/>
    <col min="5913" max="5913" width="18.140625" style="603" customWidth="1"/>
    <col min="5914" max="5914" width="16.7109375" style="603" customWidth="1"/>
    <col min="5915" max="5915" width="13.5703125" style="603" customWidth="1"/>
    <col min="5916" max="5918" width="12.5703125" style="603" customWidth="1"/>
    <col min="5919" max="5942" width="9.140625" style="603"/>
    <col min="5943" max="5943" width="9.140625" style="603" customWidth="1"/>
    <col min="5944" max="6144" width="9.140625" style="603"/>
    <col min="6145" max="6145" width="17.42578125" style="603" customWidth="1"/>
    <col min="6146" max="6147" width="12" style="603" customWidth="1"/>
    <col min="6148" max="6148" width="14.42578125" style="603" customWidth="1"/>
    <col min="6149" max="6149" width="17.42578125" style="603" customWidth="1"/>
    <col min="6150" max="6150" width="11.5703125" style="603" customWidth="1"/>
    <col min="6151" max="6152" width="12.7109375" style="603" customWidth="1"/>
    <col min="6153" max="6153" width="13.5703125" style="603" customWidth="1"/>
    <col min="6154" max="6156" width="13.28515625" style="603" customWidth="1"/>
    <col min="6157" max="6157" width="13.7109375" style="603" customWidth="1"/>
    <col min="6158" max="6158" width="16.42578125" style="603" customWidth="1"/>
    <col min="6159" max="6159" width="12.5703125" style="603" customWidth="1"/>
    <col min="6160" max="6160" width="14.5703125" style="603" customWidth="1"/>
    <col min="6161" max="6161" width="16.140625" style="603" customWidth="1"/>
    <col min="6162" max="6162" width="16.85546875" style="603" customWidth="1"/>
    <col min="6163" max="6163" width="13.85546875" style="603" customWidth="1"/>
    <col min="6164" max="6164" width="14.42578125" style="603" customWidth="1"/>
    <col min="6165" max="6165" width="12.7109375" style="603" customWidth="1"/>
    <col min="6166" max="6166" width="15.28515625" style="603" customWidth="1"/>
    <col min="6167" max="6167" width="14.7109375" style="603" customWidth="1"/>
    <col min="6168" max="6168" width="17.7109375" style="603" customWidth="1"/>
    <col min="6169" max="6169" width="18.140625" style="603" customWidth="1"/>
    <col min="6170" max="6170" width="16.7109375" style="603" customWidth="1"/>
    <col min="6171" max="6171" width="13.5703125" style="603" customWidth="1"/>
    <col min="6172" max="6174" width="12.5703125" style="603" customWidth="1"/>
    <col min="6175" max="6198" width="9.140625" style="603"/>
    <col min="6199" max="6199" width="9.140625" style="603" customWidth="1"/>
    <col min="6200" max="6400" width="9.140625" style="603"/>
    <col min="6401" max="6401" width="17.42578125" style="603" customWidth="1"/>
    <col min="6402" max="6403" width="12" style="603" customWidth="1"/>
    <col min="6404" max="6404" width="14.42578125" style="603" customWidth="1"/>
    <col min="6405" max="6405" width="17.42578125" style="603" customWidth="1"/>
    <col min="6406" max="6406" width="11.5703125" style="603" customWidth="1"/>
    <col min="6407" max="6408" width="12.7109375" style="603" customWidth="1"/>
    <col min="6409" max="6409" width="13.5703125" style="603" customWidth="1"/>
    <col min="6410" max="6412" width="13.28515625" style="603" customWidth="1"/>
    <col min="6413" max="6413" width="13.7109375" style="603" customWidth="1"/>
    <col min="6414" max="6414" width="16.42578125" style="603" customWidth="1"/>
    <col min="6415" max="6415" width="12.5703125" style="603" customWidth="1"/>
    <col min="6416" max="6416" width="14.5703125" style="603" customWidth="1"/>
    <col min="6417" max="6417" width="16.140625" style="603" customWidth="1"/>
    <col min="6418" max="6418" width="16.85546875" style="603" customWidth="1"/>
    <col min="6419" max="6419" width="13.85546875" style="603" customWidth="1"/>
    <col min="6420" max="6420" width="14.42578125" style="603" customWidth="1"/>
    <col min="6421" max="6421" width="12.7109375" style="603" customWidth="1"/>
    <col min="6422" max="6422" width="15.28515625" style="603" customWidth="1"/>
    <col min="6423" max="6423" width="14.7109375" style="603" customWidth="1"/>
    <col min="6424" max="6424" width="17.7109375" style="603" customWidth="1"/>
    <col min="6425" max="6425" width="18.140625" style="603" customWidth="1"/>
    <col min="6426" max="6426" width="16.7109375" style="603" customWidth="1"/>
    <col min="6427" max="6427" width="13.5703125" style="603" customWidth="1"/>
    <col min="6428" max="6430" width="12.5703125" style="603" customWidth="1"/>
    <col min="6431" max="6454" width="9.140625" style="603"/>
    <col min="6455" max="6455" width="9.140625" style="603" customWidth="1"/>
    <col min="6456" max="6656" width="9.140625" style="603"/>
    <col min="6657" max="6657" width="17.42578125" style="603" customWidth="1"/>
    <col min="6658" max="6659" width="12" style="603" customWidth="1"/>
    <col min="6660" max="6660" width="14.42578125" style="603" customWidth="1"/>
    <col min="6661" max="6661" width="17.42578125" style="603" customWidth="1"/>
    <col min="6662" max="6662" width="11.5703125" style="603" customWidth="1"/>
    <col min="6663" max="6664" width="12.7109375" style="603" customWidth="1"/>
    <col min="6665" max="6665" width="13.5703125" style="603" customWidth="1"/>
    <col min="6666" max="6668" width="13.28515625" style="603" customWidth="1"/>
    <col min="6669" max="6669" width="13.7109375" style="603" customWidth="1"/>
    <col min="6670" max="6670" width="16.42578125" style="603" customWidth="1"/>
    <col min="6671" max="6671" width="12.5703125" style="603" customWidth="1"/>
    <col min="6672" max="6672" width="14.5703125" style="603" customWidth="1"/>
    <col min="6673" max="6673" width="16.140625" style="603" customWidth="1"/>
    <col min="6674" max="6674" width="16.85546875" style="603" customWidth="1"/>
    <col min="6675" max="6675" width="13.85546875" style="603" customWidth="1"/>
    <col min="6676" max="6676" width="14.42578125" style="603" customWidth="1"/>
    <col min="6677" max="6677" width="12.7109375" style="603" customWidth="1"/>
    <col min="6678" max="6678" width="15.28515625" style="603" customWidth="1"/>
    <col min="6679" max="6679" width="14.7109375" style="603" customWidth="1"/>
    <col min="6680" max="6680" width="17.7109375" style="603" customWidth="1"/>
    <col min="6681" max="6681" width="18.140625" style="603" customWidth="1"/>
    <col min="6682" max="6682" width="16.7109375" style="603" customWidth="1"/>
    <col min="6683" max="6683" width="13.5703125" style="603" customWidth="1"/>
    <col min="6684" max="6686" width="12.5703125" style="603" customWidth="1"/>
    <col min="6687" max="6710" width="9.140625" style="603"/>
    <col min="6711" max="6711" width="9.140625" style="603" customWidth="1"/>
    <col min="6712" max="6912" width="9.140625" style="603"/>
    <col min="6913" max="6913" width="17.42578125" style="603" customWidth="1"/>
    <col min="6914" max="6915" width="12" style="603" customWidth="1"/>
    <col min="6916" max="6916" width="14.42578125" style="603" customWidth="1"/>
    <col min="6917" max="6917" width="17.42578125" style="603" customWidth="1"/>
    <col min="6918" max="6918" width="11.5703125" style="603" customWidth="1"/>
    <col min="6919" max="6920" width="12.7109375" style="603" customWidth="1"/>
    <col min="6921" max="6921" width="13.5703125" style="603" customWidth="1"/>
    <col min="6922" max="6924" width="13.28515625" style="603" customWidth="1"/>
    <col min="6925" max="6925" width="13.7109375" style="603" customWidth="1"/>
    <col min="6926" max="6926" width="16.42578125" style="603" customWidth="1"/>
    <col min="6927" max="6927" width="12.5703125" style="603" customWidth="1"/>
    <col min="6928" max="6928" width="14.5703125" style="603" customWidth="1"/>
    <col min="6929" max="6929" width="16.140625" style="603" customWidth="1"/>
    <col min="6930" max="6930" width="16.85546875" style="603" customWidth="1"/>
    <col min="6931" max="6931" width="13.85546875" style="603" customWidth="1"/>
    <col min="6932" max="6932" width="14.42578125" style="603" customWidth="1"/>
    <col min="6933" max="6933" width="12.7109375" style="603" customWidth="1"/>
    <col min="6934" max="6934" width="15.28515625" style="603" customWidth="1"/>
    <col min="6935" max="6935" width="14.7109375" style="603" customWidth="1"/>
    <col min="6936" max="6936" width="17.7109375" style="603" customWidth="1"/>
    <col min="6937" max="6937" width="18.140625" style="603" customWidth="1"/>
    <col min="6938" max="6938" width="16.7109375" style="603" customWidth="1"/>
    <col min="6939" max="6939" width="13.5703125" style="603" customWidth="1"/>
    <col min="6940" max="6942" width="12.5703125" style="603" customWidth="1"/>
    <col min="6943" max="6966" width="9.140625" style="603"/>
    <col min="6967" max="6967" width="9.140625" style="603" customWidth="1"/>
    <col min="6968" max="7168" width="9.140625" style="603"/>
    <col min="7169" max="7169" width="17.42578125" style="603" customWidth="1"/>
    <col min="7170" max="7171" width="12" style="603" customWidth="1"/>
    <col min="7172" max="7172" width="14.42578125" style="603" customWidth="1"/>
    <col min="7173" max="7173" width="17.42578125" style="603" customWidth="1"/>
    <col min="7174" max="7174" width="11.5703125" style="603" customWidth="1"/>
    <col min="7175" max="7176" width="12.7109375" style="603" customWidth="1"/>
    <col min="7177" max="7177" width="13.5703125" style="603" customWidth="1"/>
    <col min="7178" max="7180" width="13.28515625" style="603" customWidth="1"/>
    <col min="7181" max="7181" width="13.7109375" style="603" customWidth="1"/>
    <col min="7182" max="7182" width="16.42578125" style="603" customWidth="1"/>
    <col min="7183" max="7183" width="12.5703125" style="603" customWidth="1"/>
    <col min="7184" max="7184" width="14.5703125" style="603" customWidth="1"/>
    <col min="7185" max="7185" width="16.140625" style="603" customWidth="1"/>
    <col min="7186" max="7186" width="16.85546875" style="603" customWidth="1"/>
    <col min="7187" max="7187" width="13.85546875" style="603" customWidth="1"/>
    <col min="7188" max="7188" width="14.42578125" style="603" customWidth="1"/>
    <col min="7189" max="7189" width="12.7109375" style="603" customWidth="1"/>
    <col min="7190" max="7190" width="15.28515625" style="603" customWidth="1"/>
    <col min="7191" max="7191" width="14.7109375" style="603" customWidth="1"/>
    <col min="7192" max="7192" width="17.7109375" style="603" customWidth="1"/>
    <col min="7193" max="7193" width="18.140625" style="603" customWidth="1"/>
    <col min="7194" max="7194" width="16.7109375" style="603" customWidth="1"/>
    <col min="7195" max="7195" width="13.5703125" style="603" customWidth="1"/>
    <col min="7196" max="7198" width="12.5703125" style="603" customWidth="1"/>
    <col min="7199" max="7222" width="9.140625" style="603"/>
    <col min="7223" max="7223" width="9.140625" style="603" customWidth="1"/>
    <col min="7224" max="7424" width="9.140625" style="603"/>
    <col min="7425" max="7425" width="17.42578125" style="603" customWidth="1"/>
    <col min="7426" max="7427" width="12" style="603" customWidth="1"/>
    <col min="7428" max="7428" width="14.42578125" style="603" customWidth="1"/>
    <col min="7429" max="7429" width="17.42578125" style="603" customWidth="1"/>
    <col min="7430" max="7430" width="11.5703125" style="603" customWidth="1"/>
    <col min="7431" max="7432" width="12.7109375" style="603" customWidth="1"/>
    <col min="7433" max="7433" width="13.5703125" style="603" customWidth="1"/>
    <col min="7434" max="7436" width="13.28515625" style="603" customWidth="1"/>
    <col min="7437" max="7437" width="13.7109375" style="603" customWidth="1"/>
    <col min="7438" max="7438" width="16.42578125" style="603" customWidth="1"/>
    <col min="7439" max="7439" width="12.5703125" style="603" customWidth="1"/>
    <col min="7440" max="7440" width="14.5703125" style="603" customWidth="1"/>
    <col min="7441" max="7441" width="16.140625" style="603" customWidth="1"/>
    <col min="7442" max="7442" width="16.85546875" style="603" customWidth="1"/>
    <col min="7443" max="7443" width="13.85546875" style="603" customWidth="1"/>
    <col min="7444" max="7444" width="14.42578125" style="603" customWidth="1"/>
    <col min="7445" max="7445" width="12.7109375" style="603" customWidth="1"/>
    <col min="7446" max="7446" width="15.28515625" style="603" customWidth="1"/>
    <col min="7447" max="7447" width="14.7109375" style="603" customWidth="1"/>
    <col min="7448" max="7448" width="17.7109375" style="603" customWidth="1"/>
    <col min="7449" max="7449" width="18.140625" style="603" customWidth="1"/>
    <col min="7450" max="7450" width="16.7109375" style="603" customWidth="1"/>
    <col min="7451" max="7451" width="13.5703125" style="603" customWidth="1"/>
    <col min="7452" max="7454" width="12.5703125" style="603" customWidth="1"/>
    <col min="7455" max="7478" width="9.140625" style="603"/>
    <col min="7479" max="7479" width="9.140625" style="603" customWidth="1"/>
    <col min="7480" max="7680" width="9.140625" style="603"/>
    <col min="7681" max="7681" width="17.42578125" style="603" customWidth="1"/>
    <col min="7682" max="7683" width="12" style="603" customWidth="1"/>
    <col min="7684" max="7684" width="14.42578125" style="603" customWidth="1"/>
    <col min="7685" max="7685" width="17.42578125" style="603" customWidth="1"/>
    <col min="7686" max="7686" width="11.5703125" style="603" customWidth="1"/>
    <col min="7687" max="7688" width="12.7109375" style="603" customWidth="1"/>
    <col min="7689" max="7689" width="13.5703125" style="603" customWidth="1"/>
    <col min="7690" max="7692" width="13.28515625" style="603" customWidth="1"/>
    <col min="7693" max="7693" width="13.7109375" style="603" customWidth="1"/>
    <col min="7694" max="7694" width="16.42578125" style="603" customWidth="1"/>
    <col min="7695" max="7695" width="12.5703125" style="603" customWidth="1"/>
    <col min="7696" max="7696" width="14.5703125" style="603" customWidth="1"/>
    <col min="7697" max="7697" width="16.140625" style="603" customWidth="1"/>
    <col min="7698" max="7698" width="16.85546875" style="603" customWidth="1"/>
    <col min="7699" max="7699" width="13.85546875" style="603" customWidth="1"/>
    <col min="7700" max="7700" width="14.42578125" style="603" customWidth="1"/>
    <col min="7701" max="7701" width="12.7109375" style="603" customWidth="1"/>
    <col min="7702" max="7702" width="15.28515625" style="603" customWidth="1"/>
    <col min="7703" max="7703" width="14.7109375" style="603" customWidth="1"/>
    <col min="7704" max="7704" width="17.7109375" style="603" customWidth="1"/>
    <col min="7705" max="7705" width="18.140625" style="603" customWidth="1"/>
    <col min="7706" max="7706" width="16.7109375" style="603" customWidth="1"/>
    <col min="7707" max="7707" width="13.5703125" style="603" customWidth="1"/>
    <col min="7708" max="7710" width="12.5703125" style="603" customWidth="1"/>
    <col min="7711" max="7734" width="9.140625" style="603"/>
    <col min="7735" max="7735" width="9.140625" style="603" customWidth="1"/>
    <col min="7736" max="7936" width="9.140625" style="603"/>
    <col min="7937" max="7937" width="17.42578125" style="603" customWidth="1"/>
    <col min="7938" max="7939" width="12" style="603" customWidth="1"/>
    <col min="7940" max="7940" width="14.42578125" style="603" customWidth="1"/>
    <col min="7941" max="7941" width="17.42578125" style="603" customWidth="1"/>
    <col min="7942" max="7942" width="11.5703125" style="603" customWidth="1"/>
    <col min="7943" max="7944" width="12.7109375" style="603" customWidth="1"/>
    <col min="7945" max="7945" width="13.5703125" style="603" customWidth="1"/>
    <col min="7946" max="7948" width="13.28515625" style="603" customWidth="1"/>
    <col min="7949" max="7949" width="13.7109375" style="603" customWidth="1"/>
    <col min="7950" max="7950" width="16.42578125" style="603" customWidth="1"/>
    <col min="7951" max="7951" width="12.5703125" style="603" customWidth="1"/>
    <col min="7952" max="7952" width="14.5703125" style="603" customWidth="1"/>
    <col min="7953" max="7953" width="16.140625" style="603" customWidth="1"/>
    <col min="7954" max="7954" width="16.85546875" style="603" customWidth="1"/>
    <col min="7955" max="7955" width="13.85546875" style="603" customWidth="1"/>
    <col min="7956" max="7956" width="14.42578125" style="603" customWidth="1"/>
    <col min="7957" max="7957" width="12.7109375" style="603" customWidth="1"/>
    <col min="7958" max="7958" width="15.28515625" style="603" customWidth="1"/>
    <col min="7959" max="7959" width="14.7109375" style="603" customWidth="1"/>
    <col min="7960" max="7960" width="17.7109375" style="603" customWidth="1"/>
    <col min="7961" max="7961" width="18.140625" style="603" customWidth="1"/>
    <col min="7962" max="7962" width="16.7109375" style="603" customWidth="1"/>
    <col min="7963" max="7963" width="13.5703125" style="603" customWidth="1"/>
    <col min="7964" max="7966" width="12.5703125" style="603" customWidth="1"/>
    <col min="7967" max="7990" width="9.140625" style="603"/>
    <col min="7991" max="7991" width="9.140625" style="603" customWidth="1"/>
    <col min="7992" max="8192" width="9.140625" style="603"/>
    <col min="8193" max="8193" width="17.42578125" style="603" customWidth="1"/>
    <col min="8194" max="8195" width="12" style="603" customWidth="1"/>
    <col min="8196" max="8196" width="14.42578125" style="603" customWidth="1"/>
    <col min="8197" max="8197" width="17.42578125" style="603" customWidth="1"/>
    <col min="8198" max="8198" width="11.5703125" style="603" customWidth="1"/>
    <col min="8199" max="8200" width="12.7109375" style="603" customWidth="1"/>
    <col min="8201" max="8201" width="13.5703125" style="603" customWidth="1"/>
    <col min="8202" max="8204" width="13.28515625" style="603" customWidth="1"/>
    <col min="8205" max="8205" width="13.7109375" style="603" customWidth="1"/>
    <col min="8206" max="8206" width="16.42578125" style="603" customWidth="1"/>
    <col min="8207" max="8207" width="12.5703125" style="603" customWidth="1"/>
    <col min="8208" max="8208" width="14.5703125" style="603" customWidth="1"/>
    <col min="8209" max="8209" width="16.140625" style="603" customWidth="1"/>
    <col min="8210" max="8210" width="16.85546875" style="603" customWidth="1"/>
    <col min="8211" max="8211" width="13.85546875" style="603" customWidth="1"/>
    <col min="8212" max="8212" width="14.42578125" style="603" customWidth="1"/>
    <col min="8213" max="8213" width="12.7109375" style="603" customWidth="1"/>
    <col min="8214" max="8214" width="15.28515625" style="603" customWidth="1"/>
    <col min="8215" max="8215" width="14.7109375" style="603" customWidth="1"/>
    <col min="8216" max="8216" width="17.7109375" style="603" customWidth="1"/>
    <col min="8217" max="8217" width="18.140625" style="603" customWidth="1"/>
    <col min="8218" max="8218" width="16.7109375" style="603" customWidth="1"/>
    <col min="8219" max="8219" width="13.5703125" style="603" customWidth="1"/>
    <col min="8220" max="8222" width="12.5703125" style="603" customWidth="1"/>
    <col min="8223" max="8246" width="9.140625" style="603"/>
    <col min="8247" max="8247" width="9.140625" style="603" customWidth="1"/>
    <col min="8248" max="8448" width="9.140625" style="603"/>
    <col min="8449" max="8449" width="17.42578125" style="603" customWidth="1"/>
    <col min="8450" max="8451" width="12" style="603" customWidth="1"/>
    <col min="8452" max="8452" width="14.42578125" style="603" customWidth="1"/>
    <col min="8453" max="8453" width="17.42578125" style="603" customWidth="1"/>
    <col min="8454" max="8454" width="11.5703125" style="603" customWidth="1"/>
    <col min="8455" max="8456" width="12.7109375" style="603" customWidth="1"/>
    <col min="8457" max="8457" width="13.5703125" style="603" customWidth="1"/>
    <col min="8458" max="8460" width="13.28515625" style="603" customWidth="1"/>
    <col min="8461" max="8461" width="13.7109375" style="603" customWidth="1"/>
    <col min="8462" max="8462" width="16.42578125" style="603" customWidth="1"/>
    <col min="8463" max="8463" width="12.5703125" style="603" customWidth="1"/>
    <col min="8464" max="8464" width="14.5703125" style="603" customWidth="1"/>
    <col min="8465" max="8465" width="16.140625" style="603" customWidth="1"/>
    <col min="8466" max="8466" width="16.85546875" style="603" customWidth="1"/>
    <col min="8467" max="8467" width="13.85546875" style="603" customWidth="1"/>
    <col min="8468" max="8468" width="14.42578125" style="603" customWidth="1"/>
    <col min="8469" max="8469" width="12.7109375" style="603" customWidth="1"/>
    <col min="8470" max="8470" width="15.28515625" style="603" customWidth="1"/>
    <col min="8471" max="8471" width="14.7109375" style="603" customWidth="1"/>
    <col min="8472" max="8472" width="17.7109375" style="603" customWidth="1"/>
    <col min="8473" max="8473" width="18.140625" style="603" customWidth="1"/>
    <col min="8474" max="8474" width="16.7109375" style="603" customWidth="1"/>
    <col min="8475" max="8475" width="13.5703125" style="603" customWidth="1"/>
    <col min="8476" max="8478" width="12.5703125" style="603" customWidth="1"/>
    <col min="8479" max="8502" width="9.140625" style="603"/>
    <col min="8503" max="8503" width="9.140625" style="603" customWidth="1"/>
    <col min="8504" max="8704" width="9.140625" style="603"/>
    <col min="8705" max="8705" width="17.42578125" style="603" customWidth="1"/>
    <col min="8706" max="8707" width="12" style="603" customWidth="1"/>
    <col min="8708" max="8708" width="14.42578125" style="603" customWidth="1"/>
    <col min="8709" max="8709" width="17.42578125" style="603" customWidth="1"/>
    <col min="8710" max="8710" width="11.5703125" style="603" customWidth="1"/>
    <col min="8711" max="8712" width="12.7109375" style="603" customWidth="1"/>
    <col min="8713" max="8713" width="13.5703125" style="603" customWidth="1"/>
    <col min="8714" max="8716" width="13.28515625" style="603" customWidth="1"/>
    <col min="8717" max="8717" width="13.7109375" style="603" customWidth="1"/>
    <col min="8718" max="8718" width="16.42578125" style="603" customWidth="1"/>
    <col min="8719" max="8719" width="12.5703125" style="603" customWidth="1"/>
    <col min="8720" max="8720" width="14.5703125" style="603" customWidth="1"/>
    <col min="8721" max="8721" width="16.140625" style="603" customWidth="1"/>
    <col min="8722" max="8722" width="16.85546875" style="603" customWidth="1"/>
    <col min="8723" max="8723" width="13.85546875" style="603" customWidth="1"/>
    <col min="8724" max="8724" width="14.42578125" style="603" customWidth="1"/>
    <col min="8725" max="8725" width="12.7109375" style="603" customWidth="1"/>
    <col min="8726" max="8726" width="15.28515625" style="603" customWidth="1"/>
    <col min="8727" max="8727" width="14.7109375" style="603" customWidth="1"/>
    <col min="8728" max="8728" width="17.7109375" style="603" customWidth="1"/>
    <col min="8729" max="8729" width="18.140625" style="603" customWidth="1"/>
    <col min="8730" max="8730" width="16.7109375" style="603" customWidth="1"/>
    <col min="8731" max="8731" width="13.5703125" style="603" customWidth="1"/>
    <col min="8732" max="8734" width="12.5703125" style="603" customWidth="1"/>
    <col min="8735" max="8758" width="9.140625" style="603"/>
    <col min="8759" max="8759" width="9.140625" style="603" customWidth="1"/>
    <col min="8760" max="8960" width="9.140625" style="603"/>
    <col min="8961" max="8961" width="17.42578125" style="603" customWidth="1"/>
    <col min="8962" max="8963" width="12" style="603" customWidth="1"/>
    <col min="8964" max="8964" width="14.42578125" style="603" customWidth="1"/>
    <col min="8965" max="8965" width="17.42578125" style="603" customWidth="1"/>
    <col min="8966" max="8966" width="11.5703125" style="603" customWidth="1"/>
    <col min="8967" max="8968" width="12.7109375" style="603" customWidth="1"/>
    <col min="8969" max="8969" width="13.5703125" style="603" customWidth="1"/>
    <col min="8970" max="8972" width="13.28515625" style="603" customWidth="1"/>
    <col min="8973" max="8973" width="13.7109375" style="603" customWidth="1"/>
    <col min="8974" max="8974" width="16.42578125" style="603" customWidth="1"/>
    <col min="8975" max="8975" width="12.5703125" style="603" customWidth="1"/>
    <col min="8976" max="8976" width="14.5703125" style="603" customWidth="1"/>
    <col min="8977" max="8977" width="16.140625" style="603" customWidth="1"/>
    <col min="8978" max="8978" width="16.85546875" style="603" customWidth="1"/>
    <col min="8979" max="8979" width="13.85546875" style="603" customWidth="1"/>
    <col min="8980" max="8980" width="14.42578125" style="603" customWidth="1"/>
    <col min="8981" max="8981" width="12.7109375" style="603" customWidth="1"/>
    <col min="8982" max="8982" width="15.28515625" style="603" customWidth="1"/>
    <col min="8983" max="8983" width="14.7109375" style="603" customWidth="1"/>
    <col min="8984" max="8984" width="17.7109375" style="603" customWidth="1"/>
    <col min="8985" max="8985" width="18.140625" style="603" customWidth="1"/>
    <col min="8986" max="8986" width="16.7109375" style="603" customWidth="1"/>
    <col min="8987" max="8987" width="13.5703125" style="603" customWidth="1"/>
    <col min="8988" max="8990" width="12.5703125" style="603" customWidth="1"/>
    <col min="8991" max="9014" width="9.140625" style="603"/>
    <col min="9015" max="9015" width="9.140625" style="603" customWidth="1"/>
    <col min="9016" max="9216" width="9.140625" style="603"/>
    <col min="9217" max="9217" width="17.42578125" style="603" customWidth="1"/>
    <col min="9218" max="9219" width="12" style="603" customWidth="1"/>
    <col min="9220" max="9220" width="14.42578125" style="603" customWidth="1"/>
    <col min="9221" max="9221" width="17.42578125" style="603" customWidth="1"/>
    <col min="9222" max="9222" width="11.5703125" style="603" customWidth="1"/>
    <col min="9223" max="9224" width="12.7109375" style="603" customWidth="1"/>
    <col min="9225" max="9225" width="13.5703125" style="603" customWidth="1"/>
    <col min="9226" max="9228" width="13.28515625" style="603" customWidth="1"/>
    <col min="9229" max="9229" width="13.7109375" style="603" customWidth="1"/>
    <col min="9230" max="9230" width="16.42578125" style="603" customWidth="1"/>
    <col min="9231" max="9231" width="12.5703125" style="603" customWidth="1"/>
    <col min="9232" max="9232" width="14.5703125" style="603" customWidth="1"/>
    <col min="9233" max="9233" width="16.140625" style="603" customWidth="1"/>
    <col min="9234" max="9234" width="16.85546875" style="603" customWidth="1"/>
    <col min="9235" max="9235" width="13.85546875" style="603" customWidth="1"/>
    <col min="9236" max="9236" width="14.42578125" style="603" customWidth="1"/>
    <col min="9237" max="9237" width="12.7109375" style="603" customWidth="1"/>
    <col min="9238" max="9238" width="15.28515625" style="603" customWidth="1"/>
    <col min="9239" max="9239" width="14.7109375" style="603" customWidth="1"/>
    <col min="9240" max="9240" width="17.7109375" style="603" customWidth="1"/>
    <col min="9241" max="9241" width="18.140625" style="603" customWidth="1"/>
    <col min="9242" max="9242" width="16.7109375" style="603" customWidth="1"/>
    <col min="9243" max="9243" width="13.5703125" style="603" customWidth="1"/>
    <col min="9244" max="9246" width="12.5703125" style="603" customWidth="1"/>
    <col min="9247" max="9270" width="9.140625" style="603"/>
    <col min="9271" max="9271" width="9.140625" style="603" customWidth="1"/>
    <col min="9272" max="9472" width="9.140625" style="603"/>
    <col min="9473" max="9473" width="17.42578125" style="603" customWidth="1"/>
    <col min="9474" max="9475" width="12" style="603" customWidth="1"/>
    <col min="9476" max="9476" width="14.42578125" style="603" customWidth="1"/>
    <col min="9477" max="9477" width="17.42578125" style="603" customWidth="1"/>
    <col min="9478" max="9478" width="11.5703125" style="603" customWidth="1"/>
    <col min="9479" max="9480" width="12.7109375" style="603" customWidth="1"/>
    <col min="9481" max="9481" width="13.5703125" style="603" customWidth="1"/>
    <col min="9482" max="9484" width="13.28515625" style="603" customWidth="1"/>
    <col min="9485" max="9485" width="13.7109375" style="603" customWidth="1"/>
    <col min="9486" max="9486" width="16.42578125" style="603" customWidth="1"/>
    <col min="9487" max="9487" width="12.5703125" style="603" customWidth="1"/>
    <col min="9488" max="9488" width="14.5703125" style="603" customWidth="1"/>
    <col min="9489" max="9489" width="16.140625" style="603" customWidth="1"/>
    <col min="9490" max="9490" width="16.85546875" style="603" customWidth="1"/>
    <col min="9491" max="9491" width="13.85546875" style="603" customWidth="1"/>
    <col min="9492" max="9492" width="14.42578125" style="603" customWidth="1"/>
    <col min="9493" max="9493" width="12.7109375" style="603" customWidth="1"/>
    <col min="9494" max="9494" width="15.28515625" style="603" customWidth="1"/>
    <col min="9495" max="9495" width="14.7109375" style="603" customWidth="1"/>
    <col min="9496" max="9496" width="17.7109375" style="603" customWidth="1"/>
    <col min="9497" max="9497" width="18.140625" style="603" customWidth="1"/>
    <col min="9498" max="9498" width="16.7109375" style="603" customWidth="1"/>
    <col min="9499" max="9499" width="13.5703125" style="603" customWidth="1"/>
    <col min="9500" max="9502" width="12.5703125" style="603" customWidth="1"/>
    <col min="9503" max="9526" width="9.140625" style="603"/>
    <col min="9527" max="9527" width="9.140625" style="603" customWidth="1"/>
    <col min="9528" max="9728" width="9.140625" style="603"/>
    <col min="9729" max="9729" width="17.42578125" style="603" customWidth="1"/>
    <col min="9730" max="9731" width="12" style="603" customWidth="1"/>
    <col min="9732" max="9732" width="14.42578125" style="603" customWidth="1"/>
    <col min="9733" max="9733" width="17.42578125" style="603" customWidth="1"/>
    <col min="9734" max="9734" width="11.5703125" style="603" customWidth="1"/>
    <col min="9735" max="9736" width="12.7109375" style="603" customWidth="1"/>
    <col min="9737" max="9737" width="13.5703125" style="603" customWidth="1"/>
    <col min="9738" max="9740" width="13.28515625" style="603" customWidth="1"/>
    <col min="9741" max="9741" width="13.7109375" style="603" customWidth="1"/>
    <col min="9742" max="9742" width="16.42578125" style="603" customWidth="1"/>
    <col min="9743" max="9743" width="12.5703125" style="603" customWidth="1"/>
    <col min="9744" max="9744" width="14.5703125" style="603" customWidth="1"/>
    <col min="9745" max="9745" width="16.140625" style="603" customWidth="1"/>
    <col min="9746" max="9746" width="16.85546875" style="603" customWidth="1"/>
    <col min="9747" max="9747" width="13.85546875" style="603" customWidth="1"/>
    <col min="9748" max="9748" width="14.42578125" style="603" customWidth="1"/>
    <col min="9749" max="9749" width="12.7109375" style="603" customWidth="1"/>
    <col min="9750" max="9750" width="15.28515625" style="603" customWidth="1"/>
    <col min="9751" max="9751" width="14.7109375" style="603" customWidth="1"/>
    <col min="9752" max="9752" width="17.7109375" style="603" customWidth="1"/>
    <col min="9753" max="9753" width="18.140625" style="603" customWidth="1"/>
    <col min="9754" max="9754" width="16.7109375" style="603" customWidth="1"/>
    <col min="9755" max="9755" width="13.5703125" style="603" customWidth="1"/>
    <col min="9756" max="9758" width="12.5703125" style="603" customWidth="1"/>
    <col min="9759" max="9782" width="9.140625" style="603"/>
    <col min="9783" max="9783" width="9.140625" style="603" customWidth="1"/>
    <col min="9784" max="9984" width="9.140625" style="603"/>
    <col min="9985" max="9985" width="17.42578125" style="603" customWidth="1"/>
    <col min="9986" max="9987" width="12" style="603" customWidth="1"/>
    <col min="9988" max="9988" width="14.42578125" style="603" customWidth="1"/>
    <col min="9989" max="9989" width="17.42578125" style="603" customWidth="1"/>
    <col min="9990" max="9990" width="11.5703125" style="603" customWidth="1"/>
    <col min="9991" max="9992" width="12.7109375" style="603" customWidth="1"/>
    <col min="9993" max="9993" width="13.5703125" style="603" customWidth="1"/>
    <col min="9994" max="9996" width="13.28515625" style="603" customWidth="1"/>
    <col min="9997" max="9997" width="13.7109375" style="603" customWidth="1"/>
    <col min="9998" max="9998" width="16.42578125" style="603" customWidth="1"/>
    <col min="9999" max="9999" width="12.5703125" style="603" customWidth="1"/>
    <col min="10000" max="10000" width="14.5703125" style="603" customWidth="1"/>
    <col min="10001" max="10001" width="16.140625" style="603" customWidth="1"/>
    <col min="10002" max="10002" width="16.85546875" style="603" customWidth="1"/>
    <col min="10003" max="10003" width="13.85546875" style="603" customWidth="1"/>
    <col min="10004" max="10004" width="14.42578125" style="603" customWidth="1"/>
    <col min="10005" max="10005" width="12.7109375" style="603" customWidth="1"/>
    <col min="10006" max="10006" width="15.28515625" style="603" customWidth="1"/>
    <col min="10007" max="10007" width="14.7109375" style="603" customWidth="1"/>
    <col min="10008" max="10008" width="17.7109375" style="603" customWidth="1"/>
    <col min="10009" max="10009" width="18.140625" style="603" customWidth="1"/>
    <col min="10010" max="10010" width="16.7109375" style="603" customWidth="1"/>
    <col min="10011" max="10011" width="13.5703125" style="603" customWidth="1"/>
    <col min="10012" max="10014" width="12.5703125" style="603" customWidth="1"/>
    <col min="10015" max="10038" width="9.140625" style="603"/>
    <col min="10039" max="10039" width="9.140625" style="603" customWidth="1"/>
    <col min="10040" max="10240" width="9.140625" style="603"/>
    <col min="10241" max="10241" width="17.42578125" style="603" customWidth="1"/>
    <col min="10242" max="10243" width="12" style="603" customWidth="1"/>
    <col min="10244" max="10244" width="14.42578125" style="603" customWidth="1"/>
    <col min="10245" max="10245" width="17.42578125" style="603" customWidth="1"/>
    <col min="10246" max="10246" width="11.5703125" style="603" customWidth="1"/>
    <col min="10247" max="10248" width="12.7109375" style="603" customWidth="1"/>
    <col min="10249" max="10249" width="13.5703125" style="603" customWidth="1"/>
    <col min="10250" max="10252" width="13.28515625" style="603" customWidth="1"/>
    <col min="10253" max="10253" width="13.7109375" style="603" customWidth="1"/>
    <col min="10254" max="10254" width="16.42578125" style="603" customWidth="1"/>
    <col min="10255" max="10255" width="12.5703125" style="603" customWidth="1"/>
    <col min="10256" max="10256" width="14.5703125" style="603" customWidth="1"/>
    <col min="10257" max="10257" width="16.140625" style="603" customWidth="1"/>
    <col min="10258" max="10258" width="16.85546875" style="603" customWidth="1"/>
    <col min="10259" max="10259" width="13.85546875" style="603" customWidth="1"/>
    <col min="10260" max="10260" width="14.42578125" style="603" customWidth="1"/>
    <col min="10261" max="10261" width="12.7109375" style="603" customWidth="1"/>
    <col min="10262" max="10262" width="15.28515625" style="603" customWidth="1"/>
    <col min="10263" max="10263" width="14.7109375" style="603" customWidth="1"/>
    <col min="10264" max="10264" width="17.7109375" style="603" customWidth="1"/>
    <col min="10265" max="10265" width="18.140625" style="603" customWidth="1"/>
    <col min="10266" max="10266" width="16.7109375" style="603" customWidth="1"/>
    <col min="10267" max="10267" width="13.5703125" style="603" customWidth="1"/>
    <col min="10268" max="10270" width="12.5703125" style="603" customWidth="1"/>
    <col min="10271" max="10294" width="9.140625" style="603"/>
    <col min="10295" max="10295" width="9.140625" style="603" customWidth="1"/>
    <col min="10296" max="10496" width="9.140625" style="603"/>
    <col min="10497" max="10497" width="17.42578125" style="603" customWidth="1"/>
    <col min="10498" max="10499" width="12" style="603" customWidth="1"/>
    <col min="10500" max="10500" width="14.42578125" style="603" customWidth="1"/>
    <col min="10501" max="10501" width="17.42578125" style="603" customWidth="1"/>
    <col min="10502" max="10502" width="11.5703125" style="603" customWidth="1"/>
    <col min="10503" max="10504" width="12.7109375" style="603" customWidth="1"/>
    <col min="10505" max="10505" width="13.5703125" style="603" customWidth="1"/>
    <col min="10506" max="10508" width="13.28515625" style="603" customWidth="1"/>
    <col min="10509" max="10509" width="13.7109375" style="603" customWidth="1"/>
    <col min="10510" max="10510" width="16.42578125" style="603" customWidth="1"/>
    <col min="10511" max="10511" width="12.5703125" style="603" customWidth="1"/>
    <col min="10512" max="10512" width="14.5703125" style="603" customWidth="1"/>
    <col min="10513" max="10513" width="16.140625" style="603" customWidth="1"/>
    <col min="10514" max="10514" width="16.85546875" style="603" customWidth="1"/>
    <col min="10515" max="10515" width="13.85546875" style="603" customWidth="1"/>
    <col min="10516" max="10516" width="14.42578125" style="603" customWidth="1"/>
    <col min="10517" max="10517" width="12.7109375" style="603" customWidth="1"/>
    <col min="10518" max="10518" width="15.28515625" style="603" customWidth="1"/>
    <col min="10519" max="10519" width="14.7109375" style="603" customWidth="1"/>
    <col min="10520" max="10520" width="17.7109375" style="603" customWidth="1"/>
    <col min="10521" max="10521" width="18.140625" style="603" customWidth="1"/>
    <col min="10522" max="10522" width="16.7109375" style="603" customWidth="1"/>
    <col min="10523" max="10523" width="13.5703125" style="603" customWidth="1"/>
    <col min="10524" max="10526" width="12.5703125" style="603" customWidth="1"/>
    <col min="10527" max="10550" width="9.140625" style="603"/>
    <col min="10551" max="10551" width="9.140625" style="603" customWidth="1"/>
    <col min="10552" max="10752" width="9.140625" style="603"/>
    <col min="10753" max="10753" width="17.42578125" style="603" customWidth="1"/>
    <col min="10754" max="10755" width="12" style="603" customWidth="1"/>
    <col min="10756" max="10756" width="14.42578125" style="603" customWidth="1"/>
    <col min="10757" max="10757" width="17.42578125" style="603" customWidth="1"/>
    <col min="10758" max="10758" width="11.5703125" style="603" customWidth="1"/>
    <col min="10759" max="10760" width="12.7109375" style="603" customWidth="1"/>
    <col min="10761" max="10761" width="13.5703125" style="603" customWidth="1"/>
    <col min="10762" max="10764" width="13.28515625" style="603" customWidth="1"/>
    <col min="10765" max="10765" width="13.7109375" style="603" customWidth="1"/>
    <col min="10766" max="10766" width="16.42578125" style="603" customWidth="1"/>
    <col min="10767" max="10767" width="12.5703125" style="603" customWidth="1"/>
    <col min="10768" max="10768" width="14.5703125" style="603" customWidth="1"/>
    <col min="10769" max="10769" width="16.140625" style="603" customWidth="1"/>
    <col min="10770" max="10770" width="16.85546875" style="603" customWidth="1"/>
    <col min="10771" max="10771" width="13.85546875" style="603" customWidth="1"/>
    <col min="10772" max="10772" width="14.42578125" style="603" customWidth="1"/>
    <col min="10773" max="10773" width="12.7109375" style="603" customWidth="1"/>
    <col min="10774" max="10774" width="15.28515625" style="603" customWidth="1"/>
    <col min="10775" max="10775" width="14.7109375" style="603" customWidth="1"/>
    <col min="10776" max="10776" width="17.7109375" style="603" customWidth="1"/>
    <col min="10777" max="10777" width="18.140625" style="603" customWidth="1"/>
    <col min="10778" max="10778" width="16.7109375" style="603" customWidth="1"/>
    <col min="10779" max="10779" width="13.5703125" style="603" customWidth="1"/>
    <col min="10780" max="10782" width="12.5703125" style="603" customWidth="1"/>
    <col min="10783" max="10806" width="9.140625" style="603"/>
    <col min="10807" max="10807" width="9.140625" style="603" customWidth="1"/>
    <col min="10808" max="11008" width="9.140625" style="603"/>
    <col min="11009" max="11009" width="17.42578125" style="603" customWidth="1"/>
    <col min="11010" max="11011" width="12" style="603" customWidth="1"/>
    <col min="11012" max="11012" width="14.42578125" style="603" customWidth="1"/>
    <col min="11013" max="11013" width="17.42578125" style="603" customWidth="1"/>
    <col min="11014" max="11014" width="11.5703125" style="603" customWidth="1"/>
    <col min="11015" max="11016" width="12.7109375" style="603" customWidth="1"/>
    <col min="11017" max="11017" width="13.5703125" style="603" customWidth="1"/>
    <col min="11018" max="11020" width="13.28515625" style="603" customWidth="1"/>
    <col min="11021" max="11021" width="13.7109375" style="603" customWidth="1"/>
    <col min="11022" max="11022" width="16.42578125" style="603" customWidth="1"/>
    <col min="11023" max="11023" width="12.5703125" style="603" customWidth="1"/>
    <col min="11024" max="11024" width="14.5703125" style="603" customWidth="1"/>
    <col min="11025" max="11025" width="16.140625" style="603" customWidth="1"/>
    <col min="11026" max="11026" width="16.85546875" style="603" customWidth="1"/>
    <col min="11027" max="11027" width="13.85546875" style="603" customWidth="1"/>
    <col min="11028" max="11028" width="14.42578125" style="603" customWidth="1"/>
    <col min="11029" max="11029" width="12.7109375" style="603" customWidth="1"/>
    <col min="11030" max="11030" width="15.28515625" style="603" customWidth="1"/>
    <col min="11031" max="11031" width="14.7109375" style="603" customWidth="1"/>
    <col min="11032" max="11032" width="17.7109375" style="603" customWidth="1"/>
    <col min="11033" max="11033" width="18.140625" style="603" customWidth="1"/>
    <col min="11034" max="11034" width="16.7109375" style="603" customWidth="1"/>
    <col min="11035" max="11035" width="13.5703125" style="603" customWidth="1"/>
    <col min="11036" max="11038" width="12.5703125" style="603" customWidth="1"/>
    <col min="11039" max="11062" width="9.140625" style="603"/>
    <col min="11063" max="11063" width="9.140625" style="603" customWidth="1"/>
    <col min="11064" max="11264" width="9.140625" style="603"/>
    <col min="11265" max="11265" width="17.42578125" style="603" customWidth="1"/>
    <col min="11266" max="11267" width="12" style="603" customWidth="1"/>
    <col min="11268" max="11268" width="14.42578125" style="603" customWidth="1"/>
    <col min="11269" max="11269" width="17.42578125" style="603" customWidth="1"/>
    <col min="11270" max="11270" width="11.5703125" style="603" customWidth="1"/>
    <col min="11271" max="11272" width="12.7109375" style="603" customWidth="1"/>
    <col min="11273" max="11273" width="13.5703125" style="603" customWidth="1"/>
    <col min="11274" max="11276" width="13.28515625" style="603" customWidth="1"/>
    <col min="11277" max="11277" width="13.7109375" style="603" customWidth="1"/>
    <col min="11278" max="11278" width="16.42578125" style="603" customWidth="1"/>
    <col min="11279" max="11279" width="12.5703125" style="603" customWidth="1"/>
    <col min="11280" max="11280" width="14.5703125" style="603" customWidth="1"/>
    <col min="11281" max="11281" width="16.140625" style="603" customWidth="1"/>
    <col min="11282" max="11282" width="16.85546875" style="603" customWidth="1"/>
    <col min="11283" max="11283" width="13.85546875" style="603" customWidth="1"/>
    <col min="11284" max="11284" width="14.42578125" style="603" customWidth="1"/>
    <col min="11285" max="11285" width="12.7109375" style="603" customWidth="1"/>
    <col min="11286" max="11286" width="15.28515625" style="603" customWidth="1"/>
    <col min="11287" max="11287" width="14.7109375" style="603" customWidth="1"/>
    <col min="11288" max="11288" width="17.7109375" style="603" customWidth="1"/>
    <col min="11289" max="11289" width="18.140625" style="603" customWidth="1"/>
    <col min="11290" max="11290" width="16.7109375" style="603" customWidth="1"/>
    <col min="11291" max="11291" width="13.5703125" style="603" customWidth="1"/>
    <col min="11292" max="11294" width="12.5703125" style="603" customWidth="1"/>
    <col min="11295" max="11318" width="9.140625" style="603"/>
    <col min="11319" max="11319" width="9.140625" style="603" customWidth="1"/>
    <col min="11320" max="11520" width="9.140625" style="603"/>
    <col min="11521" max="11521" width="17.42578125" style="603" customWidth="1"/>
    <col min="11522" max="11523" width="12" style="603" customWidth="1"/>
    <col min="11524" max="11524" width="14.42578125" style="603" customWidth="1"/>
    <col min="11525" max="11525" width="17.42578125" style="603" customWidth="1"/>
    <col min="11526" max="11526" width="11.5703125" style="603" customWidth="1"/>
    <col min="11527" max="11528" width="12.7109375" style="603" customWidth="1"/>
    <col min="11529" max="11529" width="13.5703125" style="603" customWidth="1"/>
    <col min="11530" max="11532" width="13.28515625" style="603" customWidth="1"/>
    <col min="11533" max="11533" width="13.7109375" style="603" customWidth="1"/>
    <col min="11534" max="11534" width="16.42578125" style="603" customWidth="1"/>
    <col min="11535" max="11535" width="12.5703125" style="603" customWidth="1"/>
    <col min="11536" max="11536" width="14.5703125" style="603" customWidth="1"/>
    <col min="11537" max="11537" width="16.140625" style="603" customWidth="1"/>
    <col min="11538" max="11538" width="16.85546875" style="603" customWidth="1"/>
    <col min="11539" max="11539" width="13.85546875" style="603" customWidth="1"/>
    <col min="11540" max="11540" width="14.42578125" style="603" customWidth="1"/>
    <col min="11541" max="11541" width="12.7109375" style="603" customWidth="1"/>
    <col min="11542" max="11542" width="15.28515625" style="603" customWidth="1"/>
    <col min="11543" max="11543" width="14.7109375" style="603" customWidth="1"/>
    <col min="11544" max="11544" width="17.7109375" style="603" customWidth="1"/>
    <col min="11545" max="11545" width="18.140625" style="603" customWidth="1"/>
    <col min="11546" max="11546" width="16.7109375" style="603" customWidth="1"/>
    <col min="11547" max="11547" width="13.5703125" style="603" customWidth="1"/>
    <col min="11548" max="11550" width="12.5703125" style="603" customWidth="1"/>
    <col min="11551" max="11574" width="9.140625" style="603"/>
    <col min="11575" max="11575" width="9.140625" style="603" customWidth="1"/>
    <col min="11576" max="11776" width="9.140625" style="603"/>
    <col min="11777" max="11777" width="17.42578125" style="603" customWidth="1"/>
    <col min="11778" max="11779" width="12" style="603" customWidth="1"/>
    <col min="11780" max="11780" width="14.42578125" style="603" customWidth="1"/>
    <col min="11781" max="11781" width="17.42578125" style="603" customWidth="1"/>
    <col min="11782" max="11782" width="11.5703125" style="603" customWidth="1"/>
    <col min="11783" max="11784" width="12.7109375" style="603" customWidth="1"/>
    <col min="11785" max="11785" width="13.5703125" style="603" customWidth="1"/>
    <col min="11786" max="11788" width="13.28515625" style="603" customWidth="1"/>
    <col min="11789" max="11789" width="13.7109375" style="603" customWidth="1"/>
    <col min="11790" max="11790" width="16.42578125" style="603" customWidth="1"/>
    <col min="11791" max="11791" width="12.5703125" style="603" customWidth="1"/>
    <col min="11792" max="11792" width="14.5703125" style="603" customWidth="1"/>
    <col min="11793" max="11793" width="16.140625" style="603" customWidth="1"/>
    <col min="11794" max="11794" width="16.85546875" style="603" customWidth="1"/>
    <col min="11795" max="11795" width="13.85546875" style="603" customWidth="1"/>
    <col min="11796" max="11796" width="14.42578125" style="603" customWidth="1"/>
    <col min="11797" max="11797" width="12.7109375" style="603" customWidth="1"/>
    <col min="11798" max="11798" width="15.28515625" style="603" customWidth="1"/>
    <col min="11799" max="11799" width="14.7109375" style="603" customWidth="1"/>
    <col min="11800" max="11800" width="17.7109375" style="603" customWidth="1"/>
    <col min="11801" max="11801" width="18.140625" style="603" customWidth="1"/>
    <col min="11802" max="11802" width="16.7109375" style="603" customWidth="1"/>
    <col min="11803" max="11803" width="13.5703125" style="603" customWidth="1"/>
    <col min="11804" max="11806" width="12.5703125" style="603" customWidth="1"/>
    <col min="11807" max="11830" width="9.140625" style="603"/>
    <col min="11831" max="11831" width="9.140625" style="603" customWidth="1"/>
    <col min="11832" max="12032" width="9.140625" style="603"/>
    <col min="12033" max="12033" width="17.42578125" style="603" customWidth="1"/>
    <col min="12034" max="12035" width="12" style="603" customWidth="1"/>
    <col min="12036" max="12036" width="14.42578125" style="603" customWidth="1"/>
    <col min="12037" max="12037" width="17.42578125" style="603" customWidth="1"/>
    <col min="12038" max="12038" width="11.5703125" style="603" customWidth="1"/>
    <col min="12039" max="12040" width="12.7109375" style="603" customWidth="1"/>
    <col min="12041" max="12041" width="13.5703125" style="603" customWidth="1"/>
    <col min="12042" max="12044" width="13.28515625" style="603" customWidth="1"/>
    <col min="12045" max="12045" width="13.7109375" style="603" customWidth="1"/>
    <col min="12046" max="12046" width="16.42578125" style="603" customWidth="1"/>
    <col min="12047" max="12047" width="12.5703125" style="603" customWidth="1"/>
    <col min="12048" max="12048" width="14.5703125" style="603" customWidth="1"/>
    <col min="12049" max="12049" width="16.140625" style="603" customWidth="1"/>
    <col min="12050" max="12050" width="16.85546875" style="603" customWidth="1"/>
    <col min="12051" max="12051" width="13.85546875" style="603" customWidth="1"/>
    <col min="12052" max="12052" width="14.42578125" style="603" customWidth="1"/>
    <col min="12053" max="12053" width="12.7109375" style="603" customWidth="1"/>
    <col min="12054" max="12054" width="15.28515625" style="603" customWidth="1"/>
    <col min="12055" max="12055" width="14.7109375" style="603" customWidth="1"/>
    <col min="12056" max="12056" width="17.7109375" style="603" customWidth="1"/>
    <col min="12057" max="12057" width="18.140625" style="603" customWidth="1"/>
    <col min="12058" max="12058" width="16.7109375" style="603" customWidth="1"/>
    <col min="12059" max="12059" width="13.5703125" style="603" customWidth="1"/>
    <col min="12060" max="12062" width="12.5703125" style="603" customWidth="1"/>
    <col min="12063" max="12086" width="9.140625" style="603"/>
    <col min="12087" max="12087" width="9.140625" style="603" customWidth="1"/>
    <col min="12088" max="12288" width="9.140625" style="603"/>
    <col min="12289" max="12289" width="17.42578125" style="603" customWidth="1"/>
    <col min="12290" max="12291" width="12" style="603" customWidth="1"/>
    <col min="12292" max="12292" width="14.42578125" style="603" customWidth="1"/>
    <col min="12293" max="12293" width="17.42578125" style="603" customWidth="1"/>
    <col min="12294" max="12294" width="11.5703125" style="603" customWidth="1"/>
    <col min="12295" max="12296" width="12.7109375" style="603" customWidth="1"/>
    <col min="12297" max="12297" width="13.5703125" style="603" customWidth="1"/>
    <col min="12298" max="12300" width="13.28515625" style="603" customWidth="1"/>
    <col min="12301" max="12301" width="13.7109375" style="603" customWidth="1"/>
    <col min="12302" max="12302" width="16.42578125" style="603" customWidth="1"/>
    <col min="12303" max="12303" width="12.5703125" style="603" customWidth="1"/>
    <col min="12304" max="12304" width="14.5703125" style="603" customWidth="1"/>
    <col min="12305" max="12305" width="16.140625" style="603" customWidth="1"/>
    <col min="12306" max="12306" width="16.85546875" style="603" customWidth="1"/>
    <col min="12307" max="12307" width="13.85546875" style="603" customWidth="1"/>
    <col min="12308" max="12308" width="14.42578125" style="603" customWidth="1"/>
    <col min="12309" max="12309" width="12.7109375" style="603" customWidth="1"/>
    <col min="12310" max="12310" width="15.28515625" style="603" customWidth="1"/>
    <col min="12311" max="12311" width="14.7109375" style="603" customWidth="1"/>
    <col min="12312" max="12312" width="17.7109375" style="603" customWidth="1"/>
    <col min="12313" max="12313" width="18.140625" style="603" customWidth="1"/>
    <col min="12314" max="12314" width="16.7109375" style="603" customWidth="1"/>
    <col min="12315" max="12315" width="13.5703125" style="603" customWidth="1"/>
    <col min="12316" max="12318" width="12.5703125" style="603" customWidth="1"/>
    <col min="12319" max="12342" width="9.140625" style="603"/>
    <col min="12343" max="12343" width="9.140625" style="603" customWidth="1"/>
    <col min="12344" max="12544" width="9.140625" style="603"/>
    <col min="12545" max="12545" width="17.42578125" style="603" customWidth="1"/>
    <col min="12546" max="12547" width="12" style="603" customWidth="1"/>
    <col min="12548" max="12548" width="14.42578125" style="603" customWidth="1"/>
    <col min="12549" max="12549" width="17.42578125" style="603" customWidth="1"/>
    <col min="12550" max="12550" width="11.5703125" style="603" customWidth="1"/>
    <col min="12551" max="12552" width="12.7109375" style="603" customWidth="1"/>
    <col min="12553" max="12553" width="13.5703125" style="603" customWidth="1"/>
    <col min="12554" max="12556" width="13.28515625" style="603" customWidth="1"/>
    <col min="12557" max="12557" width="13.7109375" style="603" customWidth="1"/>
    <col min="12558" max="12558" width="16.42578125" style="603" customWidth="1"/>
    <col min="12559" max="12559" width="12.5703125" style="603" customWidth="1"/>
    <col min="12560" max="12560" width="14.5703125" style="603" customWidth="1"/>
    <col min="12561" max="12561" width="16.140625" style="603" customWidth="1"/>
    <col min="12562" max="12562" width="16.85546875" style="603" customWidth="1"/>
    <col min="12563" max="12563" width="13.85546875" style="603" customWidth="1"/>
    <col min="12564" max="12564" width="14.42578125" style="603" customWidth="1"/>
    <col min="12565" max="12565" width="12.7109375" style="603" customWidth="1"/>
    <col min="12566" max="12566" width="15.28515625" style="603" customWidth="1"/>
    <col min="12567" max="12567" width="14.7109375" style="603" customWidth="1"/>
    <col min="12568" max="12568" width="17.7109375" style="603" customWidth="1"/>
    <col min="12569" max="12569" width="18.140625" style="603" customWidth="1"/>
    <col min="12570" max="12570" width="16.7109375" style="603" customWidth="1"/>
    <col min="12571" max="12571" width="13.5703125" style="603" customWidth="1"/>
    <col min="12572" max="12574" width="12.5703125" style="603" customWidth="1"/>
    <col min="12575" max="12598" width="9.140625" style="603"/>
    <col min="12599" max="12599" width="9.140625" style="603" customWidth="1"/>
    <col min="12600" max="12800" width="9.140625" style="603"/>
    <col min="12801" max="12801" width="17.42578125" style="603" customWidth="1"/>
    <col min="12802" max="12803" width="12" style="603" customWidth="1"/>
    <col min="12804" max="12804" width="14.42578125" style="603" customWidth="1"/>
    <col min="12805" max="12805" width="17.42578125" style="603" customWidth="1"/>
    <col min="12806" max="12806" width="11.5703125" style="603" customWidth="1"/>
    <col min="12807" max="12808" width="12.7109375" style="603" customWidth="1"/>
    <col min="12809" max="12809" width="13.5703125" style="603" customWidth="1"/>
    <col min="12810" max="12812" width="13.28515625" style="603" customWidth="1"/>
    <col min="12813" max="12813" width="13.7109375" style="603" customWidth="1"/>
    <col min="12814" max="12814" width="16.42578125" style="603" customWidth="1"/>
    <col min="12815" max="12815" width="12.5703125" style="603" customWidth="1"/>
    <col min="12816" max="12816" width="14.5703125" style="603" customWidth="1"/>
    <col min="12817" max="12817" width="16.140625" style="603" customWidth="1"/>
    <col min="12818" max="12818" width="16.85546875" style="603" customWidth="1"/>
    <col min="12819" max="12819" width="13.85546875" style="603" customWidth="1"/>
    <col min="12820" max="12820" width="14.42578125" style="603" customWidth="1"/>
    <col min="12821" max="12821" width="12.7109375" style="603" customWidth="1"/>
    <col min="12822" max="12822" width="15.28515625" style="603" customWidth="1"/>
    <col min="12823" max="12823" width="14.7109375" style="603" customWidth="1"/>
    <col min="12824" max="12824" width="17.7109375" style="603" customWidth="1"/>
    <col min="12825" max="12825" width="18.140625" style="603" customWidth="1"/>
    <col min="12826" max="12826" width="16.7109375" style="603" customWidth="1"/>
    <col min="12827" max="12827" width="13.5703125" style="603" customWidth="1"/>
    <col min="12828" max="12830" width="12.5703125" style="603" customWidth="1"/>
    <col min="12831" max="12854" width="9.140625" style="603"/>
    <col min="12855" max="12855" width="9.140625" style="603" customWidth="1"/>
    <col min="12856" max="13056" width="9.140625" style="603"/>
    <col min="13057" max="13057" width="17.42578125" style="603" customWidth="1"/>
    <col min="13058" max="13059" width="12" style="603" customWidth="1"/>
    <col min="13060" max="13060" width="14.42578125" style="603" customWidth="1"/>
    <col min="13061" max="13061" width="17.42578125" style="603" customWidth="1"/>
    <col min="13062" max="13062" width="11.5703125" style="603" customWidth="1"/>
    <col min="13063" max="13064" width="12.7109375" style="603" customWidth="1"/>
    <col min="13065" max="13065" width="13.5703125" style="603" customWidth="1"/>
    <col min="13066" max="13068" width="13.28515625" style="603" customWidth="1"/>
    <col min="13069" max="13069" width="13.7109375" style="603" customWidth="1"/>
    <col min="13070" max="13070" width="16.42578125" style="603" customWidth="1"/>
    <col min="13071" max="13071" width="12.5703125" style="603" customWidth="1"/>
    <col min="13072" max="13072" width="14.5703125" style="603" customWidth="1"/>
    <col min="13073" max="13073" width="16.140625" style="603" customWidth="1"/>
    <col min="13074" max="13074" width="16.85546875" style="603" customWidth="1"/>
    <col min="13075" max="13075" width="13.85546875" style="603" customWidth="1"/>
    <col min="13076" max="13076" width="14.42578125" style="603" customWidth="1"/>
    <col min="13077" max="13077" width="12.7109375" style="603" customWidth="1"/>
    <col min="13078" max="13078" width="15.28515625" style="603" customWidth="1"/>
    <col min="13079" max="13079" width="14.7109375" style="603" customWidth="1"/>
    <col min="13080" max="13080" width="17.7109375" style="603" customWidth="1"/>
    <col min="13081" max="13081" width="18.140625" style="603" customWidth="1"/>
    <col min="13082" max="13082" width="16.7109375" style="603" customWidth="1"/>
    <col min="13083" max="13083" width="13.5703125" style="603" customWidth="1"/>
    <col min="13084" max="13086" width="12.5703125" style="603" customWidth="1"/>
    <col min="13087" max="13110" width="9.140625" style="603"/>
    <col min="13111" max="13111" width="9.140625" style="603" customWidth="1"/>
    <col min="13112" max="13312" width="9.140625" style="603"/>
    <col min="13313" max="13313" width="17.42578125" style="603" customWidth="1"/>
    <col min="13314" max="13315" width="12" style="603" customWidth="1"/>
    <col min="13316" max="13316" width="14.42578125" style="603" customWidth="1"/>
    <col min="13317" max="13317" width="17.42578125" style="603" customWidth="1"/>
    <col min="13318" max="13318" width="11.5703125" style="603" customWidth="1"/>
    <col min="13319" max="13320" width="12.7109375" style="603" customWidth="1"/>
    <col min="13321" max="13321" width="13.5703125" style="603" customWidth="1"/>
    <col min="13322" max="13324" width="13.28515625" style="603" customWidth="1"/>
    <col min="13325" max="13325" width="13.7109375" style="603" customWidth="1"/>
    <col min="13326" max="13326" width="16.42578125" style="603" customWidth="1"/>
    <col min="13327" max="13327" width="12.5703125" style="603" customWidth="1"/>
    <col min="13328" max="13328" width="14.5703125" style="603" customWidth="1"/>
    <col min="13329" max="13329" width="16.140625" style="603" customWidth="1"/>
    <col min="13330" max="13330" width="16.85546875" style="603" customWidth="1"/>
    <col min="13331" max="13331" width="13.85546875" style="603" customWidth="1"/>
    <col min="13332" max="13332" width="14.42578125" style="603" customWidth="1"/>
    <col min="13333" max="13333" width="12.7109375" style="603" customWidth="1"/>
    <col min="13334" max="13334" width="15.28515625" style="603" customWidth="1"/>
    <col min="13335" max="13335" width="14.7109375" style="603" customWidth="1"/>
    <col min="13336" max="13336" width="17.7109375" style="603" customWidth="1"/>
    <col min="13337" max="13337" width="18.140625" style="603" customWidth="1"/>
    <col min="13338" max="13338" width="16.7109375" style="603" customWidth="1"/>
    <col min="13339" max="13339" width="13.5703125" style="603" customWidth="1"/>
    <col min="13340" max="13342" width="12.5703125" style="603" customWidth="1"/>
    <col min="13343" max="13366" width="9.140625" style="603"/>
    <col min="13367" max="13367" width="9.140625" style="603" customWidth="1"/>
    <col min="13368" max="13568" width="9.140625" style="603"/>
    <col min="13569" max="13569" width="17.42578125" style="603" customWidth="1"/>
    <col min="13570" max="13571" width="12" style="603" customWidth="1"/>
    <col min="13572" max="13572" width="14.42578125" style="603" customWidth="1"/>
    <col min="13573" max="13573" width="17.42578125" style="603" customWidth="1"/>
    <col min="13574" max="13574" width="11.5703125" style="603" customWidth="1"/>
    <col min="13575" max="13576" width="12.7109375" style="603" customWidth="1"/>
    <col min="13577" max="13577" width="13.5703125" style="603" customWidth="1"/>
    <col min="13578" max="13580" width="13.28515625" style="603" customWidth="1"/>
    <col min="13581" max="13581" width="13.7109375" style="603" customWidth="1"/>
    <col min="13582" max="13582" width="16.42578125" style="603" customWidth="1"/>
    <col min="13583" max="13583" width="12.5703125" style="603" customWidth="1"/>
    <col min="13584" max="13584" width="14.5703125" style="603" customWidth="1"/>
    <col min="13585" max="13585" width="16.140625" style="603" customWidth="1"/>
    <col min="13586" max="13586" width="16.85546875" style="603" customWidth="1"/>
    <col min="13587" max="13587" width="13.85546875" style="603" customWidth="1"/>
    <col min="13588" max="13588" width="14.42578125" style="603" customWidth="1"/>
    <col min="13589" max="13589" width="12.7109375" style="603" customWidth="1"/>
    <col min="13590" max="13590" width="15.28515625" style="603" customWidth="1"/>
    <col min="13591" max="13591" width="14.7109375" style="603" customWidth="1"/>
    <col min="13592" max="13592" width="17.7109375" style="603" customWidth="1"/>
    <col min="13593" max="13593" width="18.140625" style="603" customWidth="1"/>
    <col min="13594" max="13594" width="16.7109375" style="603" customWidth="1"/>
    <col min="13595" max="13595" width="13.5703125" style="603" customWidth="1"/>
    <col min="13596" max="13598" width="12.5703125" style="603" customWidth="1"/>
    <col min="13599" max="13622" width="9.140625" style="603"/>
    <col min="13623" max="13623" width="9.140625" style="603" customWidth="1"/>
    <col min="13624" max="13824" width="9.140625" style="603"/>
    <col min="13825" max="13825" width="17.42578125" style="603" customWidth="1"/>
    <col min="13826" max="13827" width="12" style="603" customWidth="1"/>
    <col min="13828" max="13828" width="14.42578125" style="603" customWidth="1"/>
    <col min="13829" max="13829" width="17.42578125" style="603" customWidth="1"/>
    <col min="13830" max="13830" width="11.5703125" style="603" customWidth="1"/>
    <col min="13831" max="13832" width="12.7109375" style="603" customWidth="1"/>
    <col min="13833" max="13833" width="13.5703125" style="603" customWidth="1"/>
    <col min="13834" max="13836" width="13.28515625" style="603" customWidth="1"/>
    <col min="13837" max="13837" width="13.7109375" style="603" customWidth="1"/>
    <col min="13838" max="13838" width="16.42578125" style="603" customWidth="1"/>
    <col min="13839" max="13839" width="12.5703125" style="603" customWidth="1"/>
    <col min="13840" max="13840" width="14.5703125" style="603" customWidth="1"/>
    <col min="13841" max="13841" width="16.140625" style="603" customWidth="1"/>
    <col min="13842" max="13842" width="16.85546875" style="603" customWidth="1"/>
    <col min="13843" max="13843" width="13.85546875" style="603" customWidth="1"/>
    <col min="13844" max="13844" width="14.42578125" style="603" customWidth="1"/>
    <col min="13845" max="13845" width="12.7109375" style="603" customWidth="1"/>
    <col min="13846" max="13846" width="15.28515625" style="603" customWidth="1"/>
    <col min="13847" max="13847" width="14.7109375" style="603" customWidth="1"/>
    <col min="13848" max="13848" width="17.7109375" style="603" customWidth="1"/>
    <col min="13849" max="13849" width="18.140625" style="603" customWidth="1"/>
    <col min="13850" max="13850" width="16.7109375" style="603" customWidth="1"/>
    <col min="13851" max="13851" width="13.5703125" style="603" customWidth="1"/>
    <col min="13852" max="13854" width="12.5703125" style="603" customWidth="1"/>
    <col min="13855" max="13878" width="9.140625" style="603"/>
    <col min="13879" max="13879" width="9.140625" style="603" customWidth="1"/>
    <col min="13880" max="14080" width="9.140625" style="603"/>
    <col min="14081" max="14081" width="17.42578125" style="603" customWidth="1"/>
    <col min="14082" max="14083" width="12" style="603" customWidth="1"/>
    <col min="14084" max="14084" width="14.42578125" style="603" customWidth="1"/>
    <col min="14085" max="14085" width="17.42578125" style="603" customWidth="1"/>
    <col min="14086" max="14086" width="11.5703125" style="603" customWidth="1"/>
    <col min="14087" max="14088" width="12.7109375" style="603" customWidth="1"/>
    <col min="14089" max="14089" width="13.5703125" style="603" customWidth="1"/>
    <col min="14090" max="14092" width="13.28515625" style="603" customWidth="1"/>
    <col min="14093" max="14093" width="13.7109375" style="603" customWidth="1"/>
    <col min="14094" max="14094" width="16.42578125" style="603" customWidth="1"/>
    <col min="14095" max="14095" width="12.5703125" style="603" customWidth="1"/>
    <col min="14096" max="14096" width="14.5703125" style="603" customWidth="1"/>
    <col min="14097" max="14097" width="16.140625" style="603" customWidth="1"/>
    <col min="14098" max="14098" width="16.85546875" style="603" customWidth="1"/>
    <col min="14099" max="14099" width="13.85546875" style="603" customWidth="1"/>
    <col min="14100" max="14100" width="14.42578125" style="603" customWidth="1"/>
    <col min="14101" max="14101" width="12.7109375" style="603" customWidth="1"/>
    <col min="14102" max="14102" width="15.28515625" style="603" customWidth="1"/>
    <col min="14103" max="14103" width="14.7109375" style="603" customWidth="1"/>
    <col min="14104" max="14104" width="17.7109375" style="603" customWidth="1"/>
    <col min="14105" max="14105" width="18.140625" style="603" customWidth="1"/>
    <col min="14106" max="14106" width="16.7109375" style="603" customWidth="1"/>
    <col min="14107" max="14107" width="13.5703125" style="603" customWidth="1"/>
    <col min="14108" max="14110" width="12.5703125" style="603" customWidth="1"/>
    <col min="14111" max="14134" width="9.140625" style="603"/>
    <col min="14135" max="14135" width="9.140625" style="603" customWidth="1"/>
    <col min="14136" max="14336" width="9.140625" style="603"/>
    <col min="14337" max="14337" width="17.42578125" style="603" customWidth="1"/>
    <col min="14338" max="14339" width="12" style="603" customWidth="1"/>
    <col min="14340" max="14340" width="14.42578125" style="603" customWidth="1"/>
    <col min="14341" max="14341" width="17.42578125" style="603" customWidth="1"/>
    <col min="14342" max="14342" width="11.5703125" style="603" customWidth="1"/>
    <col min="14343" max="14344" width="12.7109375" style="603" customWidth="1"/>
    <col min="14345" max="14345" width="13.5703125" style="603" customWidth="1"/>
    <col min="14346" max="14348" width="13.28515625" style="603" customWidth="1"/>
    <col min="14349" max="14349" width="13.7109375" style="603" customWidth="1"/>
    <col min="14350" max="14350" width="16.42578125" style="603" customWidth="1"/>
    <col min="14351" max="14351" width="12.5703125" style="603" customWidth="1"/>
    <col min="14352" max="14352" width="14.5703125" style="603" customWidth="1"/>
    <col min="14353" max="14353" width="16.140625" style="603" customWidth="1"/>
    <col min="14354" max="14354" width="16.85546875" style="603" customWidth="1"/>
    <col min="14355" max="14355" width="13.85546875" style="603" customWidth="1"/>
    <col min="14356" max="14356" width="14.42578125" style="603" customWidth="1"/>
    <col min="14357" max="14357" width="12.7109375" style="603" customWidth="1"/>
    <col min="14358" max="14358" width="15.28515625" style="603" customWidth="1"/>
    <col min="14359" max="14359" width="14.7109375" style="603" customWidth="1"/>
    <col min="14360" max="14360" width="17.7109375" style="603" customWidth="1"/>
    <col min="14361" max="14361" width="18.140625" style="603" customWidth="1"/>
    <col min="14362" max="14362" width="16.7109375" style="603" customWidth="1"/>
    <col min="14363" max="14363" width="13.5703125" style="603" customWidth="1"/>
    <col min="14364" max="14366" width="12.5703125" style="603" customWidth="1"/>
    <col min="14367" max="14390" width="9.140625" style="603"/>
    <col min="14391" max="14391" width="9.140625" style="603" customWidth="1"/>
    <col min="14392" max="14592" width="9.140625" style="603"/>
    <col min="14593" max="14593" width="17.42578125" style="603" customWidth="1"/>
    <col min="14594" max="14595" width="12" style="603" customWidth="1"/>
    <col min="14596" max="14596" width="14.42578125" style="603" customWidth="1"/>
    <col min="14597" max="14597" width="17.42578125" style="603" customWidth="1"/>
    <col min="14598" max="14598" width="11.5703125" style="603" customWidth="1"/>
    <col min="14599" max="14600" width="12.7109375" style="603" customWidth="1"/>
    <col min="14601" max="14601" width="13.5703125" style="603" customWidth="1"/>
    <col min="14602" max="14604" width="13.28515625" style="603" customWidth="1"/>
    <col min="14605" max="14605" width="13.7109375" style="603" customWidth="1"/>
    <col min="14606" max="14606" width="16.42578125" style="603" customWidth="1"/>
    <col min="14607" max="14607" width="12.5703125" style="603" customWidth="1"/>
    <col min="14608" max="14608" width="14.5703125" style="603" customWidth="1"/>
    <col min="14609" max="14609" width="16.140625" style="603" customWidth="1"/>
    <col min="14610" max="14610" width="16.85546875" style="603" customWidth="1"/>
    <col min="14611" max="14611" width="13.85546875" style="603" customWidth="1"/>
    <col min="14612" max="14612" width="14.42578125" style="603" customWidth="1"/>
    <col min="14613" max="14613" width="12.7109375" style="603" customWidth="1"/>
    <col min="14614" max="14614" width="15.28515625" style="603" customWidth="1"/>
    <col min="14615" max="14615" width="14.7109375" style="603" customWidth="1"/>
    <col min="14616" max="14616" width="17.7109375" style="603" customWidth="1"/>
    <col min="14617" max="14617" width="18.140625" style="603" customWidth="1"/>
    <col min="14618" max="14618" width="16.7109375" style="603" customWidth="1"/>
    <col min="14619" max="14619" width="13.5703125" style="603" customWidth="1"/>
    <col min="14620" max="14622" width="12.5703125" style="603" customWidth="1"/>
    <col min="14623" max="14646" width="9.140625" style="603"/>
    <col min="14647" max="14647" width="9.140625" style="603" customWidth="1"/>
    <col min="14648" max="14848" width="9.140625" style="603"/>
    <col min="14849" max="14849" width="17.42578125" style="603" customWidth="1"/>
    <col min="14850" max="14851" width="12" style="603" customWidth="1"/>
    <col min="14852" max="14852" width="14.42578125" style="603" customWidth="1"/>
    <col min="14853" max="14853" width="17.42578125" style="603" customWidth="1"/>
    <col min="14854" max="14854" width="11.5703125" style="603" customWidth="1"/>
    <col min="14855" max="14856" width="12.7109375" style="603" customWidth="1"/>
    <col min="14857" max="14857" width="13.5703125" style="603" customWidth="1"/>
    <col min="14858" max="14860" width="13.28515625" style="603" customWidth="1"/>
    <col min="14861" max="14861" width="13.7109375" style="603" customWidth="1"/>
    <col min="14862" max="14862" width="16.42578125" style="603" customWidth="1"/>
    <col min="14863" max="14863" width="12.5703125" style="603" customWidth="1"/>
    <col min="14864" max="14864" width="14.5703125" style="603" customWidth="1"/>
    <col min="14865" max="14865" width="16.140625" style="603" customWidth="1"/>
    <col min="14866" max="14866" width="16.85546875" style="603" customWidth="1"/>
    <col min="14867" max="14867" width="13.85546875" style="603" customWidth="1"/>
    <col min="14868" max="14868" width="14.42578125" style="603" customWidth="1"/>
    <col min="14869" max="14869" width="12.7109375" style="603" customWidth="1"/>
    <col min="14870" max="14870" width="15.28515625" style="603" customWidth="1"/>
    <col min="14871" max="14871" width="14.7109375" style="603" customWidth="1"/>
    <col min="14872" max="14872" width="17.7109375" style="603" customWidth="1"/>
    <col min="14873" max="14873" width="18.140625" style="603" customWidth="1"/>
    <col min="14874" max="14874" width="16.7109375" style="603" customWidth="1"/>
    <col min="14875" max="14875" width="13.5703125" style="603" customWidth="1"/>
    <col min="14876" max="14878" width="12.5703125" style="603" customWidth="1"/>
    <col min="14879" max="14902" width="9.140625" style="603"/>
    <col min="14903" max="14903" width="9.140625" style="603" customWidth="1"/>
    <col min="14904" max="15104" width="9.140625" style="603"/>
    <col min="15105" max="15105" width="17.42578125" style="603" customWidth="1"/>
    <col min="15106" max="15107" width="12" style="603" customWidth="1"/>
    <col min="15108" max="15108" width="14.42578125" style="603" customWidth="1"/>
    <col min="15109" max="15109" width="17.42578125" style="603" customWidth="1"/>
    <col min="15110" max="15110" width="11.5703125" style="603" customWidth="1"/>
    <col min="15111" max="15112" width="12.7109375" style="603" customWidth="1"/>
    <col min="15113" max="15113" width="13.5703125" style="603" customWidth="1"/>
    <col min="15114" max="15116" width="13.28515625" style="603" customWidth="1"/>
    <col min="15117" max="15117" width="13.7109375" style="603" customWidth="1"/>
    <col min="15118" max="15118" width="16.42578125" style="603" customWidth="1"/>
    <col min="15119" max="15119" width="12.5703125" style="603" customWidth="1"/>
    <col min="15120" max="15120" width="14.5703125" style="603" customWidth="1"/>
    <col min="15121" max="15121" width="16.140625" style="603" customWidth="1"/>
    <col min="15122" max="15122" width="16.85546875" style="603" customWidth="1"/>
    <col min="15123" max="15123" width="13.85546875" style="603" customWidth="1"/>
    <col min="15124" max="15124" width="14.42578125" style="603" customWidth="1"/>
    <col min="15125" max="15125" width="12.7109375" style="603" customWidth="1"/>
    <col min="15126" max="15126" width="15.28515625" style="603" customWidth="1"/>
    <col min="15127" max="15127" width="14.7109375" style="603" customWidth="1"/>
    <col min="15128" max="15128" width="17.7109375" style="603" customWidth="1"/>
    <col min="15129" max="15129" width="18.140625" style="603" customWidth="1"/>
    <col min="15130" max="15130" width="16.7109375" style="603" customWidth="1"/>
    <col min="15131" max="15131" width="13.5703125" style="603" customWidth="1"/>
    <col min="15132" max="15134" width="12.5703125" style="603" customWidth="1"/>
    <col min="15135" max="15158" width="9.140625" style="603"/>
    <col min="15159" max="15159" width="9.140625" style="603" customWidth="1"/>
    <col min="15160" max="15360" width="9.140625" style="603"/>
    <col min="15361" max="15361" width="17.42578125" style="603" customWidth="1"/>
    <col min="15362" max="15363" width="12" style="603" customWidth="1"/>
    <col min="15364" max="15364" width="14.42578125" style="603" customWidth="1"/>
    <col min="15365" max="15365" width="17.42578125" style="603" customWidth="1"/>
    <col min="15366" max="15366" width="11.5703125" style="603" customWidth="1"/>
    <col min="15367" max="15368" width="12.7109375" style="603" customWidth="1"/>
    <col min="15369" max="15369" width="13.5703125" style="603" customWidth="1"/>
    <col min="15370" max="15372" width="13.28515625" style="603" customWidth="1"/>
    <col min="15373" max="15373" width="13.7109375" style="603" customWidth="1"/>
    <col min="15374" max="15374" width="16.42578125" style="603" customWidth="1"/>
    <col min="15375" max="15375" width="12.5703125" style="603" customWidth="1"/>
    <col min="15376" max="15376" width="14.5703125" style="603" customWidth="1"/>
    <col min="15377" max="15377" width="16.140625" style="603" customWidth="1"/>
    <col min="15378" max="15378" width="16.85546875" style="603" customWidth="1"/>
    <col min="15379" max="15379" width="13.85546875" style="603" customWidth="1"/>
    <col min="15380" max="15380" width="14.42578125" style="603" customWidth="1"/>
    <col min="15381" max="15381" width="12.7109375" style="603" customWidth="1"/>
    <col min="15382" max="15382" width="15.28515625" style="603" customWidth="1"/>
    <col min="15383" max="15383" width="14.7109375" style="603" customWidth="1"/>
    <col min="15384" max="15384" width="17.7109375" style="603" customWidth="1"/>
    <col min="15385" max="15385" width="18.140625" style="603" customWidth="1"/>
    <col min="15386" max="15386" width="16.7109375" style="603" customWidth="1"/>
    <col min="15387" max="15387" width="13.5703125" style="603" customWidth="1"/>
    <col min="15388" max="15390" width="12.5703125" style="603" customWidth="1"/>
    <col min="15391" max="15414" width="9.140625" style="603"/>
    <col min="15415" max="15415" width="9.140625" style="603" customWidth="1"/>
    <col min="15416" max="15616" width="9.140625" style="603"/>
    <col min="15617" max="15617" width="17.42578125" style="603" customWidth="1"/>
    <col min="15618" max="15619" width="12" style="603" customWidth="1"/>
    <col min="15620" max="15620" width="14.42578125" style="603" customWidth="1"/>
    <col min="15621" max="15621" width="17.42578125" style="603" customWidth="1"/>
    <col min="15622" max="15622" width="11.5703125" style="603" customWidth="1"/>
    <col min="15623" max="15624" width="12.7109375" style="603" customWidth="1"/>
    <col min="15625" max="15625" width="13.5703125" style="603" customWidth="1"/>
    <col min="15626" max="15628" width="13.28515625" style="603" customWidth="1"/>
    <col min="15629" max="15629" width="13.7109375" style="603" customWidth="1"/>
    <col min="15630" max="15630" width="16.42578125" style="603" customWidth="1"/>
    <col min="15631" max="15631" width="12.5703125" style="603" customWidth="1"/>
    <col min="15632" max="15632" width="14.5703125" style="603" customWidth="1"/>
    <col min="15633" max="15633" width="16.140625" style="603" customWidth="1"/>
    <col min="15634" max="15634" width="16.85546875" style="603" customWidth="1"/>
    <col min="15635" max="15635" width="13.85546875" style="603" customWidth="1"/>
    <col min="15636" max="15636" width="14.42578125" style="603" customWidth="1"/>
    <col min="15637" max="15637" width="12.7109375" style="603" customWidth="1"/>
    <col min="15638" max="15638" width="15.28515625" style="603" customWidth="1"/>
    <col min="15639" max="15639" width="14.7109375" style="603" customWidth="1"/>
    <col min="15640" max="15640" width="17.7109375" style="603" customWidth="1"/>
    <col min="15641" max="15641" width="18.140625" style="603" customWidth="1"/>
    <col min="15642" max="15642" width="16.7109375" style="603" customWidth="1"/>
    <col min="15643" max="15643" width="13.5703125" style="603" customWidth="1"/>
    <col min="15644" max="15646" width="12.5703125" style="603" customWidth="1"/>
    <col min="15647" max="15670" width="9.140625" style="603"/>
    <col min="15671" max="15671" width="9.140625" style="603" customWidth="1"/>
    <col min="15672" max="15872" width="9.140625" style="603"/>
    <col min="15873" max="15873" width="17.42578125" style="603" customWidth="1"/>
    <col min="15874" max="15875" width="12" style="603" customWidth="1"/>
    <col min="15876" max="15876" width="14.42578125" style="603" customWidth="1"/>
    <col min="15877" max="15877" width="17.42578125" style="603" customWidth="1"/>
    <col min="15878" max="15878" width="11.5703125" style="603" customWidth="1"/>
    <col min="15879" max="15880" width="12.7109375" style="603" customWidth="1"/>
    <col min="15881" max="15881" width="13.5703125" style="603" customWidth="1"/>
    <col min="15882" max="15884" width="13.28515625" style="603" customWidth="1"/>
    <col min="15885" max="15885" width="13.7109375" style="603" customWidth="1"/>
    <col min="15886" max="15886" width="16.42578125" style="603" customWidth="1"/>
    <col min="15887" max="15887" width="12.5703125" style="603" customWidth="1"/>
    <col min="15888" max="15888" width="14.5703125" style="603" customWidth="1"/>
    <col min="15889" max="15889" width="16.140625" style="603" customWidth="1"/>
    <col min="15890" max="15890" width="16.85546875" style="603" customWidth="1"/>
    <col min="15891" max="15891" width="13.85546875" style="603" customWidth="1"/>
    <col min="15892" max="15892" width="14.42578125" style="603" customWidth="1"/>
    <col min="15893" max="15893" width="12.7109375" style="603" customWidth="1"/>
    <col min="15894" max="15894" width="15.28515625" style="603" customWidth="1"/>
    <col min="15895" max="15895" width="14.7109375" style="603" customWidth="1"/>
    <col min="15896" max="15896" width="17.7109375" style="603" customWidth="1"/>
    <col min="15897" max="15897" width="18.140625" style="603" customWidth="1"/>
    <col min="15898" max="15898" width="16.7109375" style="603" customWidth="1"/>
    <col min="15899" max="15899" width="13.5703125" style="603" customWidth="1"/>
    <col min="15900" max="15902" width="12.5703125" style="603" customWidth="1"/>
    <col min="15903" max="15926" width="9.140625" style="603"/>
    <col min="15927" max="15927" width="9.140625" style="603" customWidth="1"/>
    <col min="15928" max="16128" width="9.140625" style="603"/>
    <col min="16129" max="16129" width="17.42578125" style="603" customWidth="1"/>
    <col min="16130" max="16131" width="12" style="603" customWidth="1"/>
    <col min="16132" max="16132" width="14.42578125" style="603" customWidth="1"/>
    <col min="16133" max="16133" width="17.42578125" style="603" customWidth="1"/>
    <col min="16134" max="16134" width="11.5703125" style="603" customWidth="1"/>
    <col min="16135" max="16136" width="12.7109375" style="603" customWidth="1"/>
    <col min="16137" max="16137" width="13.5703125" style="603" customWidth="1"/>
    <col min="16138" max="16140" width="13.28515625" style="603" customWidth="1"/>
    <col min="16141" max="16141" width="13.7109375" style="603" customWidth="1"/>
    <col min="16142" max="16142" width="16.42578125" style="603" customWidth="1"/>
    <col min="16143" max="16143" width="12.5703125" style="603" customWidth="1"/>
    <col min="16144" max="16144" width="14.5703125" style="603" customWidth="1"/>
    <col min="16145" max="16145" width="16.140625" style="603" customWidth="1"/>
    <col min="16146" max="16146" width="16.85546875" style="603" customWidth="1"/>
    <col min="16147" max="16147" width="13.85546875" style="603" customWidth="1"/>
    <col min="16148" max="16148" width="14.42578125" style="603" customWidth="1"/>
    <col min="16149" max="16149" width="12.7109375" style="603" customWidth="1"/>
    <col min="16150" max="16150" width="15.28515625" style="603" customWidth="1"/>
    <col min="16151" max="16151" width="14.7109375" style="603" customWidth="1"/>
    <col min="16152" max="16152" width="17.7109375" style="603" customWidth="1"/>
    <col min="16153" max="16153" width="18.140625" style="603" customWidth="1"/>
    <col min="16154" max="16154" width="16.7109375" style="603" customWidth="1"/>
    <col min="16155" max="16155" width="13.5703125" style="603" customWidth="1"/>
    <col min="16156" max="16158" width="12.5703125" style="603" customWidth="1"/>
    <col min="16159" max="16182" width="9.140625" style="603"/>
    <col min="16183" max="16183" width="9.140625" style="603" customWidth="1"/>
    <col min="16184" max="16384" width="9.140625" style="603"/>
  </cols>
  <sheetData>
    <row r="1" spans="1:57" ht="15.75" x14ac:dyDescent="0.25">
      <c r="A1" s="604"/>
      <c r="B1" s="604"/>
      <c r="C1" s="604"/>
      <c r="D1" s="604"/>
      <c r="E1" s="604"/>
      <c r="F1" s="604"/>
      <c r="G1" s="604"/>
      <c r="H1" s="604"/>
      <c r="I1" s="604"/>
      <c r="J1" s="604"/>
      <c r="K1" s="604"/>
      <c r="L1" s="604"/>
      <c r="M1" s="604"/>
      <c r="N1" s="604"/>
      <c r="O1" s="604"/>
      <c r="P1" s="604"/>
      <c r="Q1" s="604"/>
      <c r="R1" s="604"/>
      <c r="S1" s="604"/>
      <c r="T1" s="625"/>
      <c r="U1" s="604"/>
      <c r="W1" s="604"/>
      <c r="X1" s="637"/>
      <c r="Y1" s="67"/>
      <c r="BD1" s="628"/>
      <c r="BE1" s="628"/>
    </row>
    <row r="2" spans="1:57" ht="27.75" customHeight="1" x14ac:dyDescent="0.25">
      <c r="A2" s="604"/>
      <c r="B2" s="604"/>
      <c r="C2" s="604"/>
      <c r="D2" s="604"/>
      <c r="E2" s="604"/>
      <c r="F2" s="604"/>
      <c r="G2" s="604"/>
      <c r="H2" s="604"/>
      <c r="I2" s="604"/>
      <c r="J2" s="604"/>
      <c r="K2" s="604"/>
      <c r="L2" s="604"/>
      <c r="M2" s="604"/>
      <c r="N2" s="604"/>
      <c r="O2" s="604"/>
      <c r="P2" s="604"/>
      <c r="Q2" s="604"/>
      <c r="R2" s="604"/>
      <c r="S2" s="604"/>
      <c r="T2" s="625"/>
      <c r="U2" s="604"/>
      <c r="V2" s="604"/>
      <c r="W2" s="604"/>
      <c r="X2" s="1585"/>
      <c r="Y2" s="1585"/>
      <c r="BD2" s="629" t="s">
        <v>1175</v>
      </c>
      <c r="BE2" s="629" t="s">
        <v>1173</v>
      </c>
    </row>
    <row r="3" spans="1:57" ht="13.5" customHeight="1" x14ac:dyDescent="0.25">
      <c r="A3" s="1494" t="s">
        <v>1468</v>
      </c>
      <c r="B3" s="1494"/>
      <c r="C3" s="1494"/>
      <c r="D3" s="1494"/>
      <c r="E3" s="1494"/>
      <c r="F3" s="1494"/>
      <c r="G3" s="1494"/>
      <c r="H3" s="1494"/>
      <c r="I3" s="1494"/>
      <c r="J3" s="1494"/>
      <c r="K3" s="1494"/>
      <c r="L3" s="1494"/>
      <c r="M3" s="1494"/>
      <c r="N3" s="1494"/>
      <c r="O3" s="1494"/>
      <c r="P3" s="1494"/>
      <c r="Q3" s="1494"/>
      <c r="R3" s="1494"/>
      <c r="S3" s="1494"/>
      <c r="T3" s="1494"/>
      <c r="U3" s="1494"/>
      <c r="V3" s="1494"/>
      <c r="W3" s="1494"/>
      <c r="X3" s="1586"/>
      <c r="Y3" s="1586"/>
      <c r="BD3" s="629" t="s">
        <v>1176</v>
      </c>
      <c r="BE3" s="629" t="s">
        <v>1174</v>
      </c>
    </row>
    <row r="4" spans="1:57" ht="18" customHeight="1" x14ac:dyDescent="0.25">
      <c r="A4" s="1495">
        <f>'Ходатайство_нов АО'!B8</f>
        <v>0</v>
      </c>
      <c r="B4" s="1495"/>
      <c r="C4" s="1495"/>
      <c r="D4" s="1495"/>
      <c r="E4" s="1495"/>
      <c r="F4" s="1495"/>
      <c r="G4" s="1495"/>
      <c r="H4" s="1495"/>
      <c r="I4" s="1495"/>
      <c r="J4" s="1495"/>
      <c r="K4" s="1495"/>
      <c r="L4" s="1495"/>
      <c r="M4" s="1495"/>
      <c r="N4" s="1495"/>
      <c r="O4" s="1495"/>
      <c r="P4" s="1495"/>
      <c r="Q4" s="1495"/>
      <c r="R4" s="1495"/>
      <c r="S4" s="1495"/>
      <c r="T4" s="1495"/>
      <c r="U4" s="1495"/>
      <c r="V4" s="1495"/>
      <c r="W4" s="1495"/>
      <c r="X4" s="604"/>
      <c r="BD4" s="629" t="s">
        <v>1153</v>
      </c>
      <c r="BE4" s="629" t="s">
        <v>1173</v>
      </c>
    </row>
    <row r="5" spans="1:57" x14ac:dyDescent="0.25">
      <c r="A5" s="1496" t="s">
        <v>1469</v>
      </c>
      <c r="B5" s="1496"/>
      <c r="C5" s="1496"/>
      <c r="D5" s="1496"/>
      <c r="E5" s="1496"/>
      <c r="F5" s="1496"/>
      <c r="G5" s="1496"/>
      <c r="H5" s="1496"/>
      <c r="I5" s="1496"/>
      <c r="J5" s="1496"/>
      <c r="K5" s="1496"/>
      <c r="L5" s="1496"/>
      <c r="M5" s="1496"/>
      <c r="N5" s="1496"/>
      <c r="O5" s="1496"/>
      <c r="P5" s="1496"/>
      <c r="Q5" s="1496"/>
      <c r="R5" s="1496"/>
      <c r="S5" s="1496"/>
      <c r="T5" s="1496"/>
      <c r="U5" s="1496"/>
      <c r="V5" s="1496"/>
      <c r="W5" s="1496"/>
      <c r="X5" s="604"/>
      <c r="BD5" s="629" t="s">
        <v>1216</v>
      </c>
      <c r="BE5" s="629" t="s">
        <v>1174</v>
      </c>
    </row>
    <row r="6" spans="1:57" ht="15.75" x14ac:dyDescent="0.25">
      <c r="A6" s="1497" t="s">
        <v>1117</v>
      </c>
      <c r="B6" s="1498"/>
      <c r="C6" s="1498"/>
      <c r="D6" s="1498"/>
      <c r="E6" s="1498"/>
      <c r="F6" s="1498"/>
      <c r="G6" s="1498"/>
      <c r="H6" s="1498"/>
      <c r="I6" s="1498"/>
      <c r="J6" s="1498"/>
      <c r="K6" s="1498"/>
      <c r="L6" s="1498"/>
      <c r="M6" s="1498"/>
      <c r="N6" s="1498"/>
      <c r="O6" s="1498"/>
      <c r="P6" s="1498"/>
      <c r="Q6" s="1498"/>
      <c r="R6" s="1498"/>
      <c r="S6" s="1498"/>
      <c r="T6" s="1498"/>
      <c r="U6" s="1498"/>
      <c r="V6" s="1498"/>
      <c r="W6" s="1498"/>
      <c r="X6" s="604"/>
      <c r="BD6" s="629" t="s">
        <v>1159</v>
      </c>
      <c r="BE6" s="629" t="s">
        <v>1173</v>
      </c>
    </row>
    <row r="7" spans="1:57" ht="15.75" x14ac:dyDescent="0.25">
      <c r="A7" s="1499" t="s">
        <v>1114</v>
      </c>
      <c r="B7" s="1500"/>
      <c r="C7" s="667"/>
      <c r="D7" s="606"/>
      <c r="E7" s="605"/>
      <c r="F7" s="605"/>
      <c r="G7" s="605"/>
      <c r="H7" s="605"/>
      <c r="I7" s="605"/>
      <c r="J7" s="605"/>
      <c r="K7" s="605"/>
      <c r="L7" s="605"/>
      <c r="M7" s="605"/>
      <c r="N7" s="605"/>
      <c r="O7" s="605"/>
      <c r="P7" s="605"/>
      <c r="Q7" s="605"/>
      <c r="R7" s="605"/>
      <c r="S7" s="605"/>
      <c r="T7" s="605"/>
      <c r="U7" s="605"/>
      <c r="V7" s="605"/>
      <c r="W7" s="605"/>
      <c r="X7" s="604"/>
      <c r="AF7" s="603"/>
      <c r="BD7" s="629" t="s">
        <v>1150</v>
      </c>
      <c r="BE7" s="629" t="s">
        <v>1174</v>
      </c>
    </row>
    <row r="8" spans="1:57" ht="15.75" x14ac:dyDescent="0.25">
      <c r="A8" s="607" t="s">
        <v>42</v>
      </c>
      <c r="B8" s="607"/>
      <c r="C8" s="607"/>
      <c r="D8" s="607"/>
      <c r="E8" s="605"/>
      <c r="F8" s="605"/>
      <c r="G8" s="605"/>
      <c r="H8" s="605"/>
      <c r="I8" s="605"/>
      <c r="J8" s="605"/>
      <c r="K8" s="605"/>
      <c r="L8" s="605"/>
      <c r="M8" s="605"/>
      <c r="N8" s="605"/>
      <c r="O8" s="605"/>
      <c r="P8" s="605"/>
      <c r="Q8" s="605"/>
      <c r="R8" s="605"/>
      <c r="S8" s="605"/>
      <c r="T8" s="605"/>
      <c r="U8" s="605"/>
      <c r="V8" s="605"/>
      <c r="W8" s="605"/>
      <c r="X8" s="604"/>
      <c r="AF8" s="603"/>
      <c r="BD8" s="629" t="s">
        <v>1063</v>
      </c>
      <c r="BE8" s="629" t="s">
        <v>1174</v>
      </c>
    </row>
    <row r="9" spans="1:57" ht="15.75" x14ac:dyDescent="0.25">
      <c r="A9" s="607" t="s">
        <v>43</v>
      </c>
      <c r="B9" s="607"/>
      <c r="C9" s="607"/>
      <c r="D9" s="607"/>
      <c r="E9" s="605"/>
      <c r="F9" s="605"/>
      <c r="G9" s="605"/>
      <c r="H9" s="605"/>
      <c r="I9" s="605"/>
      <c r="J9" s="618"/>
      <c r="K9" s="618"/>
      <c r="L9" s="605"/>
      <c r="M9" s="605"/>
      <c r="N9" s="605"/>
      <c r="O9" s="605"/>
      <c r="P9" s="605"/>
      <c r="Q9" s="605"/>
      <c r="R9" s="605"/>
      <c r="S9" s="605"/>
      <c r="T9" s="605"/>
      <c r="U9" s="605"/>
      <c r="V9" s="605"/>
      <c r="W9" s="605"/>
      <c r="X9" s="604"/>
      <c r="AF9" s="603"/>
      <c r="BD9" s="629" t="s">
        <v>1226</v>
      </c>
      <c r="BE9" s="629" t="s">
        <v>1174</v>
      </c>
    </row>
    <row r="10" spans="1:57" ht="15.75" x14ac:dyDescent="0.25">
      <c r="A10" s="607" t="s">
        <v>44</v>
      </c>
      <c r="B10" s="607"/>
      <c r="C10" s="607"/>
      <c r="D10" s="607"/>
      <c r="E10" s="605"/>
      <c r="F10" s="605"/>
      <c r="G10" s="605"/>
      <c r="H10" s="605"/>
      <c r="I10" s="605"/>
      <c r="J10" s="605"/>
      <c r="K10" s="605"/>
      <c r="L10" s="605"/>
      <c r="M10" s="605"/>
      <c r="N10" s="605"/>
      <c r="O10" s="605"/>
      <c r="P10" s="605"/>
      <c r="Q10" s="605"/>
      <c r="R10" s="605"/>
      <c r="S10" s="605"/>
      <c r="T10" s="605"/>
      <c r="U10" s="605"/>
      <c r="V10" s="605"/>
      <c r="W10" s="605"/>
      <c r="X10" s="604"/>
      <c r="AF10" s="603"/>
      <c r="BD10" s="629" t="s">
        <v>1225</v>
      </c>
      <c r="BE10" s="629"/>
    </row>
    <row r="11" spans="1:57" s="596" customFormat="1" ht="7.5" customHeight="1" x14ac:dyDescent="0.2">
      <c r="A11" s="608"/>
      <c r="B11" s="609"/>
      <c r="C11" s="609"/>
      <c r="D11" s="1504" t="s">
        <v>1470</v>
      </c>
      <c r="E11" s="1504"/>
      <c r="F11" s="1504"/>
      <c r="G11" s="1504"/>
      <c r="H11" s="1504"/>
      <c r="I11" s="1504"/>
      <c r="J11" s="1504"/>
      <c r="K11" s="1504"/>
      <c r="L11" s="1504"/>
      <c r="M11" s="1504"/>
      <c r="N11" s="1504"/>
      <c r="O11" s="1504"/>
      <c r="P11" s="1504"/>
      <c r="Q11" s="1504"/>
      <c r="R11" s="1504"/>
      <c r="S11" s="1504"/>
      <c r="T11" s="1504"/>
      <c r="U11" s="1504"/>
      <c r="V11" s="1504"/>
      <c r="W11" s="1504"/>
      <c r="X11" s="1504"/>
      <c r="Y11" s="1504"/>
    </row>
    <row r="12" spans="1:57" s="596" customFormat="1" ht="7.5" customHeight="1" x14ac:dyDescent="0.2">
      <c r="A12" s="608"/>
      <c r="B12" s="609"/>
      <c r="C12" s="609"/>
      <c r="D12" s="1504"/>
      <c r="E12" s="1504"/>
      <c r="F12" s="1504"/>
      <c r="G12" s="1504"/>
      <c r="H12" s="1504"/>
      <c r="I12" s="1504"/>
      <c r="J12" s="1504"/>
      <c r="K12" s="1504"/>
      <c r="L12" s="1504"/>
      <c r="M12" s="1504"/>
      <c r="N12" s="1504"/>
      <c r="O12" s="1504"/>
      <c r="P12" s="1504"/>
      <c r="Q12" s="1504"/>
      <c r="R12" s="1504"/>
      <c r="S12" s="1504"/>
      <c r="T12" s="1504"/>
      <c r="U12" s="1504"/>
      <c r="V12" s="1504"/>
      <c r="W12" s="1504"/>
      <c r="X12" s="1504"/>
      <c r="Y12" s="1504"/>
    </row>
    <row r="13" spans="1:57" s="596" customFormat="1" ht="7.5" customHeight="1" x14ac:dyDescent="0.2">
      <c r="A13" s="608"/>
      <c r="B13" s="609"/>
      <c r="C13" s="609"/>
      <c r="D13" s="1504"/>
      <c r="E13" s="1504"/>
      <c r="F13" s="1504"/>
      <c r="G13" s="1504"/>
      <c r="H13" s="1504"/>
      <c r="I13" s="1504"/>
      <c r="J13" s="1504"/>
      <c r="K13" s="1504"/>
      <c r="L13" s="1504"/>
      <c r="M13" s="1504"/>
      <c r="N13" s="1504"/>
      <c r="O13" s="1504"/>
      <c r="P13" s="1504"/>
      <c r="Q13" s="1504"/>
      <c r="R13" s="1504"/>
      <c r="S13" s="1504"/>
      <c r="T13" s="1504"/>
      <c r="U13" s="1504"/>
      <c r="V13" s="1504"/>
      <c r="W13" s="1504"/>
      <c r="X13" s="1504"/>
      <c r="Y13" s="1504"/>
    </row>
    <row r="14" spans="1:57" s="596" customFormat="1" ht="7.5" customHeight="1" thickBot="1" x14ac:dyDescent="0.25">
      <c r="A14" s="608"/>
      <c r="B14" s="609"/>
      <c r="C14" s="609"/>
      <c r="D14" s="1504"/>
      <c r="E14" s="1504"/>
      <c r="F14" s="1504"/>
      <c r="G14" s="1504"/>
      <c r="H14" s="1504"/>
      <c r="I14" s="1504"/>
      <c r="J14" s="1504"/>
      <c r="K14" s="1504"/>
      <c r="L14" s="1504"/>
      <c r="M14" s="1504"/>
      <c r="N14" s="1504"/>
      <c r="O14" s="1504"/>
      <c r="P14" s="1504"/>
      <c r="Q14" s="1504"/>
      <c r="R14" s="1504"/>
      <c r="S14" s="1504"/>
      <c r="T14" s="1504"/>
      <c r="U14" s="1504"/>
      <c r="V14" s="1504"/>
      <c r="W14" s="1504"/>
      <c r="X14" s="1504"/>
      <c r="Y14" s="1504"/>
    </row>
    <row r="15" spans="1:57" s="596" customFormat="1" ht="21.75" customHeight="1" x14ac:dyDescent="0.2">
      <c r="A15" s="1482" t="s">
        <v>314</v>
      </c>
      <c r="B15" s="1483"/>
      <c r="C15" s="1491" t="s">
        <v>1471</v>
      </c>
      <c r="D15" s="1566" t="s">
        <v>114</v>
      </c>
      <c r="E15" s="1488" t="s">
        <v>1472</v>
      </c>
      <c r="F15" s="1483"/>
      <c r="G15" s="1488" t="s">
        <v>315</v>
      </c>
      <c r="H15" s="1483"/>
      <c r="I15" s="1491" t="s">
        <v>316</v>
      </c>
      <c r="J15" s="1488" t="s">
        <v>1208</v>
      </c>
      <c r="K15" s="1483"/>
      <c r="L15" s="1501" t="s">
        <v>73</v>
      </c>
      <c r="M15" s="1502"/>
      <c r="N15" s="1502"/>
      <c r="O15" s="1502"/>
      <c r="P15" s="1502"/>
      <c r="Q15" s="1502"/>
      <c r="R15" s="1502"/>
      <c r="S15" s="1502"/>
      <c r="T15" s="1503"/>
      <c r="U15" s="1491" t="s">
        <v>1473</v>
      </c>
      <c r="V15" s="1488" t="s">
        <v>317</v>
      </c>
      <c r="W15" s="1483"/>
      <c r="X15" s="1491" t="s">
        <v>1118</v>
      </c>
      <c r="Y15" s="1573" t="s">
        <v>1474</v>
      </c>
    </row>
    <row r="16" spans="1:57" s="596" customFormat="1" ht="12.75" x14ac:dyDescent="0.2">
      <c r="A16" s="1484"/>
      <c r="B16" s="1485"/>
      <c r="C16" s="1492"/>
      <c r="D16" s="1567"/>
      <c r="E16" s="1489"/>
      <c r="F16" s="1485"/>
      <c r="G16" s="1490"/>
      <c r="H16" s="1487"/>
      <c r="I16" s="1492"/>
      <c r="J16" s="1489"/>
      <c r="K16" s="1485"/>
      <c r="L16" s="1505" t="s">
        <v>318</v>
      </c>
      <c r="M16" s="1506"/>
      <c r="N16" s="1506"/>
      <c r="O16" s="1506"/>
      <c r="P16" s="1507"/>
      <c r="Q16" s="1508" t="s">
        <v>319</v>
      </c>
      <c r="R16" s="1509"/>
      <c r="S16" s="1509"/>
      <c r="T16" s="1510"/>
      <c r="U16" s="1492"/>
      <c r="V16" s="1490"/>
      <c r="W16" s="1487"/>
      <c r="X16" s="1492"/>
      <c r="Y16" s="1574"/>
    </row>
    <row r="17" spans="1:25" s="596" customFormat="1" ht="114.75" x14ac:dyDescent="0.2">
      <c r="A17" s="1486"/>
      <c r="B17" s="1487"/>
      <c r="C17" s="1493"/>
      <c r="D17" s="1568"/>
      <c r="E17" s="1490"/>
      <c r="F17" s="1487"/>
      <c r="G17" s="656" t="s">
        <v>320</v>
      </c>
      <c r="H17" s="656" t="s">
        <v>321</v>
      </c>
      <c r="I17" s="1493"/>
      <c r="J17" s="1490"/>
      <c r="K17" s="1487"/>
      <c r="L17" s="656" t="s">
        <v>1502</v>
      </c>
      <c r="M17" s="656" t="s">
        <v>1503</v>
      </c>
      <c r="N17" s="656" t="s">
        <v>1504</v>
      </c>
      <c r="O17" s="1505" t="s">
        <v>1505</v>
      </c>
      <c r="P17" s="1507"/>
      <c r="Q17" s="656" t="s">
        <v>1502</v>
      </c>
      <c r="R17" s="656" t="s">
        <v>1503</v>
      </c>
      <c r="S17" s="656" t="s">
        <v>1504</v>
      </c>
      <c r="T17" s="656" t="s">
        <v>1505</v>
      </c>
      <c r="U17" s="1493"/>
      <c r="V17" s="656" t="s">
        <v>1506</v>
      </c>
      <c r="W17" s="656" t="s">
        <v>1507</v>
      </c>
      <c r="X17" s="1493"/>
      <c r="Y17" s="1575"/>
    </row>
    <row r="18" spans="1:25" s="596" customFormat="1" ht="12.75" x14ac:dyDescent="0.2">
      <c r="A18" s="1433"/>
      <c r="B18" s="1435"/>
      <c r="C18" s="666"/>
      <c r="D18" s="610"/>
      <c r="E18" s="1477"/>
      <c r="F18" s="1435"/>
      <c r="G18" s="611"/>
      <c r="H18" s="611"/>
      <c r="I18" s="612"/>
      <c r="J18" s="1478" t="str">
        <f>IF(A18="аккредитив тек.","тек.деят-ть",IF(A18="факторинг","тек.деят-ть",IF(A18="овердрафт","тек.деят-ть",IF(A18="аккредитив инвест.","инвест.деят-ть",IF(A18="инвест.кредит","инвест.деят-ть",IF(A18="тек.кредит","тек.деят-ть",IF(A18="лизинг","инвест.деят-ть",IF(A18="облигации","тек.деят-ть"," - "))))))))</f>
        <v xml:space="preserve"> - </v>
      </c>
      <c r="K18" s="1479"/>
      <c r="L18" s="619"/>
      <c r="M18" s="619"/>
      <c r="N18" s="619"/>
      <c r="O18" s="1480"/>
      <c r="P18" s="1481"/>
      <c r="Q18" s="619"/>
      <c r="R18" s="619"/>
      <c r="S18" s="619"/>
      <c r="T18" s="619"/>
      <c r="U18" s="619"/>
      <c r="V18" s="619"/>
      <c r="W18" s="619"/>
      <c r="X18" s="619"/>
      <c r="Y18" s="619"/>
    </row>
    <row r="19" spans="1:25" s="596" customFormat="1" ht="12.75" x14ac:dyDescent="0.2">
      <c r="A19" s="1433"/>
      <c r="B19" s="1435"/>
      <c r="C19" s="702"/>
      <c r="D19" s="610"/>
      <c r="E19" s="1477"/>
      <c r="F19" s="1435"/>
      <c r="G19" s="611"/>
      <c r="H19" s="611"/>
      <c r="I19" s="612"/>
      <c r="J19" s="1478" t="str">
        <f t="shared" ref="J19:J53" si="0">IF(A19="аккредитив тек.","тек.деят-ть",IF(A19="факторинг","тек.деят-ть",IF(A19="овердрафт","тек.деят-ть",IF(A19="аккредитив инвест.","инвест.деят-ть",IF(A19="инвест.кредит","инвест.деят-ть",IF(A19="тек.кредит","тек.деят-ть",IF(A19="лизинг","инвест.деят-ть",IF(A19="облигации","тек.деят-ть"," - "))))))))</f>
        <v xml:space="preserve"> - </v>
      </c>
      <c r="K19" s="1479"/>
      <c r="L19" s="619"/>
      <c r="M19" s="619"/>
      <c r="N19" s="619"/>
      <c r="O19" s="1480"/>
      <c r="P19" s="1481"/>
      <c r="Q19" s="619"/>
      <c r="R19" s="619"/>
      <c r="S19" s="619"/>
      <c r="T19" s="619"/>
      <c r="U19" s="619"/>
      <c r="V19" s="619"/>
      <c r="W19" s="619"/>
      <c r="X19" s="619"/>
      <c r="Y19" s="619"/>
    </row>
    <row r="20" spans="1:25" s="596" customFormat="1" ht="12.75" x14ac:dyDescent="0.2">
      <c r="A20" s="1433"/>
      <c r="B20" s="1435"/>
      <c r="C20" s="702"/>
      <c r="D20" s="610"/>
      <c r="E20" s="1477"/>
      <c r="F20" s="1435"/>
      <c r="G20" s="611"/>
      <c r="H20" s="611"/>
      <c r="I20" s="612"/>
      <c r="J20" s="1478" t="str">
        <f t="shared" si="0"/>
        <v xml:space="preserve"> - </v>
      </c>
      <c r="K20" s="1479"/>
      <c r="L20" s="619"/>
      <c r="M20" s="619"/>
      <c r="N20" s="619"/>
      <c r="O20" s="1480"/>
      <c r="P20" s="1481"/>
      <c r="Q20" s="619"/>
      <c r="R20" s="619"/>
      <c r="S20" s="619"/>
      <c r="T20" s="619"/>
      <c r="U20" s="619"/>
      <c r="V20" s="619"/>
      <c r="W20" s="619"/>
      <c r="X20" s="619"/>
      <c r="Y20" s="619"/>
    </row>
    <row r="21" spans="1:25" s="596" customFormat="1" ht="12.75" x14ac:dyDescent="0.2">
      <c r="A21" s="1433"/>
      <c r="B21" s="1435"/>
      <c r="C21" s="702"/>
      <c r="D21" s="610"/>
      <c r="E21" s="1477"/>
      <c r="F21" s="1435"/>
      <c r="G21" s="611"/>
      <c r="H21" s="611"/>
      <c r="I21" s="612"/>
      <c r="J21" s="1478" t="str">
        <f t="shared" si="0"/>
        <v xml:space="preserve"> - </v>
      </c>
      <c r="K21" s="1479"/>
      <c r="L21" s="619"/>
      <c r="M21" s="619"/>
      <c r="N21" s="619"/>
      <c r="O21" s="1480"/>
      <c r="P21" s="1481"/>
      <c r="Q21" s="619"/>
      <c r="R21" s="619"/>
      <c r="S21" s="619"/>
      <c r="T21" s="619"/>
      <c r="U21" s="619"/>
      <c r="V21" s="619"/>
      <c r="W21" s="619"/>
      <c r="X21" s="619"/>
      <c r="Y21" s="619"/>
    </row>
    <row r="22" spans="1:25" s="596" customFormat="1" ht="12.75" x14ac:dyDescent="0.2">
      <c r="A22" s="1433"/>
      <c r="B22" s="1435"/>
      <c r="C22" s="702"/>
      <c r="D22" s="610"/>
      <c r="E22" s="1477"/>
      <c r="F22" s="1435"/>
      <c r="G22" s="611"/>
      <c r="H22" s="611"/>
      <c r="I22" s="612"/>
      <c r="J22" s="1478" t="str">
        <f t="shared" si="0"/>
        <v xml:space="preserve"> - </v>
      </c>
      <c r="K22" s="1479"/>
      <c r="L22" s="619"/>
      <c r="M22" s="619"/>
      <c r="N22" s="619"/>
      <c r="O22" s="1480"/>
      <c r="P22" s="1481"/>
      <c r="Q22" s="619"/>
      <c r="R22" s="619"/>
      <c r="S22" s="619"/>
      <c r="T22" s="619"/>
      <c r="U22" s="619"/>
      <c r="V22" s="619"/>
      <c r="W22" s="619"/>
      <c r="X22" s="619"/>
      <c r="Y22" s="619"/>
    </row>
    <row r="23" spans="1:25" s="596" customFormat="1" ht="12.75" x14ac:dyDescent="0.2">
      <c r="A23" s="1433"/>
      <c r="B23" s="1435"/>
      <c r="C23" s="702"/>
      <c r="D23" s="610"/>
      <c r="E23" s="1477"/>
      <c r="F23" s="1435"/>
      <c r="G23" s="611"/>
      <c r="H23" s="611"/>
      <c r="I23" s="612"/>
      <c r="J23" s="1478" t="str">
        <f t="shared" si="0"/>
        <v xml:space="preserve"> - </v>
      </c>
      <c r="K23" s="1479"/>
      <c r="L23" s="619"/>
      <c r="M23" s="619"/>
      <c r="N23" s="619"/>
      <c r="O23" s="1480"/>
      <c r="P23" s="1481"/>
      <c r="Q23" s="619"/>
      <c r="R23" s="619"/>
      <c r="S23" s="619"/>
      <c r="T23" s="619"/>
      <c r="U23" s="619"/>
      <c r="V23" s="619"/>
      <c r="W23" s="619"/>
      <c r="X23" s="619"/>
      <c r="Y23" s="619"/>
    </row>
    <row r="24" spans="1:25" s="596" customFormat="1" ht="12.75" x14ac:dyDescent="0.2">
      <c r="A24" s="1433"/>
      <c r="B24" s="1435"/>
      <c r="C24" s="702"/>
      <c r="D24" s="610"/>
      <c r="E24" s="1477"/>
      <c r="F24" s="1435"/>
      <c r="G24" s="611"/>
      <c r="H24" s="611"/>
      <c r="I24" s="612"/>
      <c r="J24" s="1478" t="str">
        <f t="shared" si="0"/>
        <v xml:space="preserve"> - </v>
      </c>
      <c r="K24" s="1479"/>
      <c r="L24" s="619"/>
      <c r="M24" s="619"/>
      <c r="N24" s="619"/>
      <c r="O24" s="1480"/>
      <c r="P24" s="1481"/>
      <c r="Q24" s="619"/>
      <c r="R24" s="619"/>
      <c r="S24" s="619"/>
      <c r="T24" s="619"/>
      <c r="U24" s="619"/>
      <c r="V24" s="619"/>
      <c r="W24" s="619"/>
      <c r="X24" s="619"/>
      <c r="Y24" s="619"/>
    </row>
    <row r="25" spans="1:25" s="596" customFormat="1" ht="12.75" x14ac:dyDescent="0.2">
      <c r="A25" s="1433"/>
      <c r="B25" s="1435"/>
      <c r="C25" s="702"/>
      <c r="D25" s="610"/>
      <c r="E25" s="1477"/>
      <c r="F25" s="1435"/>
      <c r="G25" s="611"/>
      <c r="H25" s="611"/>
      <c r="I25" s="612"/>
      <c r="J25" s="1478" t="str">
        <f t="shared" si="0"/>
        <v xml:space="preserve"> - </v>
      </c>
      <c r="K25" s="1479"/>
      <c r="L25" s="619"/>
      <c r="M25" s="619"/>
      <c r="N25" s="619"/>
      <c r="O25" s="1480"/>
      <c r="P25" s="1481"/>
      <c r="Q25" s="619"/>
      <c r="R25" s="619"/>
      <c r="S25" s="619"/>
      <c r="T25" s="619"/>
      <c r="U25" s="619"/>
      <c r="V25" s="619"/>
      <c r="W25" s="619"/>
      <c r="X25" s="619"/>
      <c r="Y25" s="619"/>
    </row>
    <row r="26" spans="1:25" s="596" customFormat="1" ht="13.5" customHeight="1" x14ac:dyDescent="0.2">
      <c r="A26" s="1433"/>
      <c r="B26" s="1435"/>
      <c r="C26" s="702"/>
      <c r="D26" s="610"/>
      <c r="E26" s="1477"/>
      <c r="F26" s="1435"/>
      <c r="G26" s="611"/>
      <c r="H26" s="611"/>
      <c r="I26" s="612"/>
      <c r="J26" s="1478" t="str">
        <f t="shared" si="0"/>
        <v xml:space="preserve"> - </v>
      </c>
      <c r="K26" s="1479"/>
      <c r="L26" s="619"/>
      <c r="M26" s="619"/>
      <c r="N26" s="619"/>
      <c r="O26" s="1480"/>
      <c r="P26" s="1481"/>
      <c r="Q26" s="619"/>
      <c r="R26" s="619"/>
      <c r="S26" s="619"/>
      <c r="T26" s="619"/>
      <c r="U26" s="619"/>
      <c r="V26" s="619"/>
      <c r="W26" s="619"/>
      <c r="X26" s="619"/>
      <c r="Y26" s="619"/>
    </row>
    <row r="27" spans="1:25" s="596" customFormat="1" ht="12" hidden="1" customHeight="1" outlineLevel="1" x14ac:dyDescent="0.2">
      <c r="A27" s="1433"/>
      <c r="B27" s="1435"/>
      <c r="C27" s="666"/>
      <c r="D27" s="610"/>
      <c r="E27" s="1477"/>
      <c r="F27" s="1435"/>
      <c r="G27" s="611"/>
      <c r="H27" s="611">
        <v>13</v>
      </c>
      <c r="I27" s="612"/>
      <c r="J27" s="1478" t="str">
        <f t="shared" si="0"/>
        <v xml:space="preserve"> - </v>
      </c>
      <c r="K27" s="1479"/>
      <c r="L27" s="619"/>
      <c r="M27" s="619"/>
      <c r="N27" s="619"/>
      <c r="O27" s="1480"/>
      <c r="P27" s="1481"/>
      <c r="Q27" s="619"/>
      <c r="R27" s="619"/>
      <c r="S27" s="619"/>
      <c r="T27" s="619"/>
      <c r="U27" s="619"/>
      <c r="V27" s="619"/>
      <c r="W27" s="619"/>
      <c r="X27" s="619"/>
      <c r="Y27" s="619"/>
    </row>
    <row r="28" spans="1:25" s="596" customFormat="1" ht="12" hidden="1" customHeight="1" outlineLevel="1" x14ac:dyDescent="0.2">
      <c r="A28" s="1433"/>
      <c r="B28" s="1435"/>
      <c r="C28" s="666"/>
      <c r="D28" s="610"/>
      <c r="E28" s="1477"/>
      <c r="F28" s="1435"/>
      <c r="G28" s="611"/>
      <c r="H28" s="611">
        <v>14</v>
      </c>
      <c r="I28" s="612"/>
      <c r="J28" s="1478" t="str">
        <f t="shared" si="0"/>
        <v xml:space="preserve"> - </v>
      </c>
      <c r="K28" s="1479"/>
      <c r="L28" s="619"/>
      <c r="M28" s="619"/>
      <c r="N28" s="619"/>
      <c r="O28" s="1480"/>
      <c r="P28" s="1481"/>
      <c r="Q28" s="619"/>
      <c r="R28" s="619"/>
      <c r="S28" s="619"/>
      <c r="T28" s="619"/>
      <c r="U28" s="619"/>
      <c r="V28" s="619"/>
      <c r="W28" s="619"/>
      <c r="X28" s="619"/>
      <c r="Y28" s="619"/>
    </row>
    <row r="29" spans="1:25" s="596" customFormat="1" ht="12" hidden="1" customHeight="1" outlineLevel="1" x14ac:dyDescent="0.2">
      <c r="A29" s="1433"/>
      <c r="B29" s="1435"/>
      <c r="C29" s="666"/>
      <c r="D29" s="610"/>
      <c r="E29" s="1477"/>
      <c r="F29" s="1435"/>
      <c r="G29" s="611"/>
      <c r="H29" s="611">
        <v>15</v>
      </c>
      <c r="I29" s="612"/>
      <c r="J29" s="1478" t="str">
        <f t="shared" si="0"/>
        <v xml:space="preserve"> - </v>
      </c>
      <c r="K29" s="1479"/>
      <c r="L29" s="619"/>
      <c r="M29" s="619"/>
      <c r="N29" s="619"/>
      <c r="O29" s="1480"/>
      <c r="P29" s="1481"/>
      <c r="Q29" s="619"/>
      <c r="R29" s="619"/>
      <c r="S29" s="619"/>
      <c r="T29" s="619"/>
      <c r="U29" s="619"/>
      <c r="V29" s="619"/>
      <c r="W29" s="619"/>
      <c r="X29" s="619"/>
      <c r="Y29" s="619"/>
    </row>
    <row r="30" spans="1:25" s="596" customFormat="1" ht="12" hidden="1" customHeight="1" outlineLevel="1" x14ac:dyDescent="0.2">
      <c r="A30" s="1433"/>
      <c r="B30" s="1435"/>
      <c r="C30" s="666"/>
      <c r="D30" s="610"/>
      <c r="E30" s="1477"/>
      <c r="F30" s="1435"/>
      <c r="G30" s="611"/>
      <c r="H30" s="611">
        <v>16</v>
      </c>
      <c r="I30" s="612"/>
      <c r="J30" s="1478" t="str">
        <f t="shared" si="0"/>
        <v xml:space="preserve"> - </v>
      </c>
      <c r="K30" s="1479"/>
      <c r="L30" s="619"/>
      <c r="M30" s="619"/>
      <c r="N30" s="619"/>
      <c r="O30" s="1480"/>
      <c r="P30" s="1481"/>
      <c r="Q30" s="619"/>
      <c r="R30" s="619"/>
      <c r="S30" s="619"/>
      <c r="T30" s="619"/>
      <c r="U30" s="619"/>
      <c r="V30" s="619"/>
      <c r="W30" s="619"/>
      <c r="X30" s="619"/>
      <c r="Y30" s="619"/>
    </row>
    <row r="31" spans="1:25" s="596" customFormat="1" ht="13.5" hidden="1" customHeight="1" outlineLevel="1" x14ac:dyDescent="0.2">
      <c r="A31" s="1433"/>
      <c r="B31" s="1435"/>
      <c r="C31" s="666"/>
      <c r="D31" s="610"/>
      <c r="E31" s="1477"/>
      <c r="F31" s="1435"/>
      <c r="G31" s="611"/>
      <c r="H31" s="611">
        <v>17</v>
      </c>
      <c r="I31" s="612"/>
      <c r="J31" s="1478" t="str">
        <f t="shared" si="0"/>
        <v xml:space="preserve"> - </v>
      </c>
      <c r="K31" s="1479"/>
      <c r="L31" s="619"/>
      <c r="M31" s="619"/>
      <c r="N31" s="619"/>
      <c r="O31" s="1480"/>
      <c r="P31" s="1481"/>
      <c r="Q31" s="619"/>
      <c r="R31" s="619"/>
      <c r="S31" s="619"/>
      <c r="T31" s="619"/>
      <c r="U31" s="619"/>
      <c r="V31" s="619"/>
      <c r="W31" s="619"/>
      <c r="X31" s="619"/>
      <c r="Y31" s="619"/>
    </row>
    <row r="32" spans="1:25" s="596" customFormat="1" ht="12.75" hidden="1" customHeight="1" outlineLevel="1" x14ac:dyDescent="0.2">
      <c r="A32" s="1433"/>
      <c r="B32" s="1435"/>
      <c r="C32" s="666"/>
      <c r="D32" s="610"/>
      <c r="E32" s="1477"/>
      <c r="F32" s="1435"/>
      <c r="G32" s="611"/>
      <c r="H32" s="611">
        <v>18</v>
      </c>
      <c r="I32" s="612"/>
      <c r="J32" s="1478" t="str">
        <f t="shared" si="0"/>
        <v xml:space="preserve"> - </v>
      </c>
      <c r="K32" s="1479"/>
      <c r="L32" s="619"/>
      <c r="M32" s="619"/>
      <c r="N32" s="619"/>
      <c r="O32" s="1480"/>
      <c r="P32" s="1481"/>
      <c r="Q32" s="619"/>
      <c r="R32" s="619"/>
      <c r="S32" s="619"/>
      <c r="T32" s="619"/>
      <c r="U32" s="619"/>
      <c r="V32" s="619"/>
      <c r="W32" s="619"/>
      <c r="X32" s="619"/>
      <c r="Y32" s="619"/>
    </row>
    <row r="33" spans="1:25" s="596" customFormat="1" ht="13.5" hidden="1" customHeight="1" outlineLevel="1" x14ac:dyDescent="0.2">
      <c r="A33" s="1433"/>
      <c r="B33" s="1435"/>
      <c r="C33" s="666"/>
      <c r="D33" s="610"/>
      <c r="E33" s="1477"/>
      <c r="F33" s="1435"/>
      <c r="G33" s="611"/>
      <c r="H33" s="611">
        <v>19</v>
      </c>
      <c r="I33" s="612"/>
      <c r="J33" s="1478" t="str">
        <f t="shared" si="0"/>
        <v xml:space="preserve"> - </v>
      </c>
      <c r="K33" s="1479"/>
      <c r="L33" s="619"/>
      <c r="M33" s="619"/>
      <c r="N33" s="619"/>
      <c r="O33" s="1480"/>
      <c r="P33" s="1481"/>
      <c r="Q33" s="619"/>
      <c r="R33" s="619"/>
      <c r="S33" s="619"/>
      <c r="T33" s="619"/>
      <c r="U33" s="619"/>
      <c r="V33" s="619"/>
      <c r="W33" s="619"/>
      <c r="X33" s="619"/>
      <c r="Y33" s="619"/>
    </row>
    <row r="34" spans="1:25" s="596" customFormat="1" ht="13.5" hidden="1" customHeight="1" outlineLevel="1" x14ac:dyDescent="0.2">
      <c r="A34" s="1433"/>
      <c r="B34" s="1435"/>
      <c r="C34" s="666"/>
      <c r="D34" s="610"/>
      <c r="E34" s="1477"/>
      <c r="F34" s="1435"/>
      <c r="G34" s="611"/>
      <c r="H34" s="611">
        <v>20</v>
      </c>
      <c r="I34" s="612"/>
      <c r="J34" s="1478" t="str">
        <f t="shared" si="0"/>
        <v xml:space="preserve"> - </v>
      </c>
      <c r="K34" s="1479"/>
      <c r="L34" s="619"/>
      <c r="M34" s="619"/>
      <c r="N34" s="619"/>
      <c r="O34" s="1480"/>
      <c r="P34" s="1481"/>
      <c r="Q34" s="619"/>
      <c r="R34" s="619"/>
      <c r="S34" s="619"/>
      <c r="T34" s="619"/>
      <c r="U34" s="619"/>
      <c r="V34" s="619"/>
      <c r="W34" s="619"/>
      <c r="X34" s="619"/>
      <c r="Y34" s="619"/>
    </row>
    <row r="35" spans="1:25" s="596" customFormat="1" ht="13.5" hidden="1" customHeight="1" outlineLevel="1" x14ac:dyDescent="0.2">
      <c r="A35" s="1433"/>
      <c r="B35" s="1435"/>
      <c r="C35" s="666"/>
      <c r="D35" s="610"/>
      <c r="E35" s="1477"/>
      <c r="F35" s="1435"/>
      <c r="G35" s="611"/>
      <c r="H35" s="611">
        <v>21</v>
      </c>
      <c r="I35" s="612"/>
      <c r="J35" s="1478" t="str">
        <f t="shared" si="0"/>
        <v xml:space="preserve"> - </v>
      </c>
      <c r="K35" s="1479"/>
      <c r="L35" s="619"/>
      <c r="M35" s="619"/>
      <c r="N35" s="619"/>
      <c r="O35" s="1480"/>
      <c r="P35" s="1481"/>
      <c r="Q35" s="619"/>
      <c r="R35" s="619"/>
      <c r="S35" s="619"/>
      <c r="T35" s="619"/>
      <c r="U35" s="619"/>
      <c r="V35" s="619"/>
      <c r="W35" s="619"/>
      <c r="X35" s="619"/>
      <c r="Y35" s="619"/>
    </row>
    <row r="36" spans="1:25" s="596" customFormat="1" ht="12.75" hidden="1" customHeight="1" outlineLevel="1" x14ac:dyDescent="0.2">
      <c r="A36" s="1433"/>
      <c r="B36" s="1435"/>
      <c r="C36" s="666"/>
      <c r="D36" s="610"/>
      <c r="E36" s="1477"/>
      <c r="F36" s="1435"/>
      <c r="G36" s="611"/>
      <c r="H36" s="611">
        <v>22</v>
      </c>
      <c r="I36" s="612"/>
      <c r="J36" s="1478" t="str">
        <f t="shared" si="0"/>
        <v xml:space="preserve"> - </v>
      </c>
      <c r="K36" s="1479"/>
      <c r="L36" s="619"/>
      <c r="M36" s="619"/>
      <c r="N36" s="619"/>
      <c r="O36" s="1480"/>
      <c r="P36" s="1481"/>
      <c r="Q36" s="619"/>
      <c r="R36" s="619"/>
      <c r="S36" s="619"/>
      <c r="T36" s="619"/>
      <c r="U36" s="619"/>
      <c r="V36" s="619"/>
      <c r="W36" s="619"/>
      <c r="X36" s="619"/>
      <c r="Y36" s="619"/>
    </row>
    <row r="37" spans="1:25" s="596" customFormat="1" ht="15.75" hidden="1" customHeight="1" outlineLevel="1" x14ac:dyDescent="0.2">
      <c r="A37" s="1433"/>
      <c r="B37" s="1435"/>
      <c r="C37" s="666"/>
      <c r="D37" s="610"/>
      <c r="E37" s="1477"/>
      <c r="F37" s="1435"/>
      <c r="G37" s="611"/>
      <c r="H37" s="611">
        <v>23</v>
      </c>
      <c r="I37" s="612"/>
      <c r="J37" s="1478" t="str">
        <f t="shared" si="0"/>
        <v xml:space="preserve"> - </v>
      </c>
      <c r="K37" s="1479"/>
      <c r="L37" s="619"/>
      <c r="M37" s="619"/>
      <c r="N37" s="619"/>
      <c r="O37" s="1480"/>
      <c r="P37" s="1481"/>
      <c r="Q37" s="619"/>
      <c r="R37" s="619"/>
      <c r="S37" s="619"/>
      <c r="T37" s="619"/>
      <c r="U37" s="619"/>
      <c r="V37" s="619"/>
      <c r="W37" s="619"/>
      <c r="X37" s="619"/>
      <c r="Y37" s="619"/>
    </row>
    <row r="38" spans="1:25" s="596" customFormat="1" ht="15.75" hidden="1" customHeight="1" outlineLevel="1" x14ac:dyDescent="0.2">
      <c r="A38" s="1433"/>
      <c r="B38" s="1435"/>
      <c r="C38" s="666"/>
      <c r="D38" s="610"/>
      <c r="E38" s="1477"/>
      <c r="F38" s="1435"/>
      <c r="G38" s="611"/>
      <c r="H38" s="611">
        <v>24</v>
      </c>
      <c r="I38" s="612"/>
      <c r="J38" s="1478" t="str">
        <f t="shared" si="0"/>
        <v xml:space="preserve"> - </v>
      </c>
      <c r="K38" s="1479"/>
      <c r="L38" s="619"/>
      <c r="M38" s="619"/>
      <c r="N38" s="619"/>
      <c r="O38" s="1480"/>
      <c r="P38" s="1481"/>
      <c r="Q38" s="619"/>
      <c r="R38" s="619"/>
      <c r="S38" s="619"/>
      <c r="T38" s="619"/>
      <c r="U38" s="619"/>
      <c r="V38" s="619"/>
      <c r="W38" s="619"/>
      <c r="X38" s="619"/>
      <c r="Y38" s="619"/>
    </row>
    <row r="39" spans="1:25" s="596" customFormat="1" ht="13.5" hidden="1" customHeight="1" outlineLevel="1" x14ac:dyDescent="0.2">
      <c r="A39" s="1433"/>
      <c r="B39" s="1435"/>
      <c r="C39" s="666"/>
      <c r="D39" s="610"/>
      <c r="E39" s="1477"/>
      <c r="F39" s="1435"/>
      <c r="G39" s="611"/>
      <c r="H39" s="611">
        <v>25</v>
      </c>
      <c r="I39" s="612"/>
      <c r="J39" s="1478" t="str">
        <f t="shared" si="0"/>
        <v xml:space="preserve"> - </v>
      </c>
      <c r="K39" s="1479"/>
      <c r="L39" s="619"/>
      <c r="M39" s="619"/>
      <c r="N39" s="619"/>
      <c r="O39" s="1480"/>
      <c r="P39" s="1481"/>
      <c r="Q39" s="619"/>
      <c r="R39" s="619"/>
      <c r="S39" s="619"/>
      <c r="T39" s="619"/>
      <c r="U39" s="619"/>
      <c r="V39" s="619"/>
      <c r="W39" s="619"/>
      <c r="X39" s="619"/>
      <c r="Y39" s="619"/>
    </row>
    <row r="40" spans="1:25" s="596" customFormat="1" ht="17.25" hidden="1" customHeight="1" outlineLevel="1" x14ac:dyDescent="0.2">
      <c r="A40" s="1433"/>
      <c r="B40" s="1435"/>
      <c r="C40" s="666"/>
      <c r="D40" s="610"/>
      <c r="E40" s="1477"/>
      <c r="F40" s="1435"/>
      <c r="G40" s="611"/>
      <c r="H40" s="611">
        <v>26</v>
      </c>
      <c r="I40" s="612"/>
      <c r="J40" s="1478" t="str">
        <f t="shared" si="0"/>
        <v xml:space="preserve"> - </v>
      </c>
      <c r="K40" s="1479"/>
      <c r="L40" s="619"/>
      <c r="M40" s="619"/>
      <c r="N40" s="619"/>
      <c r="O40" s="1480"/>
      <c r="P40" s="1481"/>
      <c r="Q40" s="619"/>
      <c r="R40" s="619"/>
      <c r="S40" s="619"/>
      <c r="T40" s="619"/>
      <c r="U40" s="619"/>
      <c r="V40" s="619"/>
      <c r="W40" s="619"/>
      <c r="X40" s="619"/>
      <c r="Y40" s="619"/>
    </row>
    <row r="41" spans="1:25" s="596" customFormat="1" ht="15" hidden="1" customHeight="1" outlineLevel="1" x14ac:dyDescent="0.2">
      <c r="A41" s="1433"/>
      <c r="B41" s="1435"/>
      <c r="C41" s="666"/>
      <c r="D41" s="610"/>
      <c r="E41" s="1477"/>
      <c r="F41" s="1435"/>
      <c r="G41" s="611"/>
      <c r="H41" s="611">
        <v>27</v>
      </c>
      <c r="I41" s="612"/>
      <c r="J41" s="1478" t="str">
        <f t="shared" si="0"/>
        <v xml:space="preserve"> - </v>
      </c>
      <c r="K41" s="1479"/>
      <c r="L41" s="619"/>
      <c r="M41" s="619"/>
      <c r="N41" s="619"/>
      <c r="O41" s="1480"/>
      <c r="P41" s="1481"/>
      <c r="Q41" s="619"/>
      <c r="R41" s="619"/>
      <c r="S41" s="619"/>
      <c r="T41" s="619"/>
      <c r="U41" s="619"/>
      <c r="V41" s="619"/>
      <c r="W41" s="619"/>
      <c r="X41" s="619"/>
      <c r="Y41" s="619"/>
    </row>
    <row r="42" spans="1:25" s="596" customFormat="1" ht="15.75" hidden="1" customHeight="1" outlineLevel="1" x14ac:dyDescent="0.2">
      <c r="A42" s="1433"/>
      <c r="B42" s="1435"/>
      <c r="C42" s="666"/>
      <c r="D42" s="610"/>
      <c r="E42" s="1477"/>
      <c r="F42" s="1435"/>
      <c r="G42" s="611"/>
      <c r="H42" s="611">
        <v>28</v>
      </c>
      <c r="I42" s="612"/>
      <c r="J42" s="1478" t="str">
        <f t="shared" si="0"/>
        <v xml:space="preserve"> - </v>
      </c>
      <c r="K42" s="1479"/>
      <c r="L42" s="619"/>
      <c r="M42" s="619"/>
      <c r="N42" s="619"/>
      <c r="O42" s="1480"/>
      <c r="P42" s="1481"/>
      <c r="Q42" s="619"/>
      <c r="R42" s="619"/>
      <c r="S42" s="619"/>
      <c r="T42" s="619"/>
      <c r="U42" s="619"/>
      <c r="V42" s="619"/>
      <c r="W42" s="619"/>
      <c r="X42" s="619"/>
      <c r="Y42" s="619"/>
    </row>
    <row r="43" spans="1:25" s="596" customFormat="1" ht="16.5" hidden="1" customHeight="1" outlineLevel="1" x14ac:dyDescent="0.2">
      <c r="A43" s="1433"/>
      <c r="B43" s="1435"/>
      <c r="C43" s="666"/>
      <c r="D43" s="610"/>
      <c r="E43" s="1477"/>
      <c r="F43" s="1435"/>
      <c r="G43" s="611"/>
      <c r="H43" s="611">
        <v>29</v>
      </c>
      <c r="I43" s="612"/>
      <c r="J43" s="1478" t="str">
        <f t="shared" si="0"/>
        <v xml:space="preserve"> - </v>
      </c>
      <c r="K43" s="1479"/>
      <c r="L43" s="619"/>
      <c r="M43" s="619"/>
      <c r="N43" s="619"/>
      <c r="O43" s="1480"/>
      <c r="P43" s="1481"/>
      <c r="Q43" s="619"/>
      <c r="R43" s="619"/>
      <c r="S43" s="619"/>
      <c r="T43" s="619"/>
      <c r="U43" s="619"/>
      <c r="V43" s="619"/>
      <c r="W43" s="619"/>
      <c r="X43" s="619"/>
      <c r="Y43" s="619"/>
    </row>
    <row r="44" spans="1:25" s="596" customFormat="1" ht="12" hidden="1" customHeight="1" outlineLevel="1" x14ac:dyDescent="0.2">
      <c r="A44" s="1433"/>
      <c r="B44" s="1435"/>
      <c r="C44" s="666"/>
      <c r="D44" s="610"/>
      <c r="E44" s="1477"/>
      <c r="F44" s="1435"/>
      <c r="G44" s="611"/>
      <c r="H44" s="611">
        <v>30</v>
      </c>
      <c r="I44" s="612"/>
      <c r="J44" s="1478" t="str">
        <f t="shared" si="0"/>
        <v xml:space="preserve"> - </v>
      </c>
      <c r="K44" s="1479"/>
      <c r="L44" s="619"/>
      <c r="M44" s="619"/>
      <c r="N44" s="619"/>
      <c r="O44" s="1480"/>
      <c r="P44" s="1481"/>
      <c r="Q44" s="619"/>
      <c r="R44" s="619"/>
      <c r="S44" s="619"/>
      <c r="T44" s="619"/>
      <c r="U44" s="619"/>
      <c r="V44" s="619"/>
      <c r="W44" s="619"/>
      <c r="X44" s="619"/>
      <c r="Y44" s="619"/>
    </row>
    <row r="45" spans="1:25" s="596" customFormat="1" ht="14.25" hidden="1" customHeight="1" outlineLevel="1" x14ac:dyDescent="0.2">
      <c r="A45" s="1433"/>
      <c r="B45" s="1435"/>
      <c r="C45" s="666"/>
      <c r="D45" s="610"/>
      <c r="E45" s="1477"/>
      <c r="F45" s="1435"/>
      <c r="G45" s="611"/>
      <c r="H45" s="611">
        <v>31</v>
      </c>
      <c r="I45" s="612"/>
      <c r="J45" s="1478" t="str">
        <f t="shared" si="0"/>
        <v xml:space="preserve"> - </v>
      </c>
      <c r="K45" s="1479"/>
      <c r="L45" s="619"/>
      <c r="M45" s="619"/>
      <c r="N45" s="619"/>
      <c r="O45" s="1480"/>
      <c r="P45" s="1481"/>
      <c r="Q45" s="619"/>
      <c r="R45" s="619"/>
      <c r="S45" s="619"/>
      <c r="T45" s="619"/>
      <c r="U45" s="619"/>
      <c r="V45" s="619"/>
      <c r="W45" s="619"/>
      <c r="X45" s="619"/>
      <c r="Y45" s="619"/>
    </row>
    <row r="46" spans="1:25" s="596" customFormat="1" ht="16.5" hidden="1" customHeight="1" outlineLevel="1" x14ac:dyDescent="0.2">
      <c r="A46" s="1433"/>
      <c r="B46" s="1435"/>
      <c r="C46" s="666"/>
      <c r="D46" s="610"/>
      <c r="E46" s="1477"/>
      <c r="F46" s="1435"/>
      <c r="G46" s="611"/>
      <c r="H46" s="611">
        <v>32</v>
      </c>
      <c r="I46" s="612"/>
      <c r="J46" s="1478" t="str">
        <f t="shared" si="0"/>
        <v xml:space="preserve"> - </v>
      </c>
      <c r="K46" s="1479"/>
      <c r="L46" s="619"/>
      <c r="M46" s="619"/>
      <c r="N46" s="619"/>
      <c r="O46" s="1480"/>
      <c r="P46" s="1481"/>
      <c r="Q46" s="619"/>
      <c r="R46" s="619"/>
      <c r="S46" s="619"/>
      <c r="T46" s="619"/>
      <c r="U46" s="619"/>
      <c r="V46" s="619"/>
      <c r="W46" s="619"/>
      <c r="X46" s="619"/>
      <c r="Y46" s="619"/>
    </row>
    <row r="47" spans="1:25" s="596" customFormat="1" ht="15" hidden="1" customHeight="1" outlineLevel="1" x14ac:dyDescent="0.2">
      <c r="A47" s="1433"/>
      <c r="B47" s="1435"/>
      <c r="C47" s="666"/>
      <c r="D47" s="610"/>
      <c r="E47" s="1477"/>
      <c r="F47" s="1435"/>
      <c r="G47" s="611"/>
      <c r="H47" s="611">
        <v>33</v>
      </c>
      <c r="I47" s="612"/>
      <c r="J47" s="1478" t="str">
        <f t="shared" si="0"/>
        <v xml:space="preserve"> - </v>
      </c>
      <c r="K47" s="1479"/>
      <c r="L47" s="619"/>
      <c r="M47" s="619"/>
      <c r="N47" s="619"/>
      <c r="O47" s="1480"/>
      <c r="P47" s="1481"/>
      <c r="Q47" s="619"/>
      <c r="R47" s="619"/>
      <c r="S47" s="619"/>
      <c r="T47" s="619"/>
      <c r="U47" s="619"/>
      <c r="V47" s="619"/>
      <c r="W47" s="619"/>
      <c r="X47" s="619"/>
      <c r="Y47" s="619"/>
    </row>
    <row r="48" spans="1:25" s="596" customFormat="1" ht="13.5" hidden="1" customHeight="1" outlineLevel="1" x14ac:dyDescent="0.2">
      <c r="A48" s="1433"/>
      <c r="B48" s="1435"/>
      <c r="C48" s="666"/>
      <c r="D48" s="610"/>
      <c r="E48" s="1477"/>
      <c r="F48" s="1435"/>
      <c r="G48" s="611"/>
      <c r="H48" s="611">
        <v>34</v>
      </c>
      <c r="I48" s="612"/>
      <c r="J48" s="1478" t="str">
        <f t="shared" si="0"/>
        <v xml:space="preserve"> - </v>
      </c>
      <c r="K48" s="1479"/>
      <c r="L48" s="619"/>
      <c r="M48" s="619"/>
      <c r="N48" s="619"/>
      <c r="O48" s="1480"/>
      <c r="P48" s="1481"/>
      <c r="Q48" s="619"/>
      <c r="R48" s="619"/>
      <c r="S48" s="619"/>
      <c r="T48" s="619"/>
      <c r="U48" s="619"/>
      <c r="V48" s="619"/>
      <c r="W48" s="619"/>
      <c r="X48" s="619"/>
      <c r="Y48" s="619"/>
    </row>
    <row r="49" spans="1:25" s="596" customFormat="1" ht="14.25" hidden="1" customHeight="1" outlineLevel="1" x14ac:dyDescent="0.2">
      <c r="A49" s="1433"/>
      <c r="B49" s="1435"/>
      <c r="C49" s="666"/>
      <c r="D49" s="610"/>
      <c r="E49" s="1477"/>
      <c r="F49" s="1435"/>
      <c r="G49" s="611"/>
      <c r="H49" s="611">
        <v>35</v>
      </c>
      <c r="I49" s="612"/>
      <c r="J49" s="1478" t="str">
        <f t="shared" si="0"/>
        <v xml:space="preserve"> - </v>
      </c>
      <c r="K49" s="1479"/>
      <c r="L49" s="619"/>
      <c r="M49" s="619"/>
      <c r="N49" s="619"/>
      <c r="O49" s="1480"/>
      <c r="P49" s="1481"/>
      <c r="Q49" s="619"/>
      <c r="R49" s="619"/>
      <c r="S49" s="619"/>
      <c r="T49" s="619"/>
      <c r="U49" s="619"/>
      <c r="V49" s="619"/>
      <c r="W49" s="619"/>
      <c r="X49" s="619"/>
      <c r="Y49" s="619"/>
    </row>
    <row r="50" spans="1:25" s="596" customFormat="1" ht="12.75" hidden="1" customHeight="1" outlineLevel="1" x14ac:dyDescent="0.2">
      <c r="A50" s="1433"/>
      <c r="B50" s="1435"/>
      <c r="C50" s="666"/>
      <c r="D50" s="610"/>
      <c r="E50" s="1477"/>
      <c r="F50" s="1435"/>
      <c r="G50" s="611"/>
      <c r="H50" s="611">
        <v>36</v>
      </c>
      <c r="I50" s="612"/>
      <c r="J50" s="1478" t="str">
        <f t="shared" si="0"/>
        <v xml:space="preserve"> - </v>
      </c>
      <c r="K50" s="1479"/>
      <c r="L50" s="619"/>
      <c r="M50" s="619"/>
      <c r="N50" s="619"/>
      <c r="O50" s="1480"/>
      <c r="P50" s="1481"/>
      <c r="Q50" s="619"/>
      <c r="R50" s="619"/>
      <c r="S50" s="619"/>
      <c r="T50" s="619"/>
      <c r="U50" s="619"/>
      <c r="V50" s="619"/>
      <c r="W50" s="619"/>
      <c r="X50" s="619"/>
      <c r="Y50" s="619"/>
    </row>
    <row r="51" spans="1:25" s="596" customFormat="1" ht="13.5" hidden="1" customHeight="1" outlineLevel="1" x14ac:dyDescent="0.2">
      <c r="A51" s="1433"/>
      <c r="B51" s="1435"/>
      <c r="C51" s="666"/>
      <c r="D51" s="610"/>
      <c r="E51" s="1477"/>
      <c r="F51" s="1435"/>
      <c r="G51" s="611"/>
      <c r="H51" s="611">
        <v>37</v>
      </c>
      <c r="I51" s="612"/>
      <c r="J51" s="1478" t="str">
        <f t="shared" si="0"/>
        <v xml:space="preserve"> - </v>
      </c>
      <c r="K51" s="1479"/>
      <c r="L51" s="619"/>
      <c r="M51" s="619"/>
      <c r="N51" s="619"/>
      <c r="O51" s="1480"/>
      <c r="P51" s="1481"/>
      <c r="Q51" s="619"/>
      <c r="R51" s="619"/>
      <c r="S51" s="619"/>
      <c r="T51" s="619"/>
      <c r="U51" s="619"/>
      <c r="V51" s="619"/>
      <c r="W51" s="619"/>
      <c r="X51" s="619"/>
      <c r="Y51" s="619"/>
    </row>
    <row r="52" spans="1:25" s="596" customFormat="1" ht="14.25" hidden="1" customHeight="1" outlineLevel="1" x14ac:dyDescent="0.2">
      <c r="A52" s="1433"/>
      <c r="B52" s="1435"/>
      <c r="C52" s="666"/>
      <c r="D52" s="610"/>
      <c r="E52" s="1477"/>
      <c r="F52" s="1435"/>
      <c r="G52" s="611"/>
      <c r="H52" s="611">
        <v>38</v>
      </c>
      <c r="I52" s="612"/>
      <c r="J52" s="1478" t="str">
        <f t="shared" si="0"/>
        <v xml:space="preserve"> - </v>
      </c>
      <c r="K52" s="1479"/>
      <c r="L52" s="619"/>
      <c r="M52" s="619"/>
      <c r="N52" s="619"/>
      <c r="O52" s="1480"/>
      <c r="P52" s="1481"/>
      <c r="Q52" s="619"/>
      <c r="R52" s="619"/>
      <c r="S52" s="619"/>
      <c r="T52" s="619"/>
      <c r="U52" s="619"/>
      <c r="V52" s="619"/>
      <c r="W52" s="619"/>
      <c r="X52" s="619"/>
      <c r="Y52" s="619"/>
    </row>
    <row r="53" spans="1:25" s="596" customFormat="1" ht="12" hidden="1" customHeight="1" outlineLevel="1" x14ac:dyDescent="0.2">
      <c r="A53" s="1433"/>
      <c r="B53" s="1435"/>
      <c r="C53" s="666"/>
      <c r="D53" s="610"/>
      <c r="E53" s="1477"/>
      <c r="F53" s="1435"/>
      <c r="G53" s="611"/>
      <c r="H53" s="611">
        <v>39</v>
      </c>
      <c r="I53" s="612"/>
      <c r="J53" s="1478" t="str">
        <f t="shared" si="0"/>
        <v xml:space="preserve"> - </v>
      </c>
      <c r="K53" s="1479"/>
      <c r="L53" s="619"/>
      <c r="M53" s="619"/>
      <c r="N53" s="619"/>
      <c r="O53" s="1480"/>
      <c r="P53" s="1481"/>
      <c r="Q53" s="619"/>
      <c r="R53" s="619"/>
      <c r="S53" s="619"/>
      <c r="T53" s="619"/>
      <c r="U53" s="619"/>
      <c r="V53" s="619"/>
      <c r="W53" s="619"/>
      <c r="X53" s="619"/>
      <c r="Y53" s="619"/>
    </row>
    <row r="54" spans="1:25" s="596" customFormat="1" ht="30" customHeight="1" collapsed="1" x14ac:dyDescent="0.2">
      <c r="A54" s="1515" t="s">
        <v>1115</v>
      </c>
      <c r="B54" s="1507"/>
      <c r="C54" s="1522" t="s">
        <v>9</v>
      </c>
      <c r="D54" s="1522" t="s">
        <v>9</v>
      </c>
      <c r="E54" s="1518" t="s">
        <v>9</v>
      </c>
      <c r="F54" s="1519"/>
      <c r="G54" s="1522" t="s">
        <v>9</v>
      </c>
      <c r="H54" s="1522" t="s">
        <v>9</v>
      </c>
      <c r="I54" s="1522" t="s">
        <v>9</v>
      </c>
      <c r="J54" s="1518" t="s">
        <v>9</v>
      </c>
      <c r="K54" s="1519"/>
      <c r="L54" s="1518" t="s">
        <v>9</v>
      </c>
      <c r="M54" s="1519"/>
      <c r="N54" s="1522" t="s">
        <v>9</v>
      </c>
      <c r="O54" s="1518" t="s">
        <v>9</v>
      </c>
      <c r="P54" s="1519"/>
      <c r="Q54" s="619"/>
      <c r="R54" s="619"/>
      <c r="S54" s="619"/>
      <c r="T54" s="619"/>
      <c r="U54" s="619"/>
      <c r="V54" s="1522" t="s">
        <v>9</v>
      </c>
      <c r="W54" s="1522" t="s">
        <v>9</v>
      </c>
      <c r="X54" s="1522" t="s">
        <v>9</v>
      </c>
      <c r="Y54" s="626"/>
    </row>
    <row r="55" spans="1:25" s="596" customFormat="1" ht="28.5" customHeight="1" thickBot="1" x14ac:dyDescent="0.25">
      <c r="A55" s="1516" t="s">
        <v>1116</v>
      </c>
      <c r="B55" s="1517"/>
      <c r="C55" s="1523" t="s">
        <v>9</v>
      </c>
      <c r="D55" s="1523" t="s">
        <v>9</v>
      </c>
      <c r="E55" s="1520"/>
      <c r="F55" s="1521"/>
      <c r="G55" s="1523" t="s">
        <v>9</v>
      </c>
      <c r="H55" s="1523" t="s">
        <v>9</v>
      </c>
      <c r="I55" s="1523" t="s">
        <v>9</v>
      </c>
      <c r="J55" s="1520"/>
      <c r="K55" s="1521"/>
      <c r="L55" s="1520"/>
      <c r="M55" s="1521"/>
      <c r="N55" s="1523" t="s">
        <v>9</v>
      </c>
      <c r="O55" s="1520"/>
      <c r="P55" s="1521"/>
      <c r="Q55" s="620"/>
      <c r="R55" s="620"/>
      <c r="S55" s="620"/>
      <c r="T55" s="620"/>
      <c r="U55" s="620"/>
      <c r="V55" s="1523" t="s">
        <v>9</v>
      </c>
      <c r="W55" s="1523" t="s">
        <v>9</v>
      </c>
      <c r="X55" s="1523" t="s">
        <v>9</v>
      </c>
      <c r="Y55" s="627"/>
    </row>
    <row r="56" spans="1:25" s="596" customFormat="1" ht="13.5" thickBot="1" x14ac:dyDescent="0.25">
      <c r="A56" s="598"/>
      <c r="B56" s="613"/>
      <c r="C56" s="609"/>
      <c r="D56" s="614"/>
      <c r="E56" s="614"/>
      <c r="F56" s="614"/>
      <c r="G56" s="614"/>
      <c r="H56" s="614"/>
      <c r="I56" s="614"/>
      <c r="J56" s="614"/>
      <c r="K56" s="614"/>
      <c r="L56" s="614"/>
      <c r="M56" s="614"/>
      <c r="N56" s="614"/>
      <c r="O56" s="614"/>
      <c r="P56" s="614"/>
      <c r="Q56" s="599"/>
      <c r="R56" s="599"/>
      <c r="S56" s="599"/>
      <c r="T56" s="599"/>
      <c r="U56" s="599"/>
      <c r="V56" s="598"/>
      <c r="W56" s="598"/>
      <c r="X56" s="598"/>
    </row>
    <row r="57" spans="1:25" s="597" customFormat="1" ht="25.5" customHeight="1" x14ac:dyDescent="0.2">
      <c r="A57" s="1513" t="s">
        <v>1508</v>
      </c>
      <c r="B57" s="1524"/>
      <c r="C57" s="1514"/>
      <c r="D57" s="657" t="s">
        <v>152</v>
      </c>
      <c r="E57" s="658" t="s">
        <v>154</v>
      </c>
      <c r="F57" s="609"/>
      <c r="G57" s="1513" t="s">
        <v>1509</v>
      </c>
      <c r="H57" s="1514"/>
      <c r="I57" s="657" t="s">
        <v>152</v>
      </c>
      <c r="J57" s="658" t="s">
        <v>154</v>
      </c>
      <c r="K57" s="599"/>
      <c r="L57" s="659" t="s">
        <v>1510</v>
      </c>
      <c r="M57" s="657" t="s">
        <v>152</v>
      </c>
      <c r="N57" s="658" t="s">
        <v>154</v>
      </c>
      <c r="O57" s="621"/>
      <c r="P57" s="660" t="s">
        <v>1511</v>
      </c>
      <c r="Q57" s="657" t="s">
        <v>152</v>
      </c>
      <c r="R57" s="658" t="s">
        <v>154</v>
      </c>
      <c r="U57" s="601"/>
      <c r="V57" s="601"/>
      <c r="W57" s="601"/>
    </row>
    <row r="58" spans="1:25" s="598" customFormat="1" ht="12.75" x14ac:dyDescent="0.2">
      <c r="A58" s="1433"/>
      <c r="B58" s="1434"/>
      <c r="C58" s="1435"/>
      <c r="D58" s="616"/>
      <c r="E58" s="617" t="e">
        <f t="shared" ref="E58:E83" si="1">D58/$D$84*100</f>
        <v>#DIV/0!</v>
      </c>
      <c r="F58" s="609"/>
      <c r="G58" s="1511"/>
      <c r="H58" s="1512"/>
      <c r="I58" s="616"/>
      <c r="J58" s="617" t="e">
        <f t="shared" ref="J58:J66" si="2">I58/$I$67*100</f>
        <v>#DIV/0!</v>
      </c>
      <c r="K58" s="599"/>
      <c r="L58" s="615" t="s">
        <v>41</v>
      </c>
      <c r="M58" s="616"/>
      <c r="N58" s="617" t="e">
        <f>M58/$M$63*100</f>
        <v>#DIV/0!</v>
      </c>
      <c r="O58" s="621"/>
      <c r="P58" s="615" t="s">
        <v>1222</v>
      </c>
      <c r="Q58" s="616"/>
      <c r="R58" s="617" t="e">
        <f>Q58/Q60*100</f>
        <v>#DIV/0!</v>
      </c>
    </row>
    <row r="59" spans="1:25" s="598" customFormat="1" ht="12.75" x14ac:dyDescent="0.2">
      <c r="A59" s="1433"/>
      <c r="B59" s="1434"/>
      <c r="C59" s="1435"/>
      <c r="D59" s="616"/>
      <c r="E59" s="617" t="e">
        <f t="shared" si="1"/>
        <v>#DIV/0!</v>
      </c>
      <c r="F59" s="609"/>
      <c r="G59" s="1511"/>
      <c r="H59" s="1512"/>
      <c r="I59" s="616"/>
      <c r="J59" s="617" t="e">
        <f t="shared" si="2"/>
        <v>#DIV/0!</v>
      </c>
      <c r="K59" s="599"/>
      <c r="L59" s="615" t="s">
        <v>42</v>
      </c>
      <c r="M59" s="616"/>
      <c r="N59" s="617" t="e">
        <f>M59/$M$63*100</f>
        <v>#DIV/0!</v>
      </c>
      <c r="O59" s="621"/>
      <c r="P59" s="615" t="s">
        <v>1223</v>
      </c>
      <c r="Q59" s="616"/>
      <c r="R59" s="617" t="e">
        <f>Q59/Q60*100</f>
        <v>#DIV/0!</v>
      </c>
    </row>
    <row r="60" spans="1:25" s="598" customFormat="1" ht="13.5" thickBot="1" x14ac:dyDescent="0.25">
      <c r="A60" s="1433"/>
      <c r="B60" s="1434"/>
      <c r="C60" s="1435"/>
      <c r="D60" s="616"/>
      <c r="E60" s="617" t="e">
        <f t="shared" si="1"/>
        <v>#DIV/0!</v>
      </c>
      <c r="F60" s="609"/>
      <c r="G60" s="1511"/>
      <c r="H60" s="1512"/>
      <c r="I60" s="616"/>
      <c r="J60" s="617" t="e">
        <f t="shared" si="2"/>
        <v>#DIV/0!</v>
      </c>
      <c r="K60" s="599"/>
      <c r="L60" s="615" t="s">
        <v>43</v>
      </c>
      <c r="M60" s="616"/>
      <c r="N60" s="617" t="e">
        <f>M60/$M$63*100</f>
        <v>#DIV/0!</v>
      </c>
      <c r="O60" s="621"/>
      <c r="P60" s="622" t="s">
        <v>322</v>
      </c>
      <c r="Q60" s="623">
        <f>SUM(Q58:Q59)</f>
        <v>0</v>
      </c>
      <c r="R60" s="623" t="e">
        <f>SUM(R58:R59)</f>
        <v>#DIV/0!</v>
      </c>
    </row>
    <row r="61" spans="1:25" s="598" customFormat="1" ht="12.75" x14ac:dyDescent="0.2">
      <c r="A61" s="1433"/>
      <c r="B61" s="1434"/>
      <c r="C61" s="1435"/>
      <c r="D61" s="616"/>
      <c r="E61" s="617" t="e">
        <f t="shared" si="1"/>
        <v>#DIV/0!</v>
      </c>
      <c r="F61" s="609"/>
      <c r="G61" s="1511"/>
      <c r="H61" s="1512"/>
      <c r="I61" s="616"/>
      <c r="J61" s="617" t="e">
        <f t="shared" si="2"/>
        <v>#DIV/0!</v>
      </c>
      <c r="K61" s="599"/>
      <c r="L61" s="615" t="s">
        <v>44</v>
      </c>
      <c r="M61" s="616"/>
      <c r="N61" s="617" t="e">
        <f>M61/$M$63*100</f>
        <v>#DIV/0!</v>
      </c>
      <c r="O61" s="621"/>
      <c r="P61" s="621"/>
      <c r="Q61" s="621"/>
    </row>
    <row r="62" spans="1:25" s="598" customFormat="1" ht="12.75" x14ac:dyDescent="0.2">
      <c r="A62" s="1433"/>
      <c r="B62" s="1434"/>
      <c r="C62" s="1435"/>
      <c r="D62" s="616"/>
      <c r="E62" s="617" t="e">
        <f t="shared" si="1"/>
        <v>#DIV/0!</v>
      </c>
      <c r="F62" s="609"/>
      <c r="G62" s="1511"/>
      <c r="H62" s="1512"/>
      <c r="I62" s="616"/>
      <c r="J62" s="617" t="e">
        <f t="shared" si="2"/>
        <v>#DIV/0!</v>
      </c>
      <c r="K62" s="599"/>
      <c r="L62" s="615" t="s">
        <v>1224</v>
      </c>
      <c r="M62" s="616"/>
      <c r="N62" s="617" t="e">
        <f>M62/$M$63*100</f>
        <v>#DIV/0!</v>
      </c>
      <c r="O62" s="621"/>
      <c r="P62" s="621"/>
      <c r="Q62" s="621"/>
    </row>
    <row r="63" spans="1:25" s="598" customFormat="1" ht="13.5" thickBot="1" x14ac:dyDescent="0.25">
      <c r="A63" s="1433"/>
      <c r="B63" s="1434"/>
      <c r="C63" s="1435"/>
      <c r="D63" s="616"/>
      <c r="E63" s="617" t="e">
        <f t="shared" si="1"/>
        <v>#DIV/0!</v>
      </c>
      <c r="F63" s="609"/>
      <c r="G63" s="1511"/>
      <c r="H63" s="1512"/>
      <c r="I63" s="616"/>
      <c r="J63" s="617" t="e">
        <f t="shared" si="2"/>
        <v>#DIV/0!</v>
      </c>
      <c r="K63" s="599"/>
      <c r="L63" s="622" t="s">
        <v>322</v>
      </c>
      <c r="M63" s="623">
        <f>SUM(M58:M62)</f>
        <v>0</v>
      </c>
      <c r="N63" s="624" t="e">
        <f>SUM(N58:N62)</f>
        <v>#DIV/0!</v>
      </c>
      <c r="O63" s="621"/>
      <c r="P63" s="621"/>
      <c r="Q63" s="621"/>
    </row>
    <row r="64" spans="1:25" s="598" customFormat="1" ht="12.75" x14ac:dyDescent="0.2">
      <c r="A64" s="1433"/>
      <c r="B64" s="1434"/>
      <c r="C64" s="1435"/>
      <c r="D64" s="616"/>
      <c r="E64" s="617" t="e">
        <f t="shared" si="1"/>
        <v>#DIV/0!</v>
      </c>
      <c r="F64" s="609"/>
      <c r="G64" s="1511"/>
      <c r="H64" s="1512"/>
      <c r="I64" s="616"/>
      <c r="J64" s="617" t="e">
        <f t="shared" si="2"/>
        <v>#DIV/0!</v>
      </c>
      <c r="K64" s="599"/>
      <c r="O64" s="621"/>
      <c r="P64" s="621"/>
      <c r="Q64" s="621"/>
    </row>
    <row r="65" spans="1:18" s="598" customFormat="1" ht="12.75" x14ac:dyDescent="0.2">
      <c r="A65" s="1433"/>
      <c r="B65" s="1434"/>
      <c r="C65" s="1435"/>
      <c r="D65" s="616"/>
      <c r="E65" s="617" t="e">
        <f t="shared" si="1"/>
        <v>#DIV/0!</v>
      </c>
      <c r="F65" s="609"/>
      <c r="G65" s="1511"/>
      <c r="H65" s="1512"/>
      <c r="I65" s="616"/>
      <c r="J65" s="617" t="e">
        <f t="shared" si="2"/>
        <v>#DIV/0!</v>
      </c>
      <c r="K65" s="599"/>
      <c r="L65" s="638"/>
      <c r="M65" s="632"/>
      <c r="N65" s="632"/>
      <c r="O65" s="621"/>
      <c r="P65" s="621"/>
      <c r="Q65" s="621"/>
      <c r="R65" s="621"/>
    </row>
    <row r="66" spans="1:18" s="598" customFormat="1" ht="12.75" x14ac:dyDescent="0.2">
      <c r="A66" s="1433"/>
      <c r="B66" s="1434"/>
      <c r="C66" s="1435"/>
      <c r="D66" s="616"/>
      <c r="E66" s="617" t="e">
        <f t="shared" si="1"/>
        <v>#DIV/0!</v>
      </c>
      <c r="F66" s="609"/>
      <c r="G66" s="1511"/>
      <c r="H66" s="1512"/>
      <c r="I66" s="616"/>
      <c r="J66" s="617" t="e">
        <f t="shared" si="2"/>
        <v>#DIV/0!</v>
      </c>
      <c r="K66" s="599"/>
      <c r="L66" s="638"/>
      <c r="M66" s="632"/>
      <c r="N66" s="632"/>
      <c r="O66" s="621"/>
      <c r="P66" s="621"/>
      <c r="Q66" s="621"/>
      <c r="R66" s="621"/>
    </row>
    <row r="67" spans="1:18" s="598" customFormat="1" ht="13.5" thickBot="1" x14ac:dyDescent="0.25">
      <c r="A67" s="1433"/>
      <c r="B67" s="1434"/>
      <c r="C67" s="1435"/>
      <c r="D67" s="616"/>
      <c r="E67" s="617" t="e">
        <f t="shared" si="1"/>
        <v>#DIV/0!</v>
      </c>
      <c r="F67" s="609"/>
      <c r="G67" s="1525" t="s">
        <v>322</v>
      </c>
      <c r="H67" s="1526"/>
      <c r="I67" s="623">
        <f>SUM(I58:I66)</f>
        <v>0</v>
      </c>
      <c r="J67" s="624" t="e">
        <f>SUM(J58:J66)</f>
        <v>#DIV/0!</v>
      </c>
      <c r="K67" s="599"/>
      <c r="L67" s="638"/>
      <c r="M67" s="632"/>
      <c r="N67" s="632"/>
    </row>
    <row r="68" spans="1:18" s="598" customFormat="1" ht="12.75" hidden="1" customHeight="1" outlineLevel="1" x14ac:dyDescent="0.2">
      <c r="A68" s="1433"/>
      <c r="B68" s="1434"/>
      <c r="C68" s="1435"/>
      <c r="D68" s="630"/>
      <c r="E68" s="617" t="e">
        <f t="shared" si="1"/>
        <v>#DIV/0!</v>
      </c>
      <c r="F68" s="609"/>
      <c r="G68" s="631"/>
      <c r="H68" s="631"/>
      <c r="I68" s="621"/>
      <c r="J68" s="621"/>
      <c r="K68" s="599"/>
      <c r="L68" s="638"/>
      <c r="M68" s="632"/>
      <c r="N68" s="632"/>
    </row>
    <row r="69" spans="1:18" s="598" customFormat="1" ht="15" hidden="1" customHeight="1" outlineLevel="1" x14ac:dyDescent="0.2">
      <c r="A69" s="1433"/>
      <c r="B69" s="1434"/>
      <c r="C69" s="1435"/>
      <c r="D69" s="630"/>
      <c r="E69" s="617" t="e">
        <f t="shared" si="1"/>
        <v>#DIV/0!</v>
      </c>
      <c r="F69" s="609"/>
      <c r="G69" s="631"/>
      <c r="H69" s="631"/>
      <c r="I69" s="621"/>
      <c r="J69" s="621"/>
      <c r="K69" s="599"/>
      <c r="L69" s="638"/>
      <c r="M69" s="632"/>
      <c r="N69" s="632"/>
    </row>
    <row r="70" spans="1:18" s="598" customFormat="1" ht="13.5" hidden="1" customHeight="1" outlineLevel="1" x14ac:dyDescent="0.2">
      <c r="A70" s="1433"/>
      <c r="B70" s="1434"/>
      <c r="C70" s="1435"/>
      <c r="D70" s="630"/>
      <c r="E70" s="617" t="e">
        <f t="shared" si="1"/>
        <v>#DIV/0!</v>
      </c>
      <c r="F70" s="609"/>
      <c r="G70" s="631"/>
      <c r="H70" s="631"/>
      <c r="I70" s="621"/>
      <c r="J70" s="621"/>
      <c r="K70" s="599"/>
      <c r="L70" s="638"/>
      <c r="M70" s="632"/>
      <c r="N70" s="632"/>
    </row>
    <row r="71" spans="1:18" s="598" customFormat="1" ht="13.5" hidden="1" customHeight="1" outlineLevel="1" x14ac:dyDescent="0.2">
      <c r="A71" s="1433"/>
      <c r="B71" s="1434"/>
      <c r="C71" s="1435"/>
      <c r="D71" s="630"/>
      <c r="E71" s="617" t="e">
        <f t="shared" si="1"/>
        <v>#DIV/0!</v>
      </c>
      <c r="F71" s="609"/>
      <c r="G71" s="631"/>
      <c r="H71" s="631"/>
      <c r="I71" s="621"/>
      <c r="J71" s="621"/>
      <c r="K71" s="599"/>
      <c r="L71" s="638"/>
      <c r="M71" s="632"/>
      <c r="N71" s="632"/>
    </row>
    <row r="72" spans="1:18" s="598" customFormat="1" ht="13.5" hidden="1" customHeight="1" outlineLevel="1" x14ac:dyDescent="0.2">
      <c r="A72" s="1433"/>
      <c r="B72" s="1434"/>
      <c r="C72" s="1435"/>
      <c r="D72" s="630"/>
      <c r="E72" s="617" t="e">
        <f t="shared" si="1"/>
        <v>#DIV/0!</v>
      </c>
      <c r="F72" s="609"/>
      <c r="G72" s="631"/>
      <c r="H72" s="631"/>
      <c r="I72" s="621"/>
      <c r="J72" s="621"/>
      <c r="K72" s="599"/>
      <c r="L72" s="638"/>
      <c r="M72" s="632"/>
      <c r="N72" s="632"/>
    </row>
    <row r="73" spans="1:18" s="598" customFormat="1" ht="13.5" hidden="1" customHeight="1" outlineLevel="1" x14ac:dyDescent="0.2">
      <c r="A73" s="1433"/>
      <c r="B73" s="1434"/>
      <c r="C73" s="1435"/>
      <c r="D73" s="630"/>
      <c r="E73" s="617" t="e">
        <f t="shared" si="1"/>
        <v>#DIV/0!</v>
      </c>
      <c r="F73" s="609"/>
      <c r="G73" s="631"/>
      <c r="H73" s="631"/>
      <c r="I73" s="621"/>
      <c r="J73" s="621"/>
      <c r="K73" s="599"/>
      <c r="L73" s="638"/>
      <c r="M73" s="632"/>
      <c r="N73" s="632"/>
    </row>
    <row r="74" spans="1:18" s="598" customFormat="1" ht="14.25" hidden="1" customHeight="1" outlineLevel="1" x14ac:dyDescent="0.2">
      <c r="A74" s="1433"/>
      <c r="B74" s="1434"/>
      <c r="C74" s="1435"/>
      <c r="D74" s="630"/>
      <c r="E74" s="617" t="e">
        <f t="shared" si="1"/>
        <v>#DIV/0!</v>
      </c>
      <c r="F74" s="609"/>
      <c r="G74" s="631"/>
      <c r="H74" s="631"/>
      <c r="I74" s="621"/>
      <c r="J74" s="621"/>
      <c r="K74" s="599"/>
      <c r="L74" s="638"/>
      <c r="M74" s="632"/>
      <c r="N74" s="632"/>
    </row>
    <row r="75" spans="1:18" s="598" customFormat="1" ht="13.5" hidden="1" customHeight="1" outlineLevel="1" x14ac:dyDescent="0.2">
      <c r="A75" s="1433"/>
      <c r="B75" s="1434"/>
      <c r="C75" s="1435"/>
      <c r="D75" s="630"/>
      <c r="E75" s="617" t="e">
        <f t="shared" si="1"/>
        <v>#DIV/0!</v>
      </c>
      <c r="F75" s="609"/>
      <c r="G75" s="631"/>
      <c r="H75" s="631"/>
      <c r="I75" s="621"/>
      <c r="J75" s="621"/>
      <c r="K75" s="599"/>
      <c r="L75" s="638"/>
      <c r="M75" s="632"/>
      <c r="N75" s="632"/>
    </row>
    <row r="76" spans="1:18" s="598" customFormat="1" ht="14.25" hidden="1" customHeight="1" outlineLevel="1" x14ac:dyDescent="0.2">
      <c r="A76" s="1433"/>
      <c r="B76" s="1434"/>
      <c r="C76" s="1435"/>
      <c r="D76" s="630"/>
      <c r="E76" s="617" t="e">
        <f t="shared" si="1"/>
        <v>#DIV/0!</v>
      </c>
      <c r="F76" s="609"/>
      <c r="G76" s="631"/>
      <c r="H76" s="631"/>
      <c r="I76" s="621"/>
      <c r="J76" s="621"/>
      <c r="K76" s="599"/>
      <c r="L76" s="638"/>
      <c r="M76" s="632"/>
      <c r="N76" s="632"/>
    </row>
    <row r="77" spans="1:18" s="598" customFormat="1" ht="13.5" hidden="1" customHeight="1" outlineLevel="1" x14ac:dyDescent="0.2">
      <c r="A77" s="1433"/>
      <c r="B77" s="1434"/>
      <c r="C77" s="1435"/>
      <c r="D77" s="630"/>
      <c r="E77" s="617" t="e">
        <f t="shared" si="1"/>
        <v>#DIV/0!</v>
      </c>
      <c r="F77" s="609"/>
      <c r="G77" s="631"/>
      <c r="H77" s="631"/>
      <c r="I77" s="621"/>
      <c r="J77" s="621"/>
      <c r="K77" s="599"/>
      <c r="L77" s="638"/>
      <c r="M77" s="632"/>
      <c r="N77" s="632"/>
    </row>
    <row r="78" spans="1:18" s="598" customFormat="1" ht="13.5" hidden="1" customHeight="1" outlineLevel="1" x14ac:dyDescent="0.2">
      <c r="A78" s="1433"/>
      <c r="B78" s="1434"/>
      <c r="C78" s="1435"/>
      <c r="D78" s="630"/>
      <c r="E78" s="617" t="e">
        <f t="shared" si="1"/>
        <v>#DIV/0!</v>
      </c>
      <c r="F78" s="609"/>
      <c r="G78" s="631"/>
      <c r="H78" s="631"/>
      <c r="I78" s="621"/>
      <c r="J78" s="621"/>
      <c r="K78" s="599"/>
      <c r="L78" s="638"/>
      <c r="M78" s="632"/>
      <c r="N78" s="632"/>
    </row>
    <row r="79" spans="1:18" s="598" customFormat="1" ht="15.75" hidden="1" customHeight="1" outlineLevel="1" x14ac:dyDescent="0.2">
      <c r="A79" s="1433"/>
      <c r="B79" s="1434"/>
      <c r="C79" s="1435"/>
      <c r="D79" s="630"/>
      <c r="E79" s="617" t="e">
        <f t="shared" si="1"/>
        <v>#DIV/0!</v>
      </c>
      <c r="F79" s="609"/>
      <c r="G79" s="631"/>
      <c r="H79" s="631"/>
      <c r="I79" s="621"/>
      <c r="J79" s="621"/>
      <c r="K79" s="599"/>
      <c r="L79" s="638"/>
      <c r="M79" s="632"/>
      <c r="N79" s="632"/>
    </row>
    <row r="80" spans="1:18" s="598" customFormat="1" ht="13.5" hidden="1" customHeight="1" outlineLevel="1" x14ac:dyDescent="0.2">
      <c r="A80" s="1433"/>
      <c r="B80" s="1434"/>
      <c r="C80" s="1435"/>
      <c r="D80" s="630"/>
      <c r="E80" s="617" t="e">
        <f t="shared" si="1"/>
        <v>#DIV/0!</v>
      </c>
      <c r="F80" s="609"/>
      <c r="G80" s="631"/>
      <c r="H80" s="631"/>
      <c r="I80" s="621"/>
      <c r="J80" s="621"/>
      <c r="K80" s="599"/>
      <c r="L80" s="638"/>
      <c r="M80" s="632"/>
      <c r="N80" s="632"/>
    </row>
    <row r="81" spans="1:24" s="598" customFormat="1" ht="14.25" hidden="1" customHeight="1" outlineLevel="1" x14ac:dyDescent="0.2">
      <c r="A81" s="1433"/>
      <c r="B81" s="1434"/>
      <c r="C81" s="1435"/>
      <c r="D81" s="630"/>
      <c r="E81" s="617" t="e">
        <f t="shared" si="1"/>
        <v>#DIV/0!</v>
      </c>
      <c r="F81" s="609"/>
      <c r="G81" s="631"/>
      <c r="H81" s="631"/>
      <c r="I81" s="621"/>
      <c r="J81" s="621"/>
      <c r="K81" s="599"/>
      <c r="L81" s="638"/>
      <c r="M81" s="632"/>
      <c r="N81" s="632"/>
    </row>
    <row r="82" spans="1:24" s="598" customFormat="1" ht="15" hidden="1" customHeight="1" outlineLevel="1" x14ac:dyDescent="0.2">
      <c r="A82" s="1433"/>
      <c r="B82" s="1434"/>
      <c r="C82" s="1435"/>
      <c r="D82" s="630"/>
      <c r="E82" s="617" t="e">
        <f t="shared" si="1"/>
        <v>#DIV/0!</v>
      </c>
      <c r="F82" s="609"/>
      <c r="G82" s="1504"/>
      <c r="H82" s="1504"/>
      <c r="I82" s="632"/>
      <c r="J82" s="632"/>
      <c r="K82" s="599"/>
      <c r="L82" s="632"/>
      <c r="M82" s="632"/>
    </row>
    <row r="83" spans="1:24" s="598" customFormat="1" ht="15" hidden="1" customHeight="1" outlineLevel="1" x14ac:dyDescent="0.2">
      <c r="A83" s="1433"/>
      <c r="B83" s="1434"/>
      <c r="C83" s="1435"/>
      <c r="D83" s="630"/>
      <c r="E83" s="617" t="e">
        <f t="shared" si="1"/>
        <v>#DIV/0!</v>
      </c>
      <c r="F83" s="609"/>
      <c r="G83" s="1504"/>
      <c r="H83" s="1504"/>
      <c r="I83" s="632"/>
      <c r="J83" s="632"/>
      <c r="K83" s="599"/>
    </row>
    <row r="84" spans="1:24" s="599" customFormat="1" ht="15.75" customHeight="1" collapsed="1" thickBot="1" x14ac:dyDescent="0.25">
      <c r="A84" s="1525" t="s">
        <v>322</v>
      </c>
      <c r="B84" s="1528"/>
      <c r="C84" s="1526"/>
      <c r="D84" s="623">
        <f>SUM(D58:D83)</f>
        <v>0</v>
      </c>
      <c r="E84" s="624" t="e">
        <f>SUM(E58:E83)</f>
        <v>#DIV/0!</v>
      </c>
      <c r="F84" s="609"/>
      <c r="G84" s="1527"/>
      <c r="H84" s="1527"/>
      <c r="I84" s="621"/>
      <c r="J84" s="621"/>
      <c r="L84" s="639"/>
      <c r="N84" s="598"/>
      <c r="O84" s="598"/>
      <c r="P84" s="598"/>
      <c r="Q84" s="598"/>
    </row>
    <row r="85" spans="1:24" s="596" customFormat="1" ht="12.75" x14ac:dyDescent="0.2">
      <c r="A85" s="633"/>
      <c r="B85" s="633"/>
      <c r="C85" s="633"/>
      <c r="D85" s="609"/>
      <c r="E85" s="609"/>
      <c r="F85" s="609"/>
      <c r="G85" s="633"/>
      <c r="H85" s="633"/>
      <c r="I85" s="609"/>
      <c r="J85" s="609"/>
      <c r="K85" s="609"/>
      <c r="L85" s="633"/>
      <c r="M85" s="633"/>
      <c r="N85" s="609"/>
      <c r="O85" s="609"/>
      <c r="P85" s="632"/>
      <c r="Q85" s="632"/>
      <c r="R85" s="638"/>
      <c r="S85" s="609"/>
      <c r="T85" s="632"/>
      <c r="U85" s="632"/>
      <c r="V85" s="598"/>
      <c r="W85" s="598"/>
      <c r="X85" s="598"/>
    </row>
    <row r="86" spans="1:24" s="596" customFormat="1" ht="16.5" thickBot="1" x14ac:dyDescent="0.3">
      <c r="A86" s="634" t="s">
        <v>1475</v>
      </c>
      <c r="B86" s="605"/>
      <c r="C86" s="605"/>
      <c r="D86" s="605"/>
      <c r="E86" s="605"/>
      <c r="F86" s="605"/>
      <c r="G86" s="605"/>
      <c r="H86" s="605"/>
      <c r="I86" s="605"/>
      <c r="J86" s="605"/>
      <c r="K86" s="605"/>
      <c r="L86" s="605"/>
      <c r="M86" s="605"/>
      <c r="N86" s="605"/>
      <c r="O86" s="605"/>
      <c r="P86" s="605"/>
      <c r="Q86" s="605"/>
      <c r="R86" s="605"/>
      <c r="S86" s="605"/>
      <c r="T86" s="605"/>
      <c r="U86" s="605"/>
      <c r="V86" s="605"/>
      <c r="W86" s="605"/>
      <c r="X86" s="598"/>
    </row>
    <row r="87" spans="1:24" s="596" customFormat="1" ht="15.75" x14ac:dyDescent="0.25">
      <c r="A87" s="1454" t="s">
        <v>323</v>
      </c>
      <c r="B87" s="1455"/>
      <c r="C87" s="1455"/>
      <c r="D87" s="1455"/>
      <c r="E87" s="1455"/>
      <c r="F87" s="1455"/>
      <c r="G87" s="1455"/>
      <c r="H87" s="1455"/>
      <c r="I87" s="1455"/>
      <c r="J87" s="1455"/>
      <c r="K87" s="1455"/>
      <c r="L87" s="1455"/>
      <c r="M87" s="1455"/>
      <c r="N87" s="1455"/>
      <c r="O87" s="1455"/>
      <c r="P87" s="1455"/>
      <c r="Q87" s="1455"/>
      <c r="R87" s="1455"/>
      <c r="S87" s="1455"/>
      <c r="T87" s="1455"/>
      <c r="U87" s="1455"/>
      <c r="V87" s="1455"/>
      <c r="W87" s="1456"/>
      <c r="X87" s="598"/>
    </row>
    <row r="88" spans="1:24" s="596" customFormat="1" ht="15.75" customHeight="1" x14ac:dyDescent="0.2">
      <c r="A88" s="1536" t="s">
        <v>324</v>
      </c>
      <c r="B88" s="1537"/>
      <c r="C88" s="1537"/>
      <c r="D88" s="1537"/>
      <c r="E88" s="1537"/>
      <c r="F88" s="1530"/>
      <c r="G88" s="1476" t="s">
        <v>114</v>
      </c>
      <c r="H88" s="1476" t="s">
        <v>325</v>
      </c>
      <c r="I88" s="1476"/>
      <c r="J88" s="1476" t="s">
        <v>326</v>
      </c>
      <c r="K88" s="1476"/>
      <c r="L88" s="1476"/>
      <c r="M88" s="1476"/>
      <c r="N88" s="1476"/>
      <c r="O88" s="1529" t="s">
        <v>327</v>
      </c>
      <c r="P88" s="1530"/>
      <c r="Q88" s="1533" t="s">
        <v>1476</v>
      </c>
      <c r="R88" s="1534"/>
      <c r="S88" s="1534"/>
      <c r="T88" s="1534"/>
      <c r="U88" s="1534"/>
      <c r="V88" s="1534"/>
      <c r="W88" s="1535"/>
      <c r="X88" s="598"/>
    </row>
    <row r="89" spans="1:24" s="596" customFormat="1" ht="47.25" x14ac:dyDescent="0.2">
      <c r="A89" s="1538"/>
      <c r="B89" s="1539"/>
      <c r="C89" s="1539"/>
      <c r="D89" s="1539"/>
      <c r="E89" s="1539"/>
      <c r="F89" s="1532"/>
      <c r="G89" s="1476"/>
      <c r="H89" s="1476"/>
      <c r="I89" s="1476"/>
      <c r="J89" s="1476" t="s">
        <v>320</v>
      </c>
      <c r="K89" s="1476"/>
      <c r="L89" s="1476"/>
      <c r="M89" s="1476" t="s">
        <v>328</v>
      </c>
      <c r="N89" s="1476"/>
      <c r="O89" s="1531"/>
      <c r="P89" s="1532"/>
      <c r="Q89" s="1476" t="s">
        <v>1477</v>
      </c>
      <c r="R89" s="1476"/>
      <c r="S89" s="1476" t="s">
        <v>329</v>
      </c>
      <c r="T89" s="1476"/>
      <c r="U89" s="1476" t="s">
        <v>330</v>
      </c>
      <c r="V89" s="1476"/>
      <c r="W89" s="661" t="s">
        <v>1512</v>
      </c>
      <c r="X89" s="598"/>
    </row>
    <row r="90" spans="1:24" s="596" customFormat="1" ht="15.75" x14ac:dyDescent="0.25">
      <c r="A90" s="1450"/>
      <c r="B90" s="1222"/>
      <c r="C90" s="1222"/>
      <c r="D90" s="1222"/>
      <c r="E90" s="1222"/>
      <c r="F90" s="1223"/>
      <c r="G90" s="635"/>
      <c r="H90" s="1541"/>
      <c r="I90" s="1541"/>
      <c r="J90" s="1542"/>
      <c r="K90" s="1542"/>
      <c r="L90" s="1542"/>
      <c r="M90" s="1542"/>
      <c r="N90" s="1542"/>
      <c r="O90" s="1543"/>
      <c r="P90" s="1544"/>
      <c r="Q90" s="1540"/>
      <c r="R90" s="1540"/>
      <c r="S90" s="1540"/>
      <c r="T90" s="1540"/>
      <c r="U90" s="1540"/>
      <c r="V90" s="1540"/>
      <c r="W90" s="640"/>
      <c r="X90" s="598"/>
    </row>
    <row r="91" spans="1:24" s="596" customFormat="1" ht="15.75" x14ac:dyDescent="0.25">
      <c r="A91" s="1450"/>
      <c r="B91" s="1222"/>
      <c r="C91" s="1222"/>
      <c r="D91" s="1222"/>
      <c r="E91" s="1222"/>
      <c r="F91" s="1223"/>
      <c r="G91" s="635"/>
      <c r="H91" s="1541"/>
      <c r="I91" s="1541"/>
      <c r="J91" s="1542"/>
      <c r="K91" s="1542"/>
      <c r="L91" s="1542"/>
      <c r="M91" s="1542"/>
      <c r="N91" s="1542"/>
      <c r="O91" s="1543"/>
      <c r="P91" s="1544"/>
      <c r="Q91" s="1540"/>
      <c r="R91" s="1540"/>
      <c r="S91" s="1540"/>
      <c r="T91" s="1540"/>
      <c r="U91" s="1540"/>
      <c r="V91" s="1540"/>
      <c r="W91" s="640"/>
      <c r="X91" s="598"/>
    </row>
    <row r="92" spans="1:24" s="596" customFormat="1" ht="15.75" x14ac:dyDescent="0.25">
      <c r="A92" s="1450"/>
      <c r="B92" s="1222"/>
      <c r="C92" s="1222"/>
      <c r="D92" s="1222"/>
      <c r="E92" s="1222"/>
      <c r="F92" s="1223"/>
      <c r="G92" s="635"/>
      <c r="H92" s="1541"/>
      <c r="I92" s="1541"/>
      <c r="J92" s="1542"/>
      <c r="K92" s="1542"/>
      <c r="L92" s="1542"/>
      <c r="M92" s="1542"/>
      <c r="N92" s="1542"/>
      <c r="O92" s="1543"/>
      <c r="P92" s="1544"/>
      <c r="Q92" s="1540"/>
      <c r="R92" s="1540"/>
      <c r="S92" s="1540"/>
      <c r="T92" s="1540"/>
      <c r="U92" s="1540"/>
      <c r="V92" s="1540"/>
      <c r="W92" s="640"/>
      <c r="X92" s="598"/>
    </row>
    <row r="93" spans="1:24" s="596" customFormat="1" ht="15.75" x14ac:dyDescent="0.25">
      <c r="A93" s="1450"/>
      <c r="B93" s="1222"/>
      <c r="C93" s="1222"/>
      <c r="D93" s="1222"/>
      <c r="E93" s="1222"/>
      <c r="F93" s="1223"/>
      <c r="G93" s="635"/>
      <c r="H93" s="1541"/>
      <c r="I93" s="1541"/>
      <c r="J93" s="1542"/>
      <c r="K93" s="1542"/>
      <c r="L93" s="1542"/>
      <c r="M93" s="1542"/>
      <c r="N93" s="1542"/>
      <c r="O93" s="1543"/>
      <c r="P93" s="1544"/>
      <c r="Q93" s="1540"/>
      <c r="R93" s="1540"/>
      <c r="S93" s="1540"/>
      <c r="T93" s="1540"/>
      <c r="U93" s="1540"/>
      <c r="V93" s="1540"/>
      <c r="W93" s="640"/>
      <c r="X93" s="598"/>
    </row>
    <row r="94" spans="1:24" s="596" customFormat="1" ht="11.25" customHeight="1" x14ac:dyDescent="0.25">
      <c r="A94" s="1450"/>
      <c r="B94" s="1222"/>
      <c r="C94" s="1222"/>
      <c r="D94" s="1222"/>
      <c r="E94" s="1222"/>
      <c r="F94" s="1223"/>
      <c r="G94" s="635"/>
      <c r="H94" s="1541"/>
      <c r="I94" s="1541"/>
      <c r="J94" s="1542"/>
      <c r="K94" s="1542"/>
      <c r="L94" s="1542"/>
      <c r="M94" s="1542"/>
      <c r="N94" s="1542"/>
      <c r="O94" s="1543"/>
      <c r="P94" s="1544"/>
      <c r="Q94" s="1540"/>
      <c r="R94" s="1540"/>
      <c r="S94" s="1540"/>
      <c r="T94" s="1540"/>
      <c r="U94" s="1540"/>
      <c r="V94" s="1540"/>
      <c r="W94" s="640"/>
      <c r="X94" s="598"/>
    </row>
    <row r="95" spans="1:24" s="596" customFormat="1" ht="12" hidden="1" customHeight="1" outlineLevel="1" x14ac:dyDescent="0.25">
      <c r="A95" s="1450"/>
      <c r="B95" s="1222"/>
      <c r="C95" s="1222"/>
      <c r="D95" s="1222"/>
      <c r="E95" s="1222"/>
      <c r="F95" s="1223"/>
      <c r="G95" s="635"/>
      <c r="H95" s="1541"/>
      <c r="I95" s="1541"/>
      <c r="J95" s="1542"/>
      <c r="K95" s="1542"/>
      <c r="L95" s="1542"/>
      <c r="M95" s="1542"/>
      <c r="N95" s="1542"/>
      <c r="O95" s="1543"/>
      <c r="P95" s="1544"/>
      <c r="Q95" s="1540"/>
      <c r="R95" s="1540"/>
      <c r="S95" s="1540"/>
      <c r="T95" s="1540"/>
      <c r="U95" s="1540"/>
      <c r="V95" s="1540"/>
      <c r="W95" s="640"/>
      <c r="X95" s="598"/>
    </row>
    <row r="96" spans="1:24" s="596" customFormat="1" ht="12.75" hidden="1" customHeight="1" outlineLevel="1" x14ac:dyDescent="0.25">
      <c r="A96" s="1450"/>
      <c r="B96" s="1222"/>
      <c r="C96" s="1222"/>
      <c r="D96" s="1222"/>
      <c r="E96" s="1222"/>
      <c r="F96" s="1223"/>
      <c r="G96" s="635"/>
      <c r="H96" s="1541"/>
      <c r="I96" s="1541"/>
      <c r="J96" s="1542"/>
      <c r="K96" s="1542"/>
      <c r="L96" s="1542"/>
      <c r="M96" s="1542"/>
      <c r="N96" s="1542"/>
      <c r="O96" s="1543"/>
      <c r="P96" s="1544"/>
      <c r="Q96" s="1540"/>
      <c r="R96" s="1540"/>
      <c r="S96" s="1540"/>
      <c r="T96" s="1540"/>
      <c r="U96" s="1540"/>
      <c r="V96" s="1540"/>
      <c r="W96" s="640"/>
      <c r="X96" s="598"/>
    </row>
    <row r="97" spans="1:24" s="596" customFormat="1" ht="11.25" hidden="1" customHeight="1" outlineLevel="1" x14ac:dyDescent="0.25">
      <c r="A97" s="1450"/>
      <c r="B97" s="1222"/>
      <c r="C97" s="1222"/>
      <c r="D97" s="1222"/>
      <c r="E97" s="1222"/>
      <c r="F97" s="1223"/>
      <c r="G97" s="635"/>
      <c r="H97" s="1541"/>
      <c r="I97" s="1541"/>
      <c r="J97" s="1542"/>
      <c r="K97" s="1542"/>
      <c r="L97" s="1542"/>
      <c r="M97" s="1542"/>
      <c r="N97" s="1542"/>
      <c r="O97" s="1543"/>
      <c r="P97" s="1544"/>
      <c r="Q97" s="1540"/>
      <c r="R97" s="1540"/>
      <c r="S97" s="1540"/>
      <c r="T97" s="1540"/>
      <c r="U97" s="1540"/>
      <c r="V97" s="1540"/>
      <c r="W97" s="640"/>
      <c r="X97" s="598"/>
    </row>
    <row r="98" spans="1:24" s="596" customFormat="1" ht="12" hidden="1" customHeight="1" outlineLevel="1" x14ac:dyDescent="0.25">
      <c r="A98" s="1450"/>
      <c r="B98" s="1222"/>
      <c r="C98" s="1222"/>
      <c r="D98" s="1222"/>
      <c r="E98" s="1222"/>
      <c r="F98" s="1223"/>
      <c r="G98" s="635"/>
      <c r="H98" s="1541"/>
      <c r="I98" s="1541"/>
      <c r="J98" s="1542"/>
      <c r="K98" s="1542"/>
      <c r="L98" s="1542"/>
      <c r="M98" s="1542"/>
      <c r="N98" s="1542"/>
      <c r="O98" s="1543"/>
      <c r="P98" s="1544"/>
      <c r="Q98" s="1540"/>
      <c r="R98" s="1540"/>
      <c r="S98" s="1540"/>
      <c r="T98" s="1540"/>
      <c r="U98" s="1540"/>
      <c r="V98" s="1540"/>
      <c r="W98" s="640"/>
      <c r="X98" s="598"/>
    </row>
    <row r="99" spans="1:24" s="596" customFormat="1" ht="12.75" hidden="1" customHeight="1" outlineLevel="1" x14ac:dyDescent="0.25">
      <c r="A99" s="1450"/>
      <c r="B99" s="1222"/>
      <c r="C99" s="1222"/>
      <c r="D99" s="1222"/>
      <c r="E99" s="1222"/>
      <c r="F99" s="1223"/>
      <c r="G99" s="635"/>
      <c r="H99" s="1541"/>
      <c r="I99" s="1541"/>
      <c r="J99" s="1542"/>
      <c r="K99" s="1542"/>
      <c r="L99" s="1542"/>
      <c r="M99" s="1542"/>
      <c r="N99" s="1542"/>
      <c r="O99" s="1543"/>
      <c r="P99" s="1544"/>
      <c r="Q99" s="1540"/>
      <c r="R99" s="1540"/>
      <c r="S99" s="1540"/>
      <c r="T99" s="1540"/>
      <c r="U99" s="1540"/>
      <c r="V99" s="1540"/>
      <c r="W99" s="640"/>
      <c r="X99" s="598"/>
    </row>
    <row r="100" spans="1:24" s="596" customFormat="1" ht="13.5" hidden="1" customHeight="1" outlineLevel="1" x14ac:dyDescent="0.25">
      <c r="A100" s="1450"/>
      <c r="B100" s="1222"/>
      <c r="C100" s="1222"/>
      <c r="D100" s="1222"/>
      <c r="E100" s="1222"/>
      <c r="F100" s="1223"/>
      <c r="G100" s="635"/>
      <c r="H100" s="1541"/>
      <c r="I100" s="1541"/>
      <c r="J100" s="1542"/>
      <c r="K100" s="1542"/>
      <c r="L100" s="1542"/>
      <c r="M100" s="1542"/>
      <c r="N100" s="1542"/>
      <c r="O100" s="1543"/>
      <c r="P100" s="1544"/>
      <c r="Q100" s="1540"/>
      <c r="R100" s="1540"/>
      <c r="S100" s="1540"/>
      <c r="T100" s="1540"/>
      <c r="U100" s="1540"/>
      <c r="V100" s="1540"/>
      <c r="W100" s="640"/>
      <c r="X100" s="598"/>
    </row>
    <row r="101" spans="1:24" s="596" customFormat="1" ht="9.75" hidden="1" customHeight="1" outlineLevel="1" x14ac:dyDescent="0.25">
      <c r="A101" s="1450"/>
      <c r="B101" s="1222"/>
      <c r="C101" s="1222"/>
      <c r="D101" s="1222"/>
      <c r="E101" s="1222"/>
      <c r="F101" s="1223"/>
      <c r="G101" s="635"/>
      <c r="H101" s="1541"/>
      <c r="I101" s="1541"/>
      <c r="J101" s="1542"/>
      <c r="K101" s="1542"/>
      <c r="L101" s="1542"/>
      <c r="M101" s="1542"/>
      <c r="N101" s="1542"/>
      <c r="O101" s="1543"/>
      <c r="P101" s="1544"/>
      <c r="Q101" s="1540"/>
      <c r="R101" s="1540"/>
      <c r="S101" s="1540"/>
      <c r="T101" s="1540"/>
      <c r="U101" s="1540"/>
      <c r="V101" s="1540"/>
      <c r="W101" s="640"/>
      <c r="X101" s="598"/>
    </row>
    <row r="102" spans="1:24" s="596" customFormat="1" ht="11.25" hidden="1" customHeight="1" outlineLevel="1" x14ac:dyDescent="0.25">
      <c r="A102" s="1450"/>
      <c r="B102" s="1222"/>
      <c r="C102" s="1222"/>
      <c r="D102" s="1222"/>
      <c r="E102" s="1222"/>
      <c r="F102" s="1223"/>
      <c r="G102" s="635"/>
      <c r="H102" s="1541"/>
      <c r="I102" s="1541"/>
      <c r="J102" s="1542"/>
      <c r="K102" s="1542"/>
      <c r="L102" s="1542"/>
      <c r="M102" s="1542"/>
      <c r="N102" s="1542"/>
      <c r="O102" s="1543"/>
      <c r="P102" s="1544"/>
      <c r="Q102" s="1540"/>
      <c r="R102" s="1540"/>
      <c r="S102" s="1540"/>
      <c r="T102" s="1540"/>
      <c r="U102" s="1540"/>
      <c r="V102" s="1540"/>
      <c r="W102" s="640"/>
      <c r="X102" s="598"/>
    </row>
    <row r="103" spans="1:24" s="596" customFormat="1" ht="12.75" hidden="1" customHeight="1" outlineLevel="1" x14ac:dyDescent="0.25">
      <c r="A103" s="1450"/>
      <c r="B103" s="1222"/>
      <c r="C103" s="1222"/>
      <c r="D103" s="1222"/>
      <c r="E103" s="1222"/>
      <c r="F103" s="1223"/>
      <c r="G103" s="635"/>
      <c r="H103" s="1541"/>
      <c r="I103" s="1541"/>
      <c r="J103" s="1542"/>
      <c r="K103" s="1542"/>
      <c r="L103" s="1542"/>
      <c r="M103" s="1542"/>
      <c r="N103" s="1542"/>
      <c r="O103" s="1543"/>
      <c r="P103" s="1544"/>
      <c r="Q103" s="1540"/>
      <c r="R103" s="1540"/>
      <c r="S103" s="1540"/>
      <c r="T103" s="1540"/>
      <c r="U103" s="1540"/>
      <c r="V103" s="1540"/>
      <c r="W103" s="640"/>
      <c r="X103" s="598"/>
    </row>
    <row r="104" spans="1:24" s="596" customFormat="1" ht="18.75" hidden="1" customHeight="1" outlineLevel="1" x14ac:dyDescent="0.25">
      <c r="A104" s="1450"/>
      <c r="B104" s="1222"/>
      <c r="C104" s="1222"/>
      <c r="D104" s="1222"/>
      <c r="E104" s="1222"/>
      <c r="F104" s="1223"/>
      <c r="G104" s="635"/>
      <c r="H104" s="1541"/>
      <c r="I104" s="1541"/>
      <c r="J104" s="1542"/>
      <c r="K104" s="1542"/>
      <c r="L104" s="1542"/>
      <c r="M104" s="1542"/>
      <c r="N104" s="1542"/>
      <c r="O104" s="1543"/>
      <c r="P104" s="1544"/>
      <c r="Q104" s="1540"/>
      <c r="R104" s="1540"/>
      <c r="S104" s="1540"/>
      <c r="T104" s="1540"/>
      <c r="U104" s="1540"/>
      <c r="V104" s="1540"/>
      <c r="W104" s="640"/>
      <c r="X104" s="598"/>
    </row>
    <row r="105" spans="1:24" s="600" customFormat="1" ht="16.5" collapsed="1" thickBot="1" x14ac:dyDescent="0.3">
      <c r="A105" s="1545" t="s">
        <v>322</v>
      </c>
      <c r="B105" s="1473"/>
      <c r="C105" s="1473"/>
      <c r="D105" s="1473"/>
      <c r="E105" s="1473"/>
      <c r="F105" s="1474"/>
      <c r="G105" s="607" t="s">
        <v>1025</v>
      </c>
      <c r="H105" s="1546" t="s">
        <v>1025</v>
      </c>
      <c r="I105" s="1546"/>
      <c r="J105" s="1546" t="s">
        <v>1025</v>
      </c>
      <c r="K105" s="1546"/>
      <c r="L105" s="1546"/>
      <c r="M105" s="1546" t="s">
        <v>1025</v>
      </c>
      <c r="N105" s="1546"/>
      <c r="O105" s="1470" t="s">
        <v>1025</v>
      </c>
      <c r="P105" s="1472"/>
      <c r="Q105" s="1546" t="s">
        <v>1025</v>
      </c>
      <c r="R105" s="1546"/>
      <c r="S105" s="1547">
        <f>SUM(S90:T104)</f>
        <v>0</v>
      </c>
      <c r="T105" s="1547"/>
      <c r="U105" s="1547">
        <f>SUM(U90:V104)</f>
        <v>0</v>
      </c>
      <c r="V105" s="1547"/>
      <c r="W105" s="641" t="s">
        <v>1025</v>
      </c>
      <c r="X105" s="599"/>
    </row>
    <row r="106" spans="1:24" s="596" customFormat="1" ht="6" customHeight="1" thickBot="1" x14ac:dyDescent="0.3">
      <c r="A106" s="1451"/>
      <c r="B106" s="1452"/>
      <c r="C106" s="1452"/>
      <c r="D106" s="1452"/>
      <c r="E106" s="1452"/>
      <c r="F106" s="1452"/>
      <c r="G106" s="1452"/>
      <c r="H106" s="1452"/>
      <c r="I106" s="1452"/>
      <c r="J106" s="1452"/>
      <c r="K106" s="1452"/>
      <c r="L106" s="1452"/>
      <c r="M106" s="1452"/>
      <c r="N106" s="1452"/>
      <c r="O106" s="1452"/>
      <c r="P106" s="1452"/>
      <c r="Q106" s="1452"/>
      <c r="R106" s="1452"/>
      <c r="S106" s="1452"/>
      <c r="T106" s="1452"/>
      <c r="U106" s="1452"/>
      <c r="V106" s="1452"/>
      <c r="W106" s="1453"/>
      <c r="X106" s="598"/>
    </row>
    <row r="107" spans="1:24" s="596" customFormat="1" ht="15.75" x14ac:dyDescent="0.25">
      <c r="A107" s="1454" t="s">
        <v>1000</v>
      </c>
      <c r="B107" s="1455"/>
      <c r="C107" s="1455"/>
      <c r="D107" s="1455"/>
      <c r="E107" s="1455"/>
      <c r="F107" s="1455"/>
      <c r="G107" s="1455"/>
      <c r="H107" s="1455"/>
      <c r="I107" s="1455"/>
      <c r="J107" s="1455"/>
      <c r="K107" s="1455"/>
      <c r="L107" s="1455"/>
      <c r="M107" s="1455"/>
      <c r="N107" s="1455"/>
      <c r="O107" s="1455"/>
      <c r="P107" s="1455"/>
      <c r="Q107" s="1455"/>
      <c r="R107" s="1455"/>
      <c r="S107" s="1455"/>
      <c r="T107" s="1455"/>
      <c r="U107" s="1455"/>
      <c r="V107" s="1455"/>
      <c r="W107" s="1456"/>
      <c r="X107" s="598"/>
    </row>
    <row r="108" spans="1:24" s="596" customFormat="1" ht="15.75" x14ac:dyDescent="0.25">
      <c r="A108" s="1450"/>
      <c r="B108" s="1222"/>
      <c r="C108" s="1222"/>
      <c r="D108" s="1222"/>
      <c r="E108" s="1222"/>
      <c r="F108" s="1223"/>
      <c r="G108" s="635"/>
      <c r="H108" s="1541"/>
      <c r="I108" s="1541"/>
      <c r="J108" s="1542"/>
      <c r="K108" s="1542"/>
      <c r="L108" s="1542"/>
      <c r="M108" s="1542"/>
      <c r="N108" s="1542"/>
      <c r="O108" s="1548"/>
      <c r="P108" s="1549"/>
      <c r="Q108" s="1541"/>
      <c r="R108" s="1541"/>
      <c r="S108" s="1541"/>
      <c r="T108" s="1541"/>
      <c r="U108" s="1541"/>
      <c r="V108" s="1541"/>
      <c r="W108" s="640"/>
      <c r="X108" s="598"/>
    </row>
    <row r="109" spans="1:24" s="596" customFormat="1" ht="15.75" x14ac:dyDescent="0.25">
      <c r="A109" s="1450"/>
      <c r="B109" s="1222"/>
      <c r="C109" s="1222"/>
      <c r="D109" s="1222"/>
      <c r="E109" s="1222"/>
      <c r="F109" s="1223"/>
      <c r="G109" s="635"/>
      <c r="H109" s="1541"/>
      <c r="I109" s="1541"/>
      <c r="J109" s="1542"/>
      <c r="K109" s="1542"/>
      <c r="L109" s="1542"/>
      <c r="M109" s="1542"/>
      <c r="N109" s="1542"/>
      <c r="O109" s="1548"/>
      <c r="P109" s="1549"/>
      <c r="Q109" s="1541"/>
      <c r="R109" s="1541"/>
      <c r="S109" s="1541"/>
      <c r="T109" s="1541"/>
      <c r="U109" s="1541"/>
      <c r="V109" s="1541"/>
      <c r="W109" s="640"/>
      <c r="X109" s="598"/>
    </row>
    <row r="110" spans="1:24" s="596" customFormat="1" ht="15.75" x14ac:dyDescent="0.25">
      <c r="A110" s="1450"/>
      <c r="B110" s="1222"/>
      <c r="C110" s="1222"/>
      <c r="D110" s="1222"/>
      <c r="E110" s="1222"/>
      <c r="F110" s="1223"/>
      <c r="G110" s="635"/>
      <c r="H110" s="1541"/>
      <c r="I110" s="1541"/>
      <c r="J110" s="1542"/>
      <c r="K110" s="1542"/>
      <c r="L110" s="1542"/>
      <c r="M110" s="1542"/>
      <c r="N110" s="1542"/>
      <c r="O110" s="1548"/>
      <c r="P110" s="1549"/>
      <c r="Q110" s="1541"/>
      <c r="R110" s="1541"/>
      <c r="S110" s="1541"/>
      <c r="T110" s="1541"/>
      <c r="U110" s="1541"/>
      <c r="V110" s="1541"/>
      <c r="W110" s="640"/>
      <c r="X110" s="598"/>
    </row>
    <row r="111" spans="1:24" s="596" customFormat="1" ht="15.75" x14ac:dyDescent="0.25">
      <c r="A111" s="1450"/>
      <c r="B111" s="1222"/>
      <c r="C111" s="1222"/>
      <c r="D111" s="1222"/>
      <c r="E111" s="1222"/>
      <c r="F111" s="1223"/>
      <c r="G111" s="635"/>
      <c r="H111" s="1541"/>
      <c r="I111" s="1541"/>
      <c r="J111" s="1542"/>
      <c r="K111" s="1542"/>
      <c r="L111" s="1542"/>
      <c r="M111" s="1542"/>
      <c r="N111" s="1542"/>
      <c r="O111" s="1548"/>
      <c r="P111" s="1549"/>
      <c r="Q111" s="1541"/>
      <c r="R111" s="1541"/>
      <c r="S111" s="1541"/>
      <c r="T111" s="1541"/>
      <c r="U111" s="1541"/>
      <c r="V111" s="1541"/>
      <c r="W111" s="640"/>
      <c r="X111" s="598"/>
    </row>
    <row r="112" spans="1:24" s="596" customFormat="1" ht="15.75" x14ac:dyDescent="0.25">
      <c r="A112" s="1450"/>
      <c r="B112" s="1222"/>
      <c r="C112" s="1222"/>
      <c r="D112" s="1222"/>
      <c r="E112" s="1222"/>
      <c r="F112" s="1223"/>
      <c r="G112" s="635"/>
      <c r="H112" s="1541"/>
      <c r="I112" s="1541"/>
      <c r="J112" s="1542"/>
      <c r="K112" s="1542"/>
      <c r="L112" s="1542"/>
      <c r="M112" s="1542"/>
      <c r="N112" s="1542"/>
      <c r="O112" s="1548"/>
      <c r="P112" s="1549"/>
      <c r="Q112" s="1541"/>
      <c r="R112" s="1541"/>
      <c r="S112" s="1541"/>
      <c r="T112" s="1541"/>
      <c r="U112" s="1541"/>
      <c r="V112" s="1541"/>
      <c r="W112" s="640"/>
      <c r="X112" s="598"/>
    </row>
    <row r="113" spans="1:24" s="596" customFormat="1" ht="15.75" hidden="1" outlineLevel="1" x14ac:dyDescent="0.25">
      <c r="A113" s="1450"/>
      <c r="B113" s="1222"/>
      <c r="C113" s="1222"/>
      <c r="D113" s="1222"/>
      <c r="E113" s="1222"/>
      <c r="F113" s="1223"/>
      <c r="G113" s="635"/>
      <c r="H113" s="1541"/>
      <c r="I113" s="1541"/>
      <c r="J113" s="1542"/>
      <c r="K113" s="1542"/>
      <c r="L113" s="1542"/>
      <c r="M113" s="1542"/>
      <c r="N113" s="1542"/>
      <c r="O113" s="1548"/>
      <c r="P113" s="1549"/>
      <c r="Q113" s="1541"/>
      <c r="R113" s="1541"/>
      <c r="S113" s="1541"/>
      <c r="T113" s="1541"/>
      <c r="U113" s="1541"/>
      <c r="V113" s="1541"/>
      <c r="W113" s="640"/>
      <c r="X113" s="598"/>
    </row>
    <row r="114" spans="1:24" s="596" customFormat="1" ht="15.75" hidden="1" outlineLevel="1" x14ac:dyDescent="0.25">
      <c r="A114" s="1450"/>
      <c r="B114" s="1222"/>
      <c r="C114" s="1222"/>
      <c r="D114" s="1222"/>
      <c r="E114" s="1222"/>
      <c r="F114" s="1223"/>
      <c r="G114" s="635"/>
      <c r="H114" s="1541"/>
      <c r="I114" s="1541"/>
      <c r="J114" s="1542"/>
      <c r="K114" s="1542"/>
      <c r="L114" s="1542"/>
      <c r="M114" s="1542"/>
      <c r="N114" s="1542"/>
      <c r="O114" s="1548"/>
      <c r="P114" s="1549"/>
      <c r="Q114" s="1541"/>
      <c r="R114" s="1541"/>
      <c r="S114" s="1541"/>
      <c r="T114" s="1541"/>
      <c r="U114" s="1541"/>
      <c r="V114" s="1541"/>
      <c r="W114" s="640"/>
      <c r="X114" s="598"/>
    </row>
    <row r="115" spans="1:24" s="596" customFormat="1" ht="15.75" hidden="1" outlineLevel="1" x14ac:dyDescent="0.25">
      <c r="A115" s="1450"/>
      <c r="B115" s="1222"/>
      <c r="C115" s="1222"/>
      <c r="D115" s="1222"/>
      <c r="E115" s="1222"/>
      <c r="F115" s="1223"/>
      <c r="G115" s="635"/>
      <c r="H115" s="1541"/>
      <c r="I115" s="1541"/>
      <c r="J115" s="1542"/>
      <c r="K115" s="1542"/>
      <c r="L115" s="1542"/>
      <c r="M115" s="1542"/>
      <c r="N115" s="1542"/>
      <c r="O115" s="1548"/>
      <c r="P115" s="1549"/>
      <c r="Q115" s="1541"/>
      <c r="R115" s="1541"/>
      <c r="S115" s="1541"/>
      <c r="T115" s="1541"/>
      <c r="U115" s="1541"/>
      <c r="V115" s="1541"/>
      <c r="W115" s="640"/>
      <c r="X115" s="598"/>
    </row>
    <row r="116" spans="1:24" s="596" customFormat="1" ht="15.75" hidden="1" outlineLevel="1" x14ac:dyDescent="0.25">
      <c r="A116" s="1450"/>
      <c r="B116" s="1222"/>
      <c r="C116" s="1222"/>
      <c r="D116" s="1222"/>
      <c r="E116" s="1222"/>
      <c r="F116" s="1223"/>
      <c r="G116" s="635"/>
      <c r="H116" s="1541"/>
      <c r="I116" s="1541"/>
      <c r="J116" s="1542"/>
      <c r="K116" s="1542"/>
      <c r="L116" s="1542"/>
      <c r="M116" s="1542"/>
      <c r="N116" s="1542"/>
      <c r="O116" s="1548"/>
      <c r="P116" s="1549"/>
      <c r="Q116" s="1541"/>
      <c r="R116" s="1541"/>
      <c r="S116" s="1541"/>
      <c r="T116" s="1541"/>
      <c r="U116" s="1541"/>
      <c r="V116" s="1541"/>
      <c r="W116" s="640"/>
      <c r="X116" s="598"/>
    </row>
    <row r="117" spans="1:24" s="596" customFormat="1" ht="15.75" hidden="1" outlineLevel="1" x14ac:dyDescent="0.25">
      <c r="A117" s="1450"/>
      <c r="B117" s="1222"/>
      <c r="C117" s="1222"/>
      <c r="D117" s="1222"/>
      <c r="E117" s="1222"/>
      <c r="F117" s="1223"/>
      <c r="G117" s="635"/>
      <c r="H117" s="1541"/>
      <c r="I117" s="1541"/>
      <c r="J117" s="1542"/>
      <c r="K117" s="1542"/>
      <c r="L117" s="1542"/>
      <c r="M117" s="1542"/>
      <c r="N117" s="1542"/>
      <c r="O117" s="1548"/>
      <c r="P117" s="1549"/>
      <c r="Q117" s="1541"/>
      <c r="R117" s="1541"/>
      <c r="S117" s="1541"/>
      <c r="T117" s="1541"/>
      <c r="U117" s="1541"/>
      <c r="V117" s="1541"/>
      <c r="W117" s="640"/>
      <c r="X117" s="598"/>
    </row>
    <row r="118" spans="1:24" s="596" customFormat="1" ht="15.75" hidden="1" outlineLevel="1" x14ac:dyDescent="0.25">
      <c r="A118" s="1450"/>
      <c r="B118" s="1222"/>
      <c r="C118" s="1222"/>
      <c r="D118" s="1222"/>
      <c r="E118" s="1222"/>
      <c r="F118" s="1223"/>
      <c r="G118" s="635"/>
      <c r="H118" s="1541"/>
      <c r="I118" s="1541"/>
      <c r="J118" s="1542"/>
      <c r="K118" s="1542"/>
      <c r="L118" s="1542"/>
      <c r="M118" s="1542"/>
      <c r="N118" s="1542"/>
      <c r="O118" s="1548"/>
      <c r="P118" s="1549"/>
      <c r="Q118" s="1541"/>
      <c r="R118" s="1541"/>
      <c r="S118" s="1541"/>
      <c r="T118" s="1541"/>
      <c r="U118" s="1541"/>
      <c r="V118" s="1541"/>
      <c r="W118" s="640"/>
      <c r="X118" s="598"/>
    </row>
    <row r="119" spans="1:24" s="596" customFormat="1" ht="15.75" hidden="1" outlineLevel="1" x14ac:dyDescent="0.25">
      <c r="A119" s="1450"/>
      <c r="B119" s="1222"/>
      <c r="C119" s="1222"/>
      <c r="D119" s="1222"/>
      <c r="E119" s="1222"/>
      <c r="F119" s="1223"/>
      <c r="G119" s="635"/>
      <c r="H119" s="1541"/>
      <c r="I119" s="1541"/>
      <c r="J119" s="1542"/>
      <c r="K119" s="1542"/>
      <c r="L119" s="1542"/>
      <c r="M119" s="1542"/>
      <c r="N119" s="1542"/>
      <c r="O119" s="1548"/>
      <c r="P119" s="1549"/>
      <c r="Q119" s="1541"/>
      <c r="R119" s="1541"/>
      <c r="S119" s="1541"/>
      <c r="T119" s="1541"/>
      <c r="U119" s="1541"/>
      <c r="V119" s="1541"/>
      <c r="W119" s="640"/>
      <c r="X119" s="598"/>
    </row>
    <row r="120" spans="1:24" s="596" customFormat="1" ht="15.75" hidden="1" outlineLevel="1" x14ac:dyDescent="0.25">
      <c r="A120" s="1450"/>
      <c r="B120" s="1222"/>
      <c r="C120" s="1222"/>
      <c r="D120" s="1222"/>
      <c r="E120" s="1222"/>
      <c r="F120" s="1223"/>
      <c r="G120" s="635"/>
      <c r="H120" s="1541"/>
      <c r="I120" s="1541"/>
      <c r="J120" s="1542"/>
      <c r="K120" s="1542"/>
      <c r="L120" s="1542"/>
      <c r="M120" s="1542"/>
      <c r="N120" s="1542"/>
      <c r="O120" s="1548"/>
      <c r="P120" s="1549"/>
      <c r="Q120" s="1541"/>
      <c r="R120" s="1541"/>
      <c r="S120" s="1541"/>
      <c r="T120" s="1541"/>
      <c r="U120" s="1541"/>
      <c r="V120" s="1541"/>
      <c r="W120" s="640"/>
      <c r="X120" s="598"/>
    </row>
    <row r="121" spans="1:24" s="596" customFormat="1" ht="15.75" hidden="1" outlineLevel="1" x14ac:dyDescent="0.25">
      <c r="A121" s="1450"/>
      <c r="B121" s="1222"/>
      <c r="C121" s="1222"/>
      <c r="D121" s="1222"/>
      <c r="E121" s="1222"/>
      <c r="F121" s="1223"/>
      <c r="G121" s="635"/>
      <c r="H121" s="1541"/>
      <c r="I121" s="1541"/>
      <c r="J121" s="1542"/>
      <c r="K121" s="1542"/>
      <c r="L121" s="1542"/>
      <c r="M121" s="1542"/>
      <c r="N121" s="1542"/>
      <c r="O121" s="1548"/>
      <c r="P121" s="1549"/>
      <c r="Q121" s="1541"/>
      <c r="R121" s="1541"/>
      <c r="S121" s="1541"/>
      <c r="T121" s="1541"/>
      <c r="U121" s="1541"/>
      <c r="V121" s="1541"/>
      <c r="W121" s="640"/>
      <c r="X121" s="598"/>
    </row>
    <row r="122" spans="1:24" s="596" customFormat="1" ht="15.75" hidden="1" outlineLevel="1" x14ac:dyDescent="0.25">
      <c r="A122" s="1450"/>
      <c r="B122" s="1222"/>
      <c r="C122" s="1222"/>
      <c r="D122" s="1222"/>
      <c r="E122" s="1222"/>
      <c r="F122" s="1223"/>
      <c r="G122" s="635"/>
      <c r="H122" s="1541"/>
      <c r="I122" s="1541"/>
      <c r="J122" s="1542"/>
      <c r="K122" s="1542"/>
      <c r="L122" s="1542"/>
      <c r="M122" s="1542"/>
      <c r="N122" s="1542"/>
      <c r="O122" s="1548"/>
      <c r="P122" s="1549"/>
      <c r="Q122" s="1541"/>
      <c r="R122" s="1541"/>
      <c r="S122" s="1541"/>
      <c r="T122" s="1541"/>
      <c r="U122" s="1541"/>
      <c r="V122" s="1541"/>
      <c r="W122" s="640"/>
      <c r="X122" s="598"/>
    </row>
    <row r="123" spans="1:24" s="600" customFormat="1" ht="16.5" collapsed="1" thickBot="1" x14ac:dyDescent="0.3">
      <c r="A123" s="1578" t="s">
        <v>322</v>
      </c>
      <c r="B123" s="1579"/>
      <c r="C123" s="1579"/>
      <c r="D123" s="1579"/>
      <c r="E123" s="1579"/>
      <c r="F123" s="1580"/>
      <c r="G123" s="636" t="s">
        <v>1025</v>
      </c>
      <c r="H123" s="1459" t="s">
        <v>1025</v>
      </c>
      <c r="I123" s="1459"/>
      <c r="J123" s="1459" t="s">
        <v>1025</v>
      </c>
      <c r="K123" s="1459"/>
      <c r="L123" s="1459"/>
      <c r="M123" s="1459" t="s">
        <v>1025</v>
      </c>
      <c r="N123" s="1459"/>
      <c r="O123" s="1470" t="s">
        <v>1025</v>
      </c>
      <c r="P123" s="1472"/>
      <c r="Q123" s="1459" t="s">
        <v>9</v>
      </c>
      <c r="R123" s="1459"/>
      <c r="S123" s="1459">
        <f>SUM(S108:T122)</f>
        <v>0</v>
      </c>
      <c r="T123" s="1459"/>
      <c r="U123" s="1459">
        <f>SUM(U108:V122)</f>
        <v>0</v>
      </c>
      <c r="V123" s="1459"/>
      <c r="W123" s="642" t="s">
        <v>1025</v>
      </c>
      <c r="X123" s="599"/>
    </row>
    <row r="124" spans="1:24" s="600" customFormat="1" ht="28.5" customHeight="1" x14ac:dyDescent="0.25">
      <c r="A124" s="634" t="s">
        <v>1478</v>
      </c>
      <c r="B124" s="654"/>
      <c r="C124" s="654"/>
      <c r="D124" s="654"/>
      <c r="E124" s="654"/>
      <c r="F124" s="654"/>
      <c r="G124" s="655"/>
      <c r="H124" s="655"/>
      <c r="I124" s="655"/>
      <c r="J124" s="655"/>
      <c r="K124" s="655"/>
      <c r="L124" s="655"/>
      <c r="M124" s="655"/>
      <c r="N124" s="655"/>
      <c r="O124" s="655"/>
      <c r="P124" s="655"/>
      <c r="Q124" s="655"/>
      <c r="R124" s="655"/>
      <c r="S124" s="655"/>
      <c r="T124" s="655"/>
      <c r="U124" s="655"/>
      <c r="V124" s="655"/>
      <c r="W124" s="655"/>
      <c r="X124" s="599"/>
    </row>
    <row r="125" spans="1:24" s="600" customFormat="1" ht="15.75" x14ac:dyDescent="0.25">
      <c r="A125" s="1444" t="s">
        <v>1479</v>
      </c>
      <c r="B125" s="1445"/>
      <c r="C125" s="1445"/>
      <c r="D125" s="1445"/>
      <c r="E125" s="1445"/>
      <c r="F125" s="1446"/>
      <c r="G125" s="1460" t="s">
        <v>114</v>
      </c>
      <c r="H125" s="1462" t="s">
        <v>325</v>
      </c>
      <c r="I125" s="1463"/>
      <c r="J125" s="1475" t="s">
        <v>326</v>
      </c>
      <c r="K125" s="1475"/>
      <c r="L125" s="1475"/>
      <c r="M125" s="1475"/>
      <c r="N125" s="1475"/>
      <c r="O125" s="1466" t="s">
        <v>1476</v>
      </c>
      <c r="P125" s="1467"/>
      <c r="Q125" s="1467"/>
      <c r="R125" s="1467"/>
      <c r="S125" s="1467"/>
      <c r="T125" s="1467"/>
      <c r="U125" s="1467"/>
      <c r="V125" s="1467"/>
      <c r="W125" s="1468"/>
      <c r="X125" s="599"/>
    </row>
    <row r="126" spans="1:24" s="600" customFormat="1" ht="15.75" customHeight="1" x14ac:dyDescent="0.25">
      <c r="A126" s="1447"/>
      <c r="B126" s="1448"/>
      <c r="C126" s="1448"/>
      <c r="D126" s="1448"/>
      <c r="E126" s="1448"/>
      <c r="F126" s="1449"/>
      <c r="G126" s="1461"/>
      <c r="H126" s="1464"/>
      <c r="I126" s="1465"/>
      <c r="J126" s="1475" t="s">
        <v>320</v>
      </c>
      <c r="K126" s="1475"/>
      <c r="L126" s="1475"/>
      <c r="M126" s="1475" t="s">
        <v>328</v>
      </c>
      <c r="N126" s="1475"/>
      <c r="O126" s="1466" t="s">
        <v>1477</v>
      </c>
      <c r="P126" s="1468"/>
      <c r="Q126" s="1466" t="s">
        <v>329</v>
      </c>
      <c r="R126" s="1468"/>
      <c r="S126" s="1476" t="s">
        <v>330</v>
      </c>
      <c r="T126" s="1476"/>
      <c r="U126" s="1466" t="s">
        <v>1512</v>
      </c>
      <c r="V126" s="1467"/>
      <c r="W126" s="1468"/>
      <c r="X126" s="599"/>
    </row>
    <row r="127" spans="1:24" s="600" customFormat="1" ht="15.75" x14ac:dyDescent="0.25">
      <c r="A127" s="1473"/>
      <c r="B127" s="1473"/>
      <c r="C127" s="1473"/>
      <c r="D127" s="1473"/>
      <c r="E127" s="1473"/>
      <c r="F127" s="1474"/>
      <c r="G127" s="606"/>
      <c r="H127" s="1457"/>
      <c r="I127" s="1458"/>
      <c r="J127" s="1457"/>
      <c r="K127" s="1469"/>
      <c r="L127" s="1458"/>
      <c r="M127" s="1457"/>
      <c r="N127" s="1458"/>
      <c r="O127" s="1457"/>
      <c r="P127" s="1458"/>
      <c r="Q127" s="1457"/>
      <c r="R127" s="1458"/>
      <c r="S127" s="1457"/>
      <c r="T127" s="1458"/>
      <c r="U127" s="1457"/>
      <c r="V127" s="1469"/>
      <c r="W127" s="1458"/>
      <c r="X127" s="599"/>
    </row>
    <row r="128" spans="1:24" s="600" customFormat="1" ht="15.75" x14ac:dyDescent="0.25">
      <c r="A128" s="1473"/>
      <c r="B128" s="1473"/>
      <c r="C128" s="1473"/>
      <c r="D128" s="1473"/>
      <c r="E128" s="1473"/>
      <c r="F128" s="1474"/>
      <c r="G128" s="606"/>
      <c r="H128" s="1457"/>
      <c r="I128" s="1458"/>
      <c r="J128" s="1457"/>
      <c r="K128" s="1469"/>
      <c r="L128" s="1458"/>
      <c r="M128" s="1457"/>
      <c r="N128" s="1458"/>
      <c r="O128" s="1457"/>
      <c r="P128" s="1458"/>
      <c r="Q128" s="1457"/>
      <c r="R128" s="1458"/>
      <c r="S128" s="1457"/>
      <c r="T128" s="1458"/>
      <c r="U128" s="1457"/>
      <c r="V128" s="1469"/>
      <c r="W128" s="1458"/>
      <c r="X128" s="599"/>
    </row>
    <row r="129" spans="1:24" s="600" customFormat="1" ht="15.75" x14ac:dyDescent="0.25">
      <c r="A129" s="1473"/>
      <c r="B129" s="1473"/>
      <c r="C129" s="1473"/>
      <c r="D129" s="1473"/>
      <c r="E129" s="1473"/>
      <c r="F129" s="1474"/>
      <c r="G129" s="606"/>
      <c r="H129" s="1457"/>
      <c r="I129" s="1458"/>
      <c r="J129" s="1457"/>
      <c r="K129" s="1469"/>
      <c r="L129" s="1458"/>
      <c r="M129" s="1457"/>
      <c r="N129" s="1458"/>
      <c r="O129" s="1457"/>
      <c r="P129" s="1458"/>
      <c r="Q129" s="1457"/>
      <c r="R129" s="1458"/>
      <c r="S129" s="1457"/>
      <c r="T129" s="1458"/>
      <c r="U129" s="1457"/>
      <c r="V129" s="1469"/>
      <c r="W129" s="1458"/>
      <c r="X129" s="599"/>
    </row>
    <row r="130" spans="1:24" s="600" customFormat="1" ht="15.75" x14ac:dyDescent="0.25">
      <c r="A130" s="1473"/>
      <c r="B130" s="1473"/>
      <c r="C130" s="1473"/>
      <c r="D130" s="1473"/>
      <c r="E130" s="1473"/>
      <c r="F130" s="1474"/>
      <c r="G130" s="606"/>
      <c r="H130" s="1457"/>
      <c r="I130" s="1458"/>
      <c r="J130" s="1457"/>
      <c r="K130" s="1469"/>
      <c r="L130" s="1458"/>
      <c r="M130" s="1457"/>
      <c r="N130" s="1458"/>
      <c r="O130" s="1457"/>
      <c r="P130" s="1458"/>
      <c r="Q130" s="1457"/>
      <c r="R130" s="1458"/>
      <c r="S130" s="1457"/>
      <c r="T130" s="1458"/>
      <c r="U130" s="1457"/>
      <c r="V130" s="1469"/>
      <c r="W130" s="1458"/>
      <c r="X130" s="599"/>
    </row>
    <row r="131" spans="1:24" s="600" customFormat="1" ht="16.5" thickBot="1" x14ac:dyDescent="0.3">
      <c r="A131" s="1578" t="s">
        <v>322</v>
      </c>
      <c r="B131" s="1579"/>
      <c r="C131" s="1579"/>
      <c r="D131" s="1579"/>
      <c r="E131" s="1579"/>
      <c r="F131" s="1580"/>
      <c r="G131" s="636" t="s">
        <v>1025</v>
      </c>
      <c r="H131" s="1459" t="s">
        <v>1025</v>
      </c>
      <c r="I131" s="1459"/>
      <c r="J131" s="1459" t="s">
        <v>1025</v>
      </c>
      <c r="K131" s="1459"/>
      <c r="L131" s="1459"/>
      <c r="M131" s="1459" t="s">
        <v>1025</v>
      </c>
      <c r="N131" s="1459"/>
      <c r="O131" s="1470" t="s">
        <v>1025</v>
      </c>
      <c r="P131" s="1472"/>
      <c r="Q131" s="1459">
        <f>SUM(Q127:R130)</f>
        <v>0</v>
      </c>
      <c r="R131" s="1459"/>
      <c r="S131" s="1459">
        <f>SUM(S127:T130)</f>
        <v>0</v>
      </c>
      <c r="T131" s="1459"/>
      <c r="U131" s="1470" t="s">
        <v>1025</v>
      </c>
      <c r="V131" s="1471"/>
      <c r="W131" s="1472"/>
      <c r="X131" s="599"/>
    </row>
    <row r="132" spans="1:24" s="596" customFormat="1" ht="9.75" customHeight="1" x14ac:dyDescent="0.25">
      <c r="A132" s="637"/>
      <c r="B132" s="637"/>
      <c r="C132" s="637"/>
      <c r="D132" s="637"/>
      <c r="E132" s="637"/>
      <c r="F132" s="637"/>
      <c r="G132" s="637"/>
      <c r="H132" s="637"/>
      <c r="I132" s="637"/>
      <c r="J132" s="637"/>
      <c r="K132" s="637"/>
      <c r="L132" s="637"/>
      <c r="M132" s="637"/>
      <c r="N132" s="637"/>
      <c r="O132" s="637"/>
      <c r="P132" s="637"/>
      <c r="Q132" s="637"/>
      <c r="R132" s="637"/>
      <c r="S132" s="637"/>
      <c r="T132" s="637"/>
      <c r="U132" s="637"/>
      <c r="V132" s="637"/>
      <c r="W132" s="637"/>
      <c r="X132" s="598"/>
    </row>
    <row r="133" spans="1:24" s="596" customFormat="1" ht="9.75" customHeight="1" x14ac:dyDescent="0.25">
      <c r="A133" s="637"/>
      <c r="B133" s="637"/>
      <c r="C133" s="637"/>
      <c r="D133" s="637"/>
      <c r="E133" s="637"/>
      <c r="F133" s="637"/>
      <c r="G133" s="637"/>
      <c r="H133" s="637"/>
      <c r="I133" s="637"/>
      <c r="J133" s="637"/>
      <c r="K133" s="637"/>
      <c r="L133" s="637"/>
      <c r="M133" s="637"/>
      <c r="N133" s="637"/>
      <c r="O133" s="637"/>
      <c r="P133" s="637"/>
      <c r="Q133" s="637"/>
      <c r="R133" s="637"/>
      <c r="S133" s="637"/>
      <c r="T133" s="637"/>
      <c r="U133" s="637"/>
      <c r="V133" s="637"/>
      <c r="W133" s="637"/>
      <c r="X133" s="598"/>
    </row>
    <row r="134" spans="1:24" s="596" customFormat="1" ht="15" customHeight="1" thickBot="1" x14ac:dyDescent="0.3">
      <c r="A134" s="653" t="s">
        <v>1480</v>
      </c>
      <c r="B134" s="605"/>
      <c r="C134" s="605"/>
      <c r="D134" s="605"/>
      <c r="E134" s="605"/>
      <c r="F134" s="605"/>
      <c r="G134" s="605"/>
      <c r="H134" s="605"/>
      <c r="I134" s="605"/>
      <c r="J134" s="605"/>
      <c r="K134" s="605"/>
      <c r="L134" s="605"/>
      <c r="M134" s="605"/>
      <c r="N134" s="605"/>
      <c r="O134" s="605"/>
      <c r="P134" s="605"/>
      <c r="Q134" s="605"/>
      <c r="R134" s="605"/>
      <c r="S134" s="605"/>
      <c r="T134" s="605"/>
      <c r="U134" s="605"/>
      <c r="V134" s="605"/>
      <c r="W134" s="605"/>
      <c r="X134" s="598"/>
    </row>
    <row r="135" spans="1:24" s="596" customFormat="1" ht="24" customHeight="1" x14ac:dyDescent="0.2">
      <c r="A135" s="1576" t="s">
        <v>331</v>
      </c>
      <c r="B135" s="1570"/>
      <c r="C135" s="1570"/>
      <c r="D135" s="1570"/>
      <c r="E135" s="1570"/>
      <c r="F135" s="1570"/>
      <c r="G135" s="1570"/>
      <c r="H135" s="1570"/>
      <c r="I135" s="1570" t="s">
        <v>332</v>
      </c>
      <c r="J135" s="1570"/>
      <c r="K135" s="1570"/>
      <c r="L135" s="1570"/>
      <c r="M135" s="1570"/>
      <c r="N135" s="1570"/>
      <c r="O135" s="1558" t="s">
        <v>333</v>
      </c>
      <c r="P135" s="1559"/>
      <c r="Q135" s="1559"/>
      <c r="R135" s="1559"/>
      <c r="S135" s="1559"/>
      <c r="T135" s="1559"/>
      <c r="U135" s="1560"/>
      <c r="V135" s="1570" t="s">
        <v>1481</v>
      </c>
      <c r="W135" s="1571"/>
      <c r="X135" s="598"/>
    </row>
    <row r="136" spans="1:24" s="596" customFormat="1" ht="24" customHeight="1" x14ac:dyDescent="0.2">
      <c r="A136" s="1577"/>
      <c r="B136" s="1476"/>
      <c r="C136" s="1476"/>
      <c r="D136" s="1476"/>
      <c r="E136" s="1476"/>
      <c r="F136" s="1476"/>
      <c r="G136" s="1476"/>
      <c r="H136" s="1476"/>
      <c r="I136" s="1476"/>
      <c r="J136" s="1476"/>
      <c r="K136" s="1476"/>
      <c r="L136" s="1476"/>
      <c r="M136" s="1476"/>
      <c r="N136" s="1476"/>
      <c r="O136" s="1561" t="s">
        <v>334</v>
      </c>
      <c r="P136" s="1562"/>
      <c r="Q136" s="1563"/>
      <c r="R136" s="1561" t="s">
        <v>320</v>
      </c>
      <c r="S136" s="1563"/>
      <c r="T136" s="1569" t="s">
        <v>321</v>
      </c>
      <c r="U136" s="1569"/>
      <c r="V136" s="1476"/>
      <c r="W136" s="1572"/>
      <c r="X136" s="598"/>
    </row>
    <row r="137" spans="1:24" s="596" customFormat="1" ht="15.75" x14ac:dyDescent="0.25">
      <c r="A137" s="1550"/>
      <c r="B137" s="1541"/>
      <c r="C137" s="1541"/>
      <c r="D137" s="1541"/>
      <c r="E137" s="1541"/>
      <c r="F137" s="1541"/>
      <c r="G137" s="1541"/>
      <c r="H137" s="1541"/>
      <c r="I137" s="1541"/>
      <c r="J137" s="1541"/>
      <c r="K137" s="1541"/>
      <c r="L137" s="1541"/>
      <c r="M137" s="1541"/>
      <c r="N137" s="1541"/>
      <c r="O137" s="1221"/>
      <c r="P137" s="1222"/>
      <c r="Q137" s="1223"/>
      <c r="R137" s="1551"/>
      <c r="S137" s="1552"/>
      <c r="T137" s="1553"/>
      <c r="U137" s="1553"/>
      <c r="V137" s="1554"/>
      <c r="W137" s="1555"/>
      <c r="X137" s="598"/>
    </row>
    <row r="138" spans="1:24" s="596" customFormat="1" ht="15.75" x14ac:dyDescent="0.25">
      <c r="A138" s="1550"/>
      <c r="B138" s="1541"/>
      <c r="C138" s="1541"/>
      <c r="D138" s="1541"/>
      <c r="E138" s="1541"/>
      <c r="F138" s="1541"/>
      <c r="G138" s="1541"/>
      <c r="H138" s="1541"/>
      <c r="I138" s="1541"/>
      <c r="J138" s="1541"/>
      <c r="K138" s="1541"/>
      <c r="L138" s="1541"/>
      <c r="M138" s="1541"/>
      <c r="N138" s="1541"/>
      <c r="O138" s="1221"/>
      <c r="P138" s="1222"/>
      <c r="Q138" s="1223"/>
      <c r="R138" s="1551"/>
      <c r="S138" s="1552"/>
      <c r="T138" s="1553"/>
      <c r="U138" s="1553"/>
      <c r="V138" s="1554"/>
      <c r="W138" s="1555"/>
      <c r="X138" s="598"/>
    </row>
    <row r="139" spans="1:24" s="596" customFormat="1" ht="15.75" x14ac:dyDescent="0.25">
      <c r="A139" s="1550"/>
      <c r="B139" s="1541"/>
      <c r="C139" s="1541"/>
      <c r="D139" s="1541"/>
      <c r="E139" s="1541"/>
      <c r="F139" s="1541"/>
      <c r="G139" s="1541"/>
      <c r="H139" s="1541"/>
      <c r="I139" s="1541"/>
      <c r="J139" s="1541"/>
      <c r="K139" s="1541"/>
      <c r="L139" s="1541"/>
      <c r="M139" s="1541"/>
      <c r="N139" s="1541"/>
      <c r="O139" s="1221"/>
      <c r="P139" s="1222"/>
      <c r="Q139" s="1223"/>
      <c r="R139" s="1551"/>
      <c r="S139" s="1552"/>
      <c r="T139" s="1553"/>
      <c r="U139" s="1553"/>
      <c r="V139" s="1554"/>
      <c r="W139" s="1555"/>
      <c r="X139" s="598"/>
    </row>
    <row r="140" spans="1:24" s="596" customFormat="1" ht="15.75" x14ac:dyDescent="0.25">
      <c r="A140" s="1550"/>
      <c r="B140" s="1541"/>
      <c r="C140" s="1541"/>
      <c r="D140" s="1541"/>
      <c r="E140" s="1541"/>
      <c r="F140" s="1541"/>
      <c r="G140" s="1541"/>
      <c r="H140" s="1541"/>
      <c r="I140" s="1541"/>
      <c r="J140" s="1541"/>
      <c r="K140" s="1541"/>
      <c r="L140" s="1541"/>
      <c r="M140" s="1541"/>
      <c r="N140" s="1541"/>
      <c r="O140" s="1221"/>
      <c r="P140" s="1222"/>
      <c r="Q140" s="1223"/>
      <c r="R140" s="1551"/>
      <c r="S140" s="1552"/>
      <c r="T140" s="1553"/>
      <c r="U140" s="1553"/>
      <c r="V140" s="1554"/>
      <c r="W140" s="1555"/>
      <c r="X140" s="598"/>
    </row>
    <row r="141" spans="1:24" s="596" customFormat="1" ht="15.75" x14ac:dyDescent="0.25">
      <c r="A141" s="1550"/>
      <c r="B141" s="1541"/>
      <c r="C141" s="1541"/>
      <c r="D141" s="1541"/>
      <c r="E141" s="1541"/>
      <c r="F141" s="1541"/>
      <c r="G141" s="1541"/>
      <c r="H141" s="1541"/>
      <c r="I141" s="1541"/>
      <c r="J141" s="1541"/>
      <c r="K141" s="1541"/>
      <c r="L141" s="1541"/>
      <c r="M141" s="1541"/>
      <c r="N141" s="1541"/>
      <c r="O141" s="1221"/>
      <c r="P141" s="1222"/>
      <c r="Q141" s="1223"/>
      <c r="R141" s="1551"/>
      <c r="S141" s="1552"/>
      <c r="T141" s="1553"/>
      <c r="U141" s="1553"/>
      <c r="V141" s="1554"/>
      <c r="W141" s="1555"/>
      <c r="X141" s="598"/>
    </row>
    <row r="142" spans="1:24" s="596" customFormat="1" ht="15.75" x14ac:dyDescent="0.25">
      <c r="A142" s="1550"/>
      <c r="B142" s="1541"/>
      <c r="C142" s="1541"/>
      <c r="D142" s="1541"/>
      <c r="E142" s="1541"/>
      <c r="F142" s="1541"/>
      <c r="G142" s="1541"/>
      <c r="H142" s="1541"/>
      <c r="I142" s="1541"/>
      <c r="J142" s="1541"/>
      <c r="K142" s="1541"/>
      <c r="L142" s="1541"/>
      <c r="M142" s="1541"/>
      <c r="N142" s="1541"/>
      <c r="O142" s="1221"/>
      <c r="P142" s="1222"/>
      <c r="Q142" s="1223"/>
      <c r="R142" s="1551"/>
      <c r="S142" s="1552"/>
      <c r="T142" s="1553"/>
      <c r="U142" s="1553"/>
      <c r="V142" s="1554"/>
      <c r="W142" s="1555"/>
      <c r="X142" s="598"/>
    </row>
    <row r="143" spans="1:24" s="596" customFormat="1" ht="15.75" hidden="1" outlineLevel="1" x14ac:dyDescent="0.25">
      <c r="A143" s="1550"/>
      <c r="B143" s="1541"/>
      <c r="C143" s="1541"/>
      <c r="D143" s="1541"/>
      <c r="E143" s="1541"/>
      <c r="F143" s="1541"/>
      <c r="G143" s="1541"/>
      <c r="H143" s="1541"/>
      <c r="I143" s="1541"/>
      <c r="J143" s="1541"/>
      <c r="K143" s="1541"/>
      <c r="L143" s="1541"/>
      <c r="M143" s="1541"/>
      <c r="N143" s="1541"/>
      <c r="O143" s="1221"/>
      <c r="P143" s="1222"/>
      <c r="Q143" s="1223"/>
      <c r="R143" s="1551"/>
      <c r="S143" s="1552"/>
      <c r="T143" s="1553"/>
      <c r="U143" s="1553"/>
      <c r="V143" s="1554"/>
      <c r="W143" s="1555"/>
      <c r="X143" s="598"/>
    </row>
    <row r="144" spans="1:24" s="596" customFormat="1" ht="15.75" hidden="1" outlineLevel="1" x14ac:dyDescent="0.25">
      <c r="A144" s="1550"/>
      <c r="B144" s="1541"/>
      <c r="C144" s="1541"/>
      <c r="D144" s="1541"/>
      <c r="E144" s="1541"/>
      <c r="F144" s="1541"/>
      <c r="G144" s="1541"/>
      <c r="H144" s="1541"/>
      <c r="I144" s="1541"/>
      <c r="J144" s="1541"/>
      <c r="K144" s="1541"/>
      <c r="L144" s="1541"/>
      <c r="M144" s="1541"/>
      <c r="N144" s="1541"/>
      <c r="O144" s="1221"/>
      <c r="P144" s="1222"/>
      <c r="Q144" s="1223"/>
      <c r="R144" s="1551"/>
      <c r="S144" s="1552"/>
      <c r="T144" s="1553"/>
      <c r="U144" s="1553"/>
      <c r="V144" s="1554"/>
      <c r="W144" s="1555"/>
      <c r="X144" s="598"/>
    </row>
    <row r="145" spans="1:31" s="596" customFormat="1" ht="15.75" hidden="1" outlineLevel="1" x14ac:dyDescent="0.25">
      <c r="A145" s="1550"/>
      <c r="B145" s="1541"/>
      <c r="C145" s="1541"/>
      <c r="D145" s="1541"/>
      <c r="E145" s="1541"/>
      <c r="F145" s="1541"/>
      <c r="G145" s="1541"/>
      <c r="H145" s="1541"/>
      <c r="I145" s="1541"/>
      <c r="J145" s="1541"/>
      <c r="K145" s="1541"/>
      <c r="L145" s="1541"/>
      <c r="M145" s="1541"/>
      <c r="N145" s="1541"/>
      <c r="O145" s="1221"/>
      <c r="P145" s="1222"/>
      <c r="Q145" s="1223"/>
      <c r="R145" s="1551"/>
      <c r="S145" s="1552"/>
      <c r="T145" s="1553"/>
      <c r="U145" s="1553"/>
      <c r="V145" s="1554"/>
      <c r="W145" s="1555"/>
      <c r="X145" s="598"/>
    </row>
    <row r="146" spans="1:31" s="596" customFormat="1" ht="15.75" hidden="1" outlineLevel="1" x14ac:dyDescent="0.25">
      <c r="A146" s="1550"/>
      <c r="B146" s="1541"/>
      <c r="C146" s="1541"/>
      <c r="D146" s="1541"/>
      <c r="E146" s="1541"/>
      <c r="F146" s="1541"/>
      <c r="G146" s="1541"/>
      <c r="H146" s="1541"/>
      <c r="I146" s="1541"/>
      <c r="J146" s="1541"/>
      <c r="K146" s="1541"/>
      <c r="L146" s="1541"/>
      <c r="M146" s="1541"/>
      <c r="N146" s="1541"/>
      <c r="O146" s="1221"/>
      <c r="P146" s="1222"/>
      <c r="Q146" s="1223"/>
      <c r="R146" s="1551"/>
      <c r="S146" s="1552"/>
      <c r="T146" s="1553"/>
      <c r="U146" s="1553"/>
      <c r="V146" s="1554"/>
      <c r="W146" s="1555"/>
      <c r="X146" s="598"/>
    </row>
    <row r="147" spans="1:31" s="596" customFormat="1" ht="15.75" hidden="1" outlineLevel="1" x14ac:dyDescent="0.25">
      <c r="A147" s="1550"/>
      <c r="B147" s="1541"/>
      <c r="C147" s="1541"/>
      <c r="D147" s="1541"/>
      <c r="E147" s="1541"/>
      <c r="F147" s="1541"/>
      <c r="G147" s="1541"/>
      <c r="H147" s="1541"/>
      <c r="I147" s="1541"/>
      <c r="J147" s="1541"/>
      <c r="K147" s="1541"/>
      <c r="L147" s="1541"/>
      <c r="M147" s="1541"/>
      <c r="N147" s="1541"/>
      <c r="O147" s="1221"/>
      <c r="P147" s="1222"/>
      <c r="Q147" s="1223"/>
      <c r="R147" s="1551"/>
      <c r="S147" s="1552"/>
      <c r="T147" s="1553"/>
      <c r="U147" s="1553"/>
      <c r="V147" s="1554"/>
      <c r="W147" s="1555"/>
      <c r="X147" s="598"/>
    </row>
    <row r="148" spans="1:31" s="596" customFormat="1" ht="15.75" hidden="1" outlineLevel="1" x14ac:dyDescent="0.25">
      <c r="A148" s="1550"/>
      <c r="B148" s="1541"/>
      <c r="C148" s="1541"/>
      <c r="D148" s="1541"/>
      <c r="E148" s="1541"/>
      <c r="F148" s="1541"/>
      <c r="G148" s="1541"/>
      <c r="H148" s="1541"/>
      <c r="I148" s="1541"/>
      <c r="J148" s="1541"/>
      <c r="K148" s="1541"/>
      <c r="L148" s="1541"/>
      <c r="M148" s="1541"/>
      <c r="N148" s="1541"/>
      <c r="O148" s="1221"/>
      <c r="P148" s="1222"/>
      <c r="Q148" s="1223"/>
      <c r="R148" s="1551"/>
      <c r="S148" s="1552"/>
      <c r="T148" s="1553"/>
      <c r="U148" s="1553"/>
      <c r="V148" s="1554"/>
      <c r="W148" s="1555"/>
      <c r="X148" s="598"/>
    </row>
    <row r="149" spans="1:31" s="596" customFormat="1" ht="15.75" hidden="1" outlineLevel="1" x14ac:dyDescent="0.25">
      <c r="A149" s="1550"/>
      <c r="B149" s="1541"/>
      <c r="C149" s="1541"/>
      <c r="D149" s="1541"/>
      <c r="E149" s="1541"/>
      <c r="F149" s="1541"/>
      <c r="G149" s="1541"/>
      <c r="H149" s="1541"/>
      <c r="I149" s="1541"/>
      <c r="J149" s="1541"/>
      <c r="K149" s="1541"/>
      <c r="L149" s="1541"/>
      <c r="M149" s="1541"/>
      <c r="N149" s="1541"/>
      <c r="O149" s="1221"/>
      <c r="P149" s="1222"/>
      <c r="Q149" s="1223"/>
      <c r="R149" s="1551"/>
      <c r="S149" s="1552"/>
      <c r="T149" s="1553"/>
      <c r="U149" s="1553"/>
      <c r="V149" s="1554"/>
      <c r="W149" s="1555"/>
      <c r="X149" s="598"/>
    </row>
    <row r="150" spans="1:31" s="596" customFormat="1" ht="15.75" hidden="1" outlineLevel="1" x14ac:dyDescent="0.25">
      <c r="A150" s="1550"/>
      <c r="B150" s="1541"/>
      <c r="C150" s="1541"/>
      <c r="D150" s="1541"/>
      <c r="E150" s="1541"/>
      <c r="F150" s="1541"/>
      <c r="G150" s="1541"/>
      <c r="H150" s="1541"/>
      <c r="I150" s="1541"/>
      <c r="J150" s="1541"/>
      <c r="K150" s="1541"/>
      <c r="L150" s="1541"/>
      <c r="M150" s="1541"/>
      <c r="N150" s="1541"/>
      <c r="O150" s="1221"/>
      <c r="P150" s="1222"/>
      <c r="Q150" s="1223"/>
      <c r="R150" s="1551"/>
      <c r="S150" s="1552"/>
      <c r="T150" s="1553"/>
      <c r="U150" s="1553"/>
      <c r="V150" s="1554"/>
      <c r="W150" s="1555"/>
      <c r="X150" s="598"/>
    </row>
    <row r="151" spans="1:31" s="600" customFormat="1" ht="16.5" collapsed="1" thickBot="1" x14ac:dyDescent="0.3">
      <c r="A151" s="643" t="s">
        <v>322</v>
      </c>
      <c r="B151" s="644"/>
      <c r="C151" s="644"/>
      <c r="D151" s="644"/>
      <c r="E151" s="644"/>
      <c r="F151" s="644"/>
      <c r="G151" s="644"/>
      <c r="H151" s="644"/>
      <c r="I151" s="644"/>
      <c r="J151" s="644"/>
      <c r="K151" s="644"/>
      <c r="L151" s="644"/>
      <c r="M151" s="644"/>
      <c r="N151" s="644"/>
      <c r="O151" s="644"/>
      <c r="P151" s="644"/>
      <c r="Q151" s="644"/>
      <c r="R151" s="644"/>
      <c r="S151" s="644"/>
      <c r="T151" s="644"/>
      <c r="U151" s="645"/>
      <c r="V151" s="1556">
        <f>SUM(V137:W142)</f>
        <v>0</v>
      </c>
      <c r="W151" s="1557"/>
      <c r="X151" s="599"/>
    </row>
    <row r="152" spans="1:31" s="596" customFormat="1" ht="12.75" x14ac:dyDescent="0.2">
      <c r="A152" s="598"/>
      <c r="B152" s="598"/>
      <c r="C152" s="598"/>
      <c r="D152" s="598"/>
      <c r="E152" s="598"/>
      <c r="F152" s="598"/>
      <c r="G152" s="598"/>
      <c r="H152" s="598"/>
      <c r="I152" s="598"/>
      <c r="J152" s="598"/>
      <c r="K152" s="598"/>
      <c r="L152" s="598"/>
      <c r="M152" s="598"/>
      <c r="N152" s="598"/>
      <c r="O152" s="598"/>
      <c r="P152" s="598"/>
      <c r="Q152" s="598"/>
      <c r="R152" s="598"/>
      <c r="S152" s="598"/>
      <c r="T152" s="598"/>
      <c r="U152" s="598"/>
      <c r="V152" s="598"/>
      <c r="W152" s="598"/>
      <c r="X152" s="598"/>
    </row>
    <row r="153" spans="1:31" s="596" customFormat="1" ht="15.75" x14ac:dyDescent="0.25">
      <c r="A153" s="1564" t="s">
        <v>1482</v>
      </c>
      <c r="B153" s="1564"/>
      <c r="C153" s="1564"/>
      <c r="D153" s="1564"/>
      <c r="E153" s="1564"/>
      <c r="F153" s="1564"/>
      <c r="G153" s="1564"/>
      <c r="H153" s="1564"/>
      <c r="I153" s="1564"/>
      <c r="J153" s="1564"/>
      <c r="K153" s="1564"/>
      <c r="L153" s="1564"/>
      <c r="M153" s="1564"/>
      <c r="N153" s="1564"/>
      <c r="O153" s="1564"/>
      <c r="P153" s="1564"/>
      <c r="Q153" s="1564"/>
      <c r="R153" s="1564"/>
      <c r="S153" s="1564"/>
      <c r="T153" s="1564"/>
      <c r="U153" s="1564"/>
      <c r="V153" s="1564"/>
      <c r="W153" s="1564"/>
      <c r="X153" s="1564"/>
      <c r="Y153" s="1564"/>
      <c r="Z153" s="1564"/>
      <c r="AA153" s="1564"/>
      <c r="AB153" s="1564"/>
      <c r="AC153" s="1564"/>
      <c r="AD153" s="1564"/>
    </row>
    <row r="154" spans="1:31" s="596" customFormat="1" x14ac:dyDescent="0.25">
      <c r="A154" s="604"/>
      <c r="B154" s="604"/>
      <c r="C154" s="604"/>
      <c r="D154" s="604"/>
      <c r="E154" s="604"/>
      <c r="F154" s="604"/>
      <c r="G154" s="604"/>
      <c r="H154" s="604"/>
      <c r="I154" s="604"/>
      <c r="J154" s="604"/>
      <c r="K154" s="604"/>
      <c r="L154" s="604"/>
      <c r="M154" s="604"/>
      <c r="N154" s="604"/>
      <c r="O154" s="604"/>
      <c r="P154" s="604"/>
      <c r="Q154" s="604"/>
      <c r="R154" s="604"/>
      <c r="S154" s="604"/>
      <c r="T154" s="604"/>
      <c r="U154" s="604"/>
      <c r="V154" s="604"/>
      <c r="W154" s="604"/>
      <c r="X154" s="604"/>
    </row>
    <row r="155" spans="1:31" s="596" customFormat="1" ht="30" customHeight="1" x14ac:dyDescent="0.25">
      <c r="A155" s="1088" t="s">
        <v>1483</v>
      </c>
      <c r="B155" s="1090"/>
      <c r="C155" s="668" t="s">
        <v>1471</v>
      </c>
      <c r="D155" s="669" t="s">
        <v>1275</v>
      </c>
      <c r="E155" s="669" t="s">
        <v>1276</v>
      </c>
      <c r="F155" s="669" t="s">
        <v>1277</v>
      </c>
      <c r="G155" s="669" t="s">
        <v>1278</v>
      </c>
      <c r="H155" s="669" t="s">
        <v>1279</v>
      </c>
      <c r="I155" s="669" t="s">
        <v>1280</v>
      </c>
      <c r="J155" s="669" t="s">
        <v>1282</v>
      </c>
      <c r="K155" s="669" t="s">
        <v>1281</v>
      </c>
      <c r="L155" s="669" t="s">
        <v>1283</v>
      </c>
      <c r="M155" s="669" t="s">
        <v>1284</v>
      </c>
      <c r="N155" s="669" t="s">
        <v>1285</v>
      </c>
      <c r="O155" s="669" t="s">
        <v>1286</v>
      </c>
      <c r="P155" s="669" t="s">
        <v>1287</v>
      </c>
      <c r="Q155" s="669" t="s">
        <v>1288</v>
      </c>
      <c r="R155" s="669" t="s">
        <v>1289</v>
      </c>
      <c r="S155" s="669" t="s">
        <v>1290</v>
      </c>
      <c r="T155" s="670" t="s">
        <v>1299</v>
      </c>
      <c r="U155" s="669" t="s">
        <v>1300</v>
      </c>
      <c r="V155" s="669" t="s">
        <v>1291</v>
      </c>
      <c r="W155" s="669" t="s">
        <v>1293</v>
      </c>
      <c r="X155" s="669" t="s">
        <v>1292</v>
      </c>
      <c r="Y155" s="669" t="s">
        <v>1294</v>
      </c>
      <c r="Z155" s="669" t="s">
        <v>1295</v>
      </c>
      <c r="AA155" s="669" t="s">
        <v>1296</v>
      </c>
      <c r="AB155" s="669" t="s">
        <v>1297</v>
      </c>
      <c r="AC155" s="669" t="s">
        <v>1298</v>
      </c>
      <c r="AD155" s="669" t="s">
        <v>1227</v>
      </c>
      <c r="AE155" s="595"/>
    </row>
    <row r="156" spans="1:31" s="596" customFormat="1" ht="20.25" customHeight="1" x14ac:dyDescent="0.25">
      <c r="A156" s="1440"/>
      <c r="B156" s="1441"/>
      <c r="C156" s="694"/>
      <c r="D156" s="677"/>
      <c r="E156" s="677"/>
      <c r="F156" s="677"/>
      <c r="G156" s="677"/>
      <c r="H156" s="677"/>
      <c r="I156" s="677"/>
      <c r="J156" s="677"/>
      <c r="K156" s="677"/>
      <c r="L156" s="677"/>
      <c r="M156" s="677"/>
      <c r="N156" s="677"/>
      <c r="O156" s="677"/>
      <c r="P156" s="677"/>
      <c r="Q156" s="677"/>
      <c r="R156" s="677"/>
      <c r="S156" s="677"/>
      <c r="T156" s="677"/>
      <c r="U156" s="677"/>
      <c r="V156" s="677"/>
      <c r="W156" s="677"/>
      <c r="X156" s="677"/>
      <c r="Y156" s="677"/>
      <c r="Z156" s="677"/>
      <c r="AA156" s="677"/>
      <c r="AB156" s="677"/>
      <c r="AC156" s="677"/>
      <c r="AD156" s="677"/>
      <c r="AE156" s="595"/>
    </row>
    <row r="157" spans="1:31" s="596" customFormat="1" ht="17.25" customHeight="1" x14ac:dyDescent="0.25">
      <c r="A157" s="1440"/>
      <c r="B157" s="1441"/>
      <c r="C157" s="694"/>
      <c r="D157" s="677"/>
      <c r="E157" s="677"/>
      <c r="F157" s="677"/>
      <c r="G157" s="677"/>
      <c r="H157" s="677"/>
      <c r="I157" s="677"/>
      <c r="J157" s="677"/>
      <c r="K157" s="677"/>
      <c r="L157" s="677"/>
      <c r="M157" s="677"/>
      <c r="N157" s="677"/>
      <c r="O157" s="677"/>
      <c r="P157" s="677"/>
      <c r="Q157" s="677"/>
      <c r="R157" s="677"/>
      <c r="S157" s="677"/>
      <c r="T157" s="677"/>
      <c r="U157" s="677"/>
      <c r="V157" s="677"/>
      <c r="W157" s="677"/>
      <c r="X157" s="677"/>
      <c r="Y157" s="677"/>
      <c r="Z157" s="677"/>
      <c r="AA157" s="677"/>
      <c r="AB157" s="677"/>
      <c r="AC157" s="677"/>
      <c r="AD157" s="677"/>
      <c r="AE157" s="595"/>
    </row>
    <row r="158" spans="1:31" s="596" customFormat="1" ht="15.75" customHeight="1" x14ac:dyDescent="0.25">
      <c r="A158" s="1440"/>
      <c r="B158" s="1441"/>
      <c r="C158" s="694"/>
      <c r="D158" s="677"/>
      <c r="E158" s="677"/>
      <c r="F158" s="677"/>
      <c r="G158" s="677"/>
      <c r="H158" s="677"/>
      <c r="I158" s="677"/>
      <c r="J158" s="677"/>
      <c r="K158" s="677"/>
      <c r="L158" s="677"/>
      <c r="M158" s="677"/>
      <c r="N158" s="677"/>
      <c r="O158" s="677"/>
      <c r="P158" s="677"/>
      <c r="Q158" s="677"/>
      <c r="R158" s="677"/>
      <c r="S158" s="677"/>
      <c r="T158" s="677"/>
      <c r="U158" s="677"/>
      <c r="V158" s="677"/>
      <c r="W158" s="677"/>
      <c r="X158" s="677"/>
      <c r="Y158" s="677"/>
      <c r="Z158" s="677"/>
      <c r="AA158" s="677"/>
      <c r="AB158" s="677"/>
      <c r="AC158" s="677"/>
      <c r="AD158" s="677"/>
      <c r="AE158" s="595"/>
    </row>
    <row r="159" spans="1:31" s="596" customFormat="1" x14ac:dyDescent="0.25">
      <c r="A159" s="1436" t="s">
        <v>1484</v>
      </c>
      <c r="B159" s="1437"/>
      <c r="C159" s="692"/>
      <c r="D159" s="678">
        <f>SUM(D156:D158)</f>
        <v>0</v>
      </c>
      <c r="E159" s="678">
        <f t="shared" ref="E159:AD159" si="3">SUM(E156:E158)</f>
        <v>0</v>
      </c>
      <c r="F159" s="678">
        <f t="shared" si="3"/>
        <v>0</v>
      </c>
      <c r="G159" s="678">
        <f t="shared" si="3"/>
        <v>0</v>
      </c>
      <c r="H159" s="678">
        <f t="shared" si="3"/>
        <v>0</v>
      </c>
      <c r="I159" s="678">
        <f t="shared" si="3"/>
        <v>0</v>
      </c>
      <c r="J159" s="678">
        <f t="shared" si="3"/>
        <v>0</v>
      </c>
      <c r="K159" s="678">
        <f t="shared" si="3"/>
        <v>0</v>
      </c>
      <c r="L159" s="678">
        <f t="shared" si="3"/>
        <v>0</v>
      </c>
      <c r="M159" s="678">
        <f t="shared" si="3"/>
        <v>0</v>
      </c>
      <c r="N159" s="678">
        <f t="shared" si="3"/>
        <v>0</v>
      </c>
      <c r="O159" s="678">
        <f t="shared" si="3"/>
        <v>0</v>
      </c>
      <c r="P159" s="678">
        <f t="shared" si="3"/>
        <v>0</v>
      </c>
      <c r="Q159" s="678">
        <f t="shared" si="3"/>
        <v>0</v>
      </c>
      <c r="R159" s="678">
        <f t="shared" si="3"/>
        <v>0</v>
      </c>
      <c r="S159" s="678">
        <f t="shared" si="3"/>
        <v>0</v>
      </c>
      <c r="T159" s="678">
        <f t="shared" si="3"/>
        <v>0</v>
      </c>
      <c r="U159" s="678">
        <f t="shared" si="3"/>
        <v>0</v>
      </c>
      <c r="V159" s="678">
        <f t="shared" si="3"/>
        <v>0</v>
      </c>
      <c r="W159" s="678">
        <f t="shared" si="3"/>
        <v>0</v>
      </c>
      <c r="X159" s="678">
        <f t="shared" si="3"/>
        <v>0</v>
      </c>
      <c r="Y159" s="678">
        <f t="shared" si="3"/>
        <v>0</v>
      </c>
      <c r="Z159" s="678">
        <f t="shared" si="3"/>
        <v>0</v>
      </c>
      <c r="AA159" s="678">
        <f t="shared" si="3"/>
        <v>0</v>
      </c>
      <c r="AB159" s="678">
        <f t="shared" si="3"/>
        <v>0</v>
      </c>
      <c r="AC159" s="678">
        <f t="shared" si="3"/>
        <v>0</v>
      </c>
      <c r="AD159" s="678">
        <f t="shared" si="3"/>
        <v>0</v>
      </c>
      <c r="AE159" s="595"/>
    </row>
    <row r="160" spans="1:31" s="596" customFormat="1" x14ac:dyDescent="0.25">
      <c r="A160" s="1442"/>
      <c r="B160" s="1443"/>
      <c r="C160" s="671"/>
      <c r="D160" s="679"/>
      <c r="E160" s="679"/>
      <c r="F160" s="679"/>
      <c r="G160" s="679"/>
      <c r="H160" s="679"/>
      <c r="I160" s="679"/>
      <c r="J160" s="679"/>
      <c r="K160" s="679"/>
      <c r="L160" s="679"/>
      <c r="M160" s="679"/>
      <c r="N160" s="679"/>
      <c r="O160" s="679"/>
      <c r="P160" s="679"/>
      <c r="Q160" s="679"/>
      <c r="R160" s="679"/>
      <c r="S160" s="679"/>
      <c r="T160" s="679"/>
      <c r="U160" s="679"/>
      <c r="V160" s="679"/>
      <c r="W160" s="679"/>
      <c r="X160" s="679"/>
      <c r="Y160" s="672"/>
      <c r="Z160" s="672"/>
      <c r="AA160" s="672"/>
      <c r="AB160" s="672"/>
      <c r="AC160" s="672"/>
      <c r="AD160" s="672"/>
      <c r="AE160" s="595"/>
    </row>
    <row r="161" spans="1:31" s="596" customFormat="1" x14ac:dyDescent="0.25">
      <c r="A161" s="1442"/>
      <c r="B161" s="1443"/>
      <c r="C161" s="671"/>
      <c r="D161" s="679"/>
      <c r="E161" s="679"/>
      <c r="F161" s="679"/>
      <c r="G161" s="679"/>
      <c r="H161" s="679"/>
      <c r="I161" s="679"/>
      <c r="J161" s="679"/>
      <c r="K161" s="679"/>
      <c r="L161" s="679"/>
      <c r="M161" s="679"/>
      <c r="N161" s="679"/>
      <c r="O161" s="679"/>
      <c r="P161" s="679"/>
      <c r="Q161" s="679"/>
      <c r="R161" s="679"/>
      <c r="S161" s="679"/>
      <c r="T161" s="679"/>
      <c r="U161" s="679"/>
      <c r="V161" s="679"/>
      <c r="W161" s="679"/>
      <c r="X161" s="679"/>
      <c r="Y161" s="672"/>
      <c r="Z161" s="672"/>
      <c r="AA161" s="672"/>
      <c r="AB161" s="672"/>
      <c r="AC161" s="672"/>
      <c r="AD161" s="672"/>
      <c r="AE161" s="595"/>
    </row>
    <row r="162" spans="1:31" s="596" customFormat="1" x14ac:dyDescent="0.25">
      <c r="A162" s="1442"/>
      <c r="B162" s="1443"/>
      <c r="C162" s="671"/>
      <c r="D162" s="679"/>
      <c r="E162" s="679"/>
      <c r="F162" s="679"/>
      <c r="G162" s="679"/>
      <c r="H162" s="679"/>
      <c r="I162" s="679"/>
      <c r="J162" s="679"/>
      <c r="K162" s="679"/>
      <c r="L162" s="679"/>
      <c r="M162" s="679"/>
      <c r="N162" s="679"/>
      <c r="O162" s="679"/>
      <c r="P162" s="679"/>
      <c r="Q162" s="679"/>
      <c r="R162" s="679"/>
      <c r="S162" s="679"/>
      <c r="T162" s="679"/>
      <c r="U162" s="679"/>
      <c r="V162" s="679"/>
      <c r="W162" s="679"/>
      <c r="X162" s="679"/>
      <c r="Y162" s="672"/>
      <c r="Z162" s="672"/>
      <c r="AA162" s="672"/>
      <c r="AB162" s="672"/>
      <c r="AC162" s="672"/>
      <c r="AD162" s="672"/>
      <c r="AE162" s="595"/>
    </row>
    <row r="163" spans="1:31" s="596" customFormat="1" x14ac:dyDescent="0.25">
      <c r="A163" s="1436" t="s">
        <v>1485</v>
      </c>
      <c r="B163" s="1437"/>
      <c r="C163" s="692"/>
      <c r="D163" s="678">
        <f>SUM(D160:D162)</f>
        <v>0</v>
      </c>
      <c r="E163" s="678">
        <f t="shared" ref="E163:AD163" si="4">SUM(E160:E162)</f>
        <v>0</v>
      </c>
      <c r="F163" s="678">
        <f t="shared" si="4"/>
        <v>0</v>
      </c>
      <c r="G163" s="678">
        <f t="shared" si="4"/>
        <v>0</v>
      </c>
      <c r="H163" s="678">
        <f t="shared" si="4"/>
        <v>0</v>
      </c>
      <c r="I163" s="678">
        <f t="shared" si="4"/>
        <v>0</v>
      </c>
      <c r="J163" s="678">
        <f t="shared" si="4"/>
        <v>0</v>
      </c>
      <c r="K163" s="678">
        <f t="shared" si="4"/>
        <v>0</v>
      </c>
      <c r="L163" s="678">
        <f t="shared" si="4"/>
        <v>0</v>
      </c>
      <c r="M163" s="678">
        <f t="shared" si="4"/>
        <v>0</v>
      </c>
      <c r="N163" s="678">
        <f t="shared" si="4"/>
        <v>0</v>
      </c>
      <c r="O163" s="678">
        <f t="shared" si="4"/>
        <v>0</v>
      </c>
      <c r="P163" s="678">
        <f t="shared" si="4"/>
        <v>0</v>
      </c>
      <c r="Q163" s="678">
        <f t="shared" si="4"/>
        <v>0</v>
      </c>
      <c r="R163" s="678">
        <f t="shared" si="4"/>
        <v>0</v>
      </c>
      <c r="S163" s="678">
        <f t="shared" si="4"/>
        <v>0</v>
      </c>
      <c r="T163" s="678">
        <f t="shared" si="4"/>
        <v>0</v>
      </c>
      <c r="U163" s="678">
        <f t="shared" si="4"/>
        <v>0</v>
      </c>
      <c r="V163" s="678">
        <f t="shared" si="4"/>
        <v>0</v>
      </c>
      <c r="W163" s="678">
        <f t="shared" si="4"/>
        <v>0</v>
      </c>
      <c r="X163" s="678">
        <f t="shared" si="4"/>
        <v>0</v>
      </c>
      <c r="Y163" s="678">
        <f t="shared" si="4"/>
        <v>0</v>
      </c>
      <c r="Z163" s="678">
        <f t="shared" si="4"/>
        <v>0</v>
      </c>
      <c r="AA163" s="678">
        <f t="shared" si="4"/>
        <v>0</v>
      </c>
      <c r="AB163" s="678">
        <f t="shared" si="4"/>
        <v>0</v>
      </c>
      <c r="AC163" s="678">
        <f t="shared" si="4"/>
        <v>0</v>
      </c>
      <c r="AD163" s="678">
        <f t="shared" si="4"/>
        <v>0</v>
      </c>
      <c r="AE163" s="595"/>
    </row>
    <row r="164" spans="1:31" s="596" customFormat="1" x14ac:dyDescent="0.25">
      <c r="A164" s="1442"/>
      <c r="B164" s="1443"/>
      <c r="C164" s="671"/>
      <c r="D164" s="679"/>
      <c r="E164" s="679"/>
      <c r="F164" s="679"/>
      <c r="G164" s="679"/>
      <c r="H164" s="679"/>
      <c r="I164" s="679"/>
      <c r="J164" s="679"/>
      <c r="K164" s="679"/>
      <c r="L164" s="679"/>
      <c r="M164" s="679"/>
      <c r="N164" s="679"/>
      <c r="O164" s="679"/>
      <c r="P164" s="679"/>
      <c r="Q164" s="679"/>
      <c r="R164" s="679"/>
      <c r="S164" s="679"/>
      <c r="T164" s="679"/>
      <c r="U164" s="679"/>
      <c r="V164" s="679"/>
      <c r="W164" s="679"/>
      <c r="X164" s="679"/>
      <c r="Y164" s="679"/>
      <c r="Z164" s="679"/>
      <c r="AA164" s="679"/>
      <c r="AB164" s="679"/>
      <c r="AC164" s="679"/>
      <c r="AD164" s="679"/>
      <c r="AE164" s="595"/>
    </row>
    <row r="165" spans="1:31" s="596" customFormat="1" x14ac:dyDescent="0.25">
      <c r="A165" s="1442"/>
      <c r="B165" s="1443"/>
      <c r="C165" s="671"/>
      <c r="D165" s="679"/>
      <c r="E165" s="679"/>
      <c r="F165" s="679"/>
      <c r="G165" s="679"/>
      <c r="H165" s="679"/>
      <c r="I165" s="679"/>
      <c r="J165" s="679"/>
      <c r="K165" s="679"/>
      <c r="L165" s="679"/>
      <c r="M165" s="679"/>
      <c r="N165" s="679"/>
      <c r="O165" s="679"/>
      <c r="P165" s="679"/>
      <c r="Q165" s="679"/>
      <c r="R165" s="679"/>
      <c r="S165" s="679"/>
      <c r="T165" s="679"/>
      <c r="U165" s="679"/>
      <c r="V165" s="679"/>
      <c r="W165" s="679"/>
      <c r="X165" s="679"/>
      <c r="Y165" s="679"/>
      <c r="Z165" s="679"/>
      <c r="AA165" s="679"/>
      <c r="AB165" s="679"/>
      <c r="AC165" s="679"/>
      <c r="AD165" s="679"/>
      <c r="AE165" s="595"/>
    </row>
    <row r="166" spans="1:31" s="596" customFormat="1" x14ac:dyDescent="0.25">
      <c r="A166" s="1442"/>
      <c r="B166" s="1443"/>
      <c r="C166" s="671"/>
      <c r="D166" s="679"/>
      <c r="E166" s="679"/>
      <c r="F166" s="679"/>
      <c r="G166" s="679"/>
      <c r="H166" s="679"/>
      <c r="I166" s="679"/>
      <c r="J166" s="679"/>
      <c r="K166" s="679"/>
      <c r="L166" s="679"/>
      <c r="M166" s="679"/>
      <c r="N166" s="679"/>
      <c r="O166" s="679"/>
      <c r="P166" s="679"/>
      <c r="Q166" s="679"/>
      <c r="R166" s="679"/>
      <c r="S166" s="679"/>
      <c r="T166" s="679"/>
      <c r="U166" s="679"/>
      <c r="V166" s="679"/>
      <c r="W166" s="679"/>
      <c r="X166" s="679"/>
      <c r="Y166" s="679"/>
      <c r="Z166" s="679"/>
      <c r="AA166" s="679"/>
      <c r="AB166" s="679"/>
      <c r="AC166" s="679"/>
      <c r="AD166" s="679"/>
      <c r="AE166" s="595"/>
    </row>
    <row r="167" spans="1:31" s="596" customFormat="1" x14ac:dyDescent="0.25">
      <c r="A167" s="1436" t="s">
        <v>1486</v>
      </c>
      <c r="B167" s="1437"/>
      <c r="C167" s="692"/>
      <c r="D167" s="678">
        <f>SUM(D164:D166)</f>
        <v>0</v>
      </c>
      <c r="E167" s="678">
        <f>SUM(E164:E166)</f>
        <v>0</v>
      </c>
      <c r="F167" s="678">
        <f t="shared" ref="F167:AD167" si="5">SUM(F164:F166)</f>
        <v>0</v>
      </c>
      <c r="G167" s="678">
        <f t="shared" si="5"/>
        <v>0</v>
      </c>
      <c r="H167" s="678">
        <f t="shared" si="5"/>
        <v>0</v>
      </c>
      <c r="I167" s="678">
        <f t="shared" si="5"/>
        <v>0</v>
      </c>
      <c r="J167" s="678">
        <f t="shared" si="5"/>
        <v>0</v>
      </c>
      <c r="K167" s="678">
        <f t="shared" si="5"/>
        <v>0</v>
      </c>
      <c r="L167" s="678">
        <f t="shared" si="5"/>
        <v>0</v>
      </c>
      <c r="M167" s="678">
        <f t="shared" si="5"/>
        <v>0</v>
      </c>
      <c r="N167" s="678">
        <f t="shared" si="5"/>
        <v>0</v>
      </c>
      <c r="O167" s="678">
        <f t="shared" si="5"/>
        <v>0</v>
      </c>
      <c r="P167" s="678">
        <f t="shared" si="5"/>
        <v>0</v>
      </c>
      <c r="Q167" s="678">
        <f t="shared" si="5"/>
        <v>0</v>
      </c>
      <c r="R167" s="678">
        <f t="shared" si="5"/>
        <v>0</v>
      </c>
      <c r="S167" s="678">
        <f t="shared" si="5"/>
        <v>0</v>
      </c>
      <c r="T167" s="678">
        <f t="shared" si="5"/>
        <v>0</v>
      </c>
      <c r="U167" s="678">
        <f t="shared" si="5"/>
        <v>0</v>
      </c>
      <c r="V167" s="678">
        <f t="shared" si="5"/>
        <v>0</v>
      </c>
      <c r="W167" s="678">
        <f t="shared" si="5"/>
        <v>0</v>
      </c>
      <c r="X167" s="678">
        <f t="shared" si="5"/>
        <v>0</v>
      </c>
      <c r="Y167" s="678">
        <f t="shared" si="5"/>
        <v>0</v>
      </c>
      <c r="Z167" s="678">
        <f t="shared" si="5"/>
        <v>0</v>
      </c>
      <c r="AA167" s="678">
        <f t="shared" si="5"/>
        <v>0</v>
      </c>
      <c r="AB167" s="678">
        <f t="shared" si="5"/>
        <v>0</v>
      </c>
      <c r="AC167" s="678">
        <f t="shared" si="5"/>
        <v>0</v>
      </c>
      <c r="AD167" s="678">
        <f t="shared" si="5"/>
        <v>0</v>
      </c>
      <c r="AE167" s="595"/>
    </row>
    <row r="168" spans="1:31" s="596" customFormat="1" x14ac:dyDescent="0.25">
      <c r="A168" s="1442"/>
      <c r="B168" s="1443"/>
      <c r="C168" s="671"/>
      <c r="D168" s="679"/>
      <c r="E168" s="679"/>
      <c r="F168" s="679"/>
      <c r="G168" s="679"/>
      <c r="H168" s="679"/>
      <c r="I168" s="679"/>
      <c r="J168" s="679"/>
      <c r="K168" s="679"/>
      <c r="L168" s="679"/>
      <c r="M168" s="679"/>
      <c r="N168" s="679"/>
      <c r="O168" s="679"/>
      <c r="P168" s="679"/>
      <c r="Q168" s="679"/>
      <c r="R168" s="679"/>
      <c r="S168" s="679"/>
      <c r="T168" s="679"/>
      <c r="U168" s="679"/>
      <c r="V168" s="679"/>
      <c r="W168" s="679"/>
      <c r="X168" s="679"/>
      <c r="Y168" s="679"/>
      <c r="Z168" s="679"/>
      <c r="AA168" s="679"/>
      <c r="AB168" s="679"/>
      <c r="AC168" s="679"/>
      <c r="AD168" s="679"/>
      <c r="AE168" s="595"/>
    </row>
    <row r="169" spans="1:31" s="596" customFormat="1" x14ac:dyDescent="0.25">
      <c r="A169" s="1442"/>
      <c r="B169" s="1443"/>
      <c r="C169" s="671"/>
      <c r="D169" s="679"/>
      <c r="E169" s="679"/>
      <c r="F169" s="679"/>
      <c r="G169" s="679"/>
      <c r="H169" s="679"/>
      <c r="I169" s="679"/>
      <c r="J169" s="679"/>
      <c r="K169" s="679"/>
      <c r="L169" s="679"/>
      <c r="M169" s="679"/>
      <c r="N169" s="679"/>
      <c r="O169" s="679"/>
      <c r="P169" s="679"/>
      <c r="Q169" s="679"/>
      <c r="R169" s="679"/>
      <c r="S169" s="679"/>
      <c r="T169" s="679"/>
      <c r="U169" s="679"/>
      <c r="V169" s="679"/>
      <c r="W169" s="679"/>
      <c r="X169" s="679"/>
      <c r="Y169" s="679"/>
      <c r="Z169" s="679"/>
      <c r="AA169" s="679"/>
      <c r="AB169" s="679"/>
      <c r="AC169" s="679"/>
      <c r="AD169" s="679"/>
      <c r="AE169" s="595"/>
    </row>
    <row r="170" spans="1:31" s="596" customFormat="1" x14ac:dyDescent="0.25">
      <c r="A170" s="1442"/>
      <c r="B170" s="1443"/>
      <c r="C170" s="671"/>
      <c r="D170" s="679"/>
      <c r="E170" s="679"/>
      <c r="F170" s="679"/>
      <c r="G170" s="679"/>
      <c r="H170" s="679"/>
      <c r="I170" s="679"/>
      <c r="J170" s="679"/>
      <c r="K170" s="679"/>
      <c r="L170" s="679"/>
      <c r="M170" s="679"/>
      <c r="N170" s="679"/>
      <c r="O170" s="679"/>
      <c r="P170" s="679"/>
      <c r="Q170" s="679"/>
      <c r="R170" s="679"/>
      <c r="S170" s="679"/>
      <c r="T170" s="679"/>
      <c r="U170" s="679"/>
      <c r="V170" s="679"/>
      <c r="W170" s="679"/>
      <c r="X170" s="679"/>
      <c r="Y170" s="679"/>
      <c r="Z170" s="679"/>
      <c r="AA170" s="679"/>
      <c r="AB170" s="679"/>
      <c r="AC170" s="679"/>
      <c r="AD170" s="679"/>
      <c r="AE170" s="595"/>
    </row>
    <row r="171" spans="1:31" s="596" customFormat="1" x14ac:dyDescent="0.25">
      <c r="A171" s="1436" t="s">
        <v>1487</v>
      </c>
      <c r="B171" s="1437"/>
      <c r="C171" s="692"/>
      <c r="D171" s="678">
        <f>SUM(D168:D170)</f>
        <v>0</v>
      </c>
      <c r="E171" s="678">
        <f t="shared" ref="E171:AD171" si="6">SUM(E168:E170)</f>
        <v>0</v>
      </c>
      <c r="F171" s="678">
        <f t="shared" si="6"/>
        <v>0</v>
      </c>
      <c r="G171" s="678">
        <f t="shared" si="6"/>
        <v>0</v>
      </c>
      <c r="H171" s="678">
        <f t="shared" si="6"/>
        <v>0</v>
      </c>
      <c r="I171" s="678">
        <f t="shared" si="6"/>
        <v>0</v>
      </c>
      <c r="J171" s="678">
        <f t="shared" si="6"/>
        <v>0</v>
      </c>
      <c r="K171" s="678">
        <f t="shared" si="6"/>
        <v>0</v>
      </c>
      <c r="L171" s="678">
        <f t="shared" si="6"/>
        <v>0</v>
      </c>
      <c r="M171" s="678">
        <f t="shared" si="6"/>
        <v>0</v>
      </c>
      <c r="N171" s="678">
        <f t="shared" si="6"/>
        <v>0</v>
      </c>
      <c r="O171" s="678">
        <f t="shared" si="6"/>
        <v>0</v>
      </c>
      <c r="P171" s="678">
        <f t="shared" si="6"/>
        <v>0</v>
      </c>
      <c r="Q171" s="678">
        <f t="shared" si="6"/>
        <v>0</v>
      </c>
      <c r="R171" s="678">
        <f t="shared" si="6"/>
        <v>0</v>
      </c>
      <c r="S171" s="678">
        <f t="shared" si="6"/>
        <v>0</v>
      </c>
      <c r="T171" s="678">
        <f t="shared" si="6"/>
        <v>0</v>
      </c>
      <c r="U171" s="678">
        <f t="shared" si="6"/>
        <v>0</v>
      </c>
      <c r="V171" s="678">
        <f t="shared" si="6"/>
        <v>0</v>
      </c>
      <c r="W171" s="678">
        <f t="shared" si="6"/>
        <v>0</v>
      </c>
      <c r="X171" s="678">
        <f t="shared" si="6"/>
        <v>0</v>
      </c>
      <c r="Y171" s="678">
        <f t="shared" si="6"/>
        <v>0</v>
      </c>
      <c r="Z171" s="678">
        <f t="shared" si="6"/>
        <v>0</v>
      </c>
      <c r="AA171" s="678">
        <f t="shared" si="6"/>
        <v>0</v>
      </c>
      <c r="AB171" s="678">
        <f t="shared" si="6"/>
        <v>0</v>
      </c>
      <c r="AC171" s="678">
        <f t="shared" si="6"/>
        <v>0</v>
      </c>
      <c r="AD171" s="678">
        <f t="shared" si="6"/>
        <v>0</v>
      </c>
      <c r="AE171" s="595"/>
    </row>
    <row r="172" spans="1:31" s="596" customFormat="1" x14ac:dyDescent="0.25">
      <c r="A172" s="1438" t="s">
        <v>1488</v>
      </c>
      <c r="B172" s="1439"/>
      <c r="C172" s="693"/>
      <c r="D172" s="680">
        <f>D159+D163+D167+D171</f>
        <v>0</v>
      </c>
      <c r="E172" s="680">
        <f>E159+E163+E167+E171</f>
        <v>0</v>
      </c>
      <c r="F172" s="680">
        <f t="shared" ref="F172:AD172" si="7">F159+F163+F167+F171</f>
        <v>0</v>
      </c>
      <c r="G172" s="680">
        <f t="shared" si="7"/>
        <v>0</v>
      </c>
      <c r="H172" s="680">
        <f t="shared" si="7"/>
        <v>0</v>
      </c>
      <c r="I172" s="680">
        <f t="shared" si="7"/>
        <v>0</v>
      </c>
      <c r="J172" s="680">
        <f t="shared" si="7"/>
        <v>0</v>
      </c>
      <c r="K172" s="680">
        <f t="shared" si="7"/>
        <v>0</v>
      </c>
      <c r="L172" s="680">
        <f t="shared" si="7"/>
        <v>0</v>
      </c>
      <c r="M172" s="680">
        <f t="shared" si="7"/>
        <v>0</v>
      </c>
      <c r="N172" s="680">
        <f t="shared" si="7"/>
        <v>0</v>
      </c>
      <c r="O172" s="680">
        <f t="shared" si="7"/>
        <v>0</v>
      </c>
      <c r="P172" s="680">
        <f t="shared" si="7"/>
        <v>0</v>
      </c>
      <c r="Q172" s="680">
        <f t="shared" si="7"/>
        <v>0</v>
      </c>
      <c r="R172" s="680">
        <f t="shared" si="7"/>
        <v>0</v>
      </c>
      <c r="S172" s="680">
        <f t="shared" si="7"/>
        <v>0</v>
      </c>
      <c r="T172" s="680">
        <f t="shared" si="7"/>
        <v>0</v>
      </c>
      <c r="U172" s="680">
        <f t="shared" si="7"/>
        <v>0</v>
      </c>
      <c r="V172" s="680">
        <f t="shared" si="7"/>
        <v>0</v>
      </c>
      <c r="W172" s="680">
        <f t="shared" si="7"/>
        <v>0</v>
      </c>
      <c r="X172" s="680">
        <f t="shared" si="7"/>
        <v>0</v>
      </c>
      <c r="Y172" s="680">
        <f t="shared" si="7"/>
        <v>0</v>
      </c>
      <c r="Z172" s="680">
        <f t="shared" si="7"/>
        <v>0</v>
      </c>
      <c r="AA172" s="680">
        <f t="shared" si="7"/>
        <v>0</v>
      </c>
      <c r="AB172" s="680">
        <f t="shared" si="7"/>
        <v>0</v>
      </c>
      <c r="AC172" s="680">
        <f t="shared" si="7"/>
        <v>0</v>
      </c>
      <c r="AD172" s="680">
        <f t="shared" si="7"/>
        <v>0</v>
      </c>
      <c r="AE172" s="595"/>
    </row>
    <row r="173" spans="1:31" s="596" customFormat="1" x14ac:dyDescent="0.25">
      <c r="A173" s="1423" t="s">
        <v>978</v>
      </c>
      <c r="B173" s="1424"/>
      <c r="C173" s="696"/>
      <c r="D173" s="679"/>
      <c r="E173" s="679"/>
      <c r="F173" s="679"/>
      <c r="G173" s="681"/>
      <c r="H173" s="681"/>
      <c r="I173" s="681"/>
      <c r="J173" s="681"/>
      <c r="K173" s="679"/>
      <c r="L173" s="679"/>
      <c r="M173" s="679"/>
      <c r="N173" s="679"/>
      <c r="O173" s="679"/>
      <c r="P173" s="679"/>
      <c r="Q173" s="679"/>
      <c r="R173" s="679"/>
      <c r="S173" s="679"/>
      <c r="T173" s="679"/>
      <c r="U173" s="679"/>
      <c r="V173" s="679"/>
      <c r="W173" s="679"/>
      <c r="X173" s="679"/>
      <c r="Y173" s="679"/>
      <c r="Z173" s="679"/>
      <c r="AA173" s="679"/>
      <c r="AB173" s="679"/>
      <c r="AC173" s="679"/>
      <c r="AD173" s="679"/>
      <c r="AE173" s="598"/>
    </row>
    <row r="174" spans="1:31" s="596" customFormat="1" x14ac:dyDescent="0.25">
      <c r="A174" s="1425" t="s">
        <v>1489</v>
      </c>
      <c r="B174" s="1426"/>
      <c r="C174" s="697"/>
      <c r="D174" s="682"/>
      <c r="E174" s="682"/>
      <c r="F174" s="682"/>
      <c r="G174" s="683"/>
      <c r="H174" s="683"/>
      <c r="I174" s="683"/>
      <c r="J174" s="683"/>
      <c r="K174" s="682"/>
      <c r="L174" s="682"/>
      <c r="M174" s="682"/>
      <c r="N174" s="682"/>
      <c r="O174" s="682"/>
      <c r="P174" s="682"/>
      <c r="Q174" s="682"/>
      <c r="R174" s="682"/>
      <c r="S174" s="682"/>
      <c r="T174" s="682"/>
      <c r="U174" s="682"/>
      <c r="V174" s="682"/>
      <c r="W174" s="683"/>
      <c r="X174" s="683"/>
      <c r="Y174" s="683"/>
      <c r="Z174" s="683"/>
      <c r="AA174" s="683"/>
      <c r="AB174" s="683"/>
      <c r="AC174" s="683"/>
      <c r="AD174" s="682"/>
      <c r="AE174" s="598"/>
    </row>
    <row r="175" spans="1:31" s="596" customFormat="1" ht="22.5" customHeight="1" x14ac:dyDescent="0.25">
      <c r="A175" s="1427" t="s">
        <v>1490</v>
      </c>
      <c r="B175" s="1428"/>
      <c r="C175" s="698"/>
      <c r="D175" s="682"/>
      <c r="E175" s="682"/>
      <c r="F175" s="682"/>
      <c r="G175" s="682"/>
      <c r="H175" s="682"/>
      <c r="I175" s="682"/>
      <c r="J175" s="682"/>
      <c r="K175" s="682"/>
      <c r="L175" s="682"/>
      <c r="M175" s="682"/>
      <c r="N175" s="682"/>
      <c r="O175" s="682"/>
      <c r="P175" s="682"/>
      <c r="Q175" s="682"/>
      <c r="R175" s="682"/>
      <c r="S175" s="682"/>
      <c r="T175" s="682"/>
      <c r="U175" s="682"/>
      <c r="V175" s="682"/>
      <c r="W175" s="683"/>
      <c r="X175" s="683"/>
      <c r="Y175" s="683"/>
      <c r="Z175" s="683"/>
      <c r="AA175" s="683"/>
      <c r="AB175" s="683"/>
      <c r="AC175" s="683"/>
      <c r="AD175" s="682"/>
      <c r="AE175" s="598"/>
    </row>
    <row r="176" spans="1:31" s="596" customFormat="1" ht="15.75" customHeight="1" x14ac:dyDescent="0.25">
      <c r="A176" s="1583"/>
      <c r="B176" s="1584"/>
      <c r="C176" s="673"/>
      <c r="D176" s="684"/>
      <c r="E176" s="684"/>
      <c r="F176" s="684"/>
      <c r="G176" s="684"/>
      <c r="H176" s="684"/>
      <c r="I176" s="684"/>
      <c r="J176" s="684"/>
      <c r="K176" s="684"/>
      <c r="L176" s="684"/>
      <c r="M176" s="684"/>
      <c r="N176" s="684"/>
      <c r="O176" s="684"/>
      <c r="P176" s="684"/>
      <c r="Q176" s="684"/>
      <c r="R176" s="684"/>
      <c r="S176" s="684"/>
      <c r="T176" s="684"/>
      <c r="U176" s="684"/>
      <c r="V176" s="684"/>
      <c r="W176" s="685"/>
      <c r="X176" s="685"/>
      <c r="Y176" s="685"/>
      <c r="Z176" s="685"/>
      <c r="AA176" s="685"/>
      <c r="AB176" s="685"/>
      <c r="AC176" s="685"/>
      <c r="AD176" s="679"/>
      <c r="AE176" s="598"/>
    </row>
    <row r="177" spans="1:31" s="596" customFormat="1" ht="15.75" customHeight="1" x14ac:dyDescent="0.25">
      <c r="A177" s="1583"/>
      <c r="B177" s="1584"/>
      <c r="C177" s="673"/>
      <c r="D177" s="684"/>
      <c r="E177" s="684"/>
      <c r="F177" s="684"/>
      <c r="G177" s="684"/>
      <c r="H177" s="684"/>
      <c r="I177" s="684"/>
      <c r="J177" s="684"/>
      <c r="K177" s="684"/>
      <c r="L177" s="684"/>
      <c r="M177" s="684"/>
      <c r="N177" s="684"/>
      <c r="O177" s="684"/>
      <c r="P177" s="684"/>
      <c r="Q177" s="684"/>
      <c r="R177" s="684"/>
      <c r="S177" s="684"/>
      <c r="T177" s="684"/>
      <c r="U177" s="684"/>
      <c r="V177" s="684"/>
      <c r="W177" s="685"/>
      <c r="X177" s="685"/>
      <c r="Y177" s="685"/>
      <c r="Z177" s="685"/>
      <c r="AA177" s="685"/>
      <c r="AB177" s="685"/>
      <c r="AC177" s="685"/>
      <c r="AD177" s="679"/>
      <c r="AE177" s="598"/>
    </row>
    <row r="178" spans="1:31" s="596" customFormat="1" ht="23.25" customHeight="1" x14ac:dyDescent="0.2">
      <c r="A178" s="1429" t="s">
        <v>1491</v>
      </c>
      <c r="B178" s="1430"/>
      <c r="C178" s="674"/>
      <c r="D178" s="686">
        <f>SUM(D176:D177)</f>
        <v>0</v>
      </c>
      <c r="E178" s="686">
        <f t="shared" ref="E178:AD178" si="8">SUM(E176:E177)</f>
        <v>0</v>
      </c>
      <c r="F178" s="686">
        <f t="shared" si="8"/>
        <v>0</v>
      </c>
      <c r="G178" s="686">
        <f t="shared" si="8"/>
        <v>0</v>
      </c>
      <c r="H178" s="686">
        <f t="shared" si="8"/>
        <v>0</v>
      </c>
      <c r="I178" s="686">
        <f t="shared" si="8"/>
        <v>0</v>
      </c>
      <c r="J178" s="686">
        <f t="shared" si="8"/>
        <v>0</v>
      </c>
      <c r="K178" s="686">
        <f t="shared" si="8"/>
        <v>0</v>
      </c>
      <c r="L178" s="686">
        <f t="shared" si="8"/>
        <v>0</v>
      </c>
      <c r="M178" s="686">
        <f t="shared" si="8"/>
        <v>0</v>
      </c>
      <c r="N178" s="686">
        <f t="shared" si="8"/>
        <v>0</v>
      </c>
      <c r="O178" s="686">
        <f t="shared" si="8"/>
        <v>0</v>
      </c>
      <c r="P178" s="686">
        <f t="shared" si="8"/>
        <v>0</v>
      </c>
      <c r="Q178" s="686">
        <f t="shared" si="8"/>
        <v>0</v>
      </c>
      <c r="R178" s="686">
        <f t="shared" si="8"/>
        <v>0</v>
      </c>
      <c r="S178" s="686">
        <f t="shared" si="8"/>
        <v>0</v>
      </c>
      <c r="T178" s="686">
        <f t="shared" si="8"/>
        <v>0</v>
      </c>
      <c r="U178" s="686">
        <f t="shared" si="8"/>
        <v>0</v>
      </c>
      <c r="V178" s="686">
        <f t="shared" si="8"/>
        <v>0</v>
      </c>
      <c r="W178" s="686">
        <f t="shared" si="8"/>
        <v>0</v>
      </c>
      <c r="X178" s="686">
        <f t="shared" si="8"/>
        <v>0</v>
      </c>
      <c r="Y178" s="686">
        <f t="shared" si="8"/>
        <v>0</v>
      </c>
      <c r="Z178" s="686">
        <f t="shared" si="8"/>
        <v>0</v>
      </c>
      <c r="AA178" s="686">
        <f t="shared" si="8"/>
        <v>0</v>
      </c>
      <c r="AB178" s="686">
        <f t="shared" si="8"/>
        <v>0</v>
      </c>
      <c r="AC178" s="686">
        <f t="shared" si="8"/>
        <v>0</v>
      </c>
      <c r="AD178" s="686">
        <f t="shared" si="8"/>
        <v>0</v>
      </c>
      <c r="AE178" s="598"/>
    </row>
    <row r="179" spans="1:31" s="596" customFormat="1" ht="18.75" customHeight="1" x14ac:dyDescent="0.25">
      <c r="A179" s="1581"/>
      <c r="B179" s="1582"/>
      <c r="C179" s="675"/>
      <c r="D179" s="687"/>
      <c r="E179" s="687"/>
      <c r="F179" s="687"/>
      <c r="G179" s="687"/>
      <c r="H179" s="687"/>
      <c r="I179" s="687"/>
      <c r="J179" s="687"/>
      <c r="K179" s="687"/>
      <c r="L179" s="687"/>
      <c r="M179" s="687"/>
      <c r="N179" s="687"/>
      <c r="O179" s="687"/>
      <c r="P179" s="687"/>
      <c r="Q179" s="687"/>
      <c r="R179" s="687"/>
      <c r="S179" s="687"/>
      <c r="T179" s="687"/>
      <c r="U179" s="687"/>
      <c r="V179" s="687"/>
      <c r="W179" s="688"/>
      <c r="X179" s="688"/>
      <c r="Y179" s="688"/>
      <c r="Z179" s="688"/>
      <c r="AA179" s="688"/>
      <c r="AB179" s="688"/>
      <c r="AC179" s="688"/>
      <c r="AD179" s="689"/>
      <c r="AE179" s="598"/>
    </row>
    <row r="180" spans="1:31" s="596" customFormat="1" ht="16.5" customHeight="1" x14ac:dyDescent="0.25">
      <c r="A180" s="1581"/>
      <c r="B180" s="1582"/>
      <c r="C180" s="675"/>
      <c r="D180" s="687"/>
      <c r="E180" s="687"/>
      <c r="F180" s="687"/>
      <c r="G180" s="687"/>
      <c r="H180" s="687"/>
      <c r="I180" s="687"/>
      <c r="J180" s="687"/>
      <c r="K180" s="687"/>
      <c r="L180" s="687"/>
      <c r="M180" s="687"/>
      <c r="N180" s="687"/>
      <c r="O180" s="687"/>
      <c r="P180" s="687"/>
      <c r="Q180" s="687"/>
      <c r="R180" s="687"/>
      <c r="S180" s="687"/>
      <c r="T180" s="687"/>
      <c r="U180" s="687"/>
      <c r="V180" s="687"/>
      <c r="W180" s="688"/>
      <c r="X180" s="688"/>
      <c r="Y180" s="688"/>
      <c r="Z180" s="688"/>
      <c r="AA180" s="688"/>
      <c r="AB180" s="688"/>
      <c r="AC180" s="688"/>
      <c r="AD180" s="689"/>
      <c r="AE180" s="598"/>
    </row>
    <row r="181" spans="1:31" s="596" customFormat="1" ht="23.25" customHeight="1" x14ac:dyDescent="0.2">
      <c r="A181" s="1429" t="s">
        <v>1492</v>
      </c>
      <c r="B181" s="1430"/>
      <c r="C181" s="674"/>
      <c r="D181" s="686">
        <f>SUM(D179:D180)</f>
        <v>0</v>
      </c>
      <c r="E181" s="686">
        <f t="shared" ref="E181:AD181" si="9">SUM(E179:E180)</f>
        <v>0</v>
      </c>
      <c r="F181" s="686">
        <f t="shared" si="9"/>
        <v>0</v>
      </c>
      <c r="G181" s="686">
        <f t="shared" si="9"/>
        <v>0</v>
      </c>
      <c r="H181" s="686">
        <f t="shared" si="9"/>
        <v>0</v>
      </c>
      <c r="I181" s="686">
        <f t="shared" si="9"/>
        <v>0</v>
      </c>
      <c r="J181" s="686">
        <f t="shared" si="9"/>
        <v>0</v>
      </c>
      <c r="K181" s="686">
        <f t="shared" si="9"/>
        <v>0</v>
      </c>
      <c r="L181" s="686">
        <f t="shared" si="9"/>
        <v>0</v>
      </c>
      <c r="M181" s="686">
        <f t="shared" si="9"/>
        <v>0</v>
      </c>
      <c r="N181" s="686">
        <f t="shared" si="9"/>
        <v>0</v>
      </c>
      <c r="O181" s="686">
        <f t="shared" si="9"/>
        <v>0</v>
      </c>
      <c r="P181" s="686">
        <f t="shared" si="9"/>
        <v>0</v>
      </c>
      <c r="Q181" s="686">
        <f t="shared" si="9"/>
        <v>0</v>
      </c>
      <c r="R181" s="686">
        <f t="shared" si="9"/>
        <v>0</v>
      </c>
      <c r="S181" s="686">
        <f t="shared" si="9"/>
        <v>0</v>
      </c>
      <c r="T181" s="686">
        <f t="shared" si="9"/>
        <v>0</v>
      </c>
      <c r="U181" s="686">
        <f t="shared" si="9"/>
        <v>0</v>
      </c>
      <c r="V181" s="686">
        <f t="shared" si="9"/>
        <v>0</v>
      </c>
      <c r="W181" s="686">
        <f t="shared" si="9"/>
        <v>0</v>
      </c>
      <c r="X181" s="686">
        <f t="shared" si="9"/>
        <v>0</v>
      </c>
      <c r="Y181" s="686">
        <f t="shared" si="9"/>
        <v>0</v>
      </c>
      <c r="Z181" s="686">
        <f t="shared" si="9"/>
        <v>0</v>
      </c>
      <c r="AA181" s="686">
        <f t="shared" si="9"/>
        <v>0</v>
      </c>
      <c r="AB181" s="686">
        <f t="shared" si="9"/>
        <v>0</v>
      </c>
      <c r="AC181" s="686">
        <f t="shared" si="9"/>
        <v>0</v>
      </c>
      <c r="AD181" s="686">
        <f t="shared" si="9"/>
        <v>0</v>
      </c>
      <c r="AE181" s="598"/>
    </row>
    <row r="182" spans="1:31" s="596" customFormat="1" ht="27" customHeight="1" x14ac:dyDescent="0.2">
      <c r="A182" s="1431" t="s">
        <v>1493</v>
      </c>
      <c r="B182" s="1432"/>
      <c r="C182" s="676"/>
      <c r="D182" s="690">
        <f>D178+D181</f>
        <v>0</v>
      </c>
      <c r="E182" s="690">
        <f>E178+E181</f>
        <v>0</v>
      </c>
      <c r="F182" s="690">
        <f t="shared" ref="F182:AD182" si="10">F178+F181</f>
        <v>0</v>
      </c>
      <c r="G182" s="690">
        <f t="shared" si="10"/>
        <v>0</v>
      </c>
      <c r="H182" s="690">
        <f t="shared" si="10"/>
        <v>0</v>
      </c>
      <c r="I182" s="690">
        <f t="shared" si="10"/>
        <v>0</v>
      </c>
      <c r="J182" s="690">
        <f t="shared" si="10"/>
        <v>0</v>
      </c>
      <c r="K182" s="690">
        <f t="shared" si="10"/>
        <v>0</v>
      </c>
      <c r="L182" s="690">
        <f t="shared" si="10"/>
        <v>0</v>
      </c>
      <c r="M182" s="690">
        <f t="shared" si="10"/>
        <v>0</v>
      </c>
      <c r="N182" s="690">
        <f t="shared" si="10"/>
        <v>0</v>
      </c>
      <c r="O182" s="690">
        <f t="shared" si="10"/>
        <v>0</v>
      </c>
      <c r="P182" s="690">
        <f t="shared" si="10"/>
        <v>0</v>
      </c>
      <c r="Q182" s="690">
        <f t="shared" si="10"/>
        <v>0</v>
      </c>
      <c r="R182" s="690">
        <f t="shared" si="10"/>
        <v>0</v>
      </c>
      <c r="S182" s="690">
        <f t="shared" si="10"/>
        <v>0</v>
      </c>
      <c r="T182" s="690">
        <f t="shared" si="10"/>
        <v>0</v>
      </c>
      <c r="U182" s="690">
        <f t="shared" si="10"/>
        <v>0</v>
      </c>
      <c r="V182" s="690">
        <f t="shared" si="10"/>
        <v>0</v>
      </c>
      <c r="W182" s="690">
        <f t="shared" si="10"/>
        <v>0</v>
      </c>
      <c r="X182" s="690">
        <f t="shared" si="10"/>
        <v>0</v>
      </c>
      <c r="Y182" s="690">
        <f t="shared" si="10"/>
        <v>0</v>
      </c>
      <c r="Z182" s="690">
        <f t="shared" si="10"/>
        <v>0</v>
      </c>
      <c r="AA182" s="690">
        <f t="shared" si="10"/>
        <v>0</v>
      </c>
      <c r="AB182" s="690">
        <f t="shared" si="10"/>
        <v>0</v>
      </c>
      <c r="AC182" s="690">
        <f t="shared" si="10"/>
        <v>0</v>
      </c>
      <c r="AD182" s="690">
        <f t="shared" si="10"/>
        <v>0</v>
      </c>
      <c r="AE182" s="598"/>
    </row>
    <row r="183" spans="1:31" s="596" customFormat="1" ht="36.75" customHeight="1" x14ac:dyDescent="0.2">
      <c r="A183" s="1421" t="s">
        <v>1494</v>
      </c>
      <c r="B183" s="1422"/>
      <c r="C183" s="695"/>
      <c r="D183" s="691">
        <f>D182+D172</f>
        <v>0</v>
      </c>
      <c r="E183" s="691">
        <f t="shared" ref="E183:AD183" si="11">E182+E172</f>
        <v>0</v>
      </c>
      <c r="F183" s="691">
        <f t="shared" si="11"/>
        <v>0</v>
      </c>
      <c r="G183" s="691">
        <f t="shared" si="11"/>
        <v>0</v>
      </c>
      <c r="H183" s="691">
        <f t="shared" si="11"/>
        <v>0</v>
      </c>
      <c r="I183" s="691">
        <f t="shared" si="11"/>
        <v>0</v>
      </c>
      <c r="J183" s="691">
        <f t="shared" si="11"/>
        <v>0</v>
      </c>
      <c r="K183" s="691">
        <f t="shared" si="11"/>
        <v>0</v>
      </c>
      <c r="L183" s="691">
        <f t="shared" si="11"/>
        <v>0</v>
      </c>
      <c r="M183" s="691">
        <f t="shared" si="11"/>
        <v>0</v>
      </c>
      <c r="N183" s="691">
        <f t="shared" si="11"/>
        <v>0</v>
      </c>
      <c r="O183" s="691">
        <f t="shared" si="11"/>
        <v>0</v>
      </c>
      <c r="P183" s="691">
        <f t="shared" si="11"/>
        <v>0</v>
      </c>
      <c r="Q183" s="691">
        <f t="shared" si="11"/>
        <v>0</v>
      </c>
      <c r="R183" s="691">
        <f t="shared" si="11"/>
        <v>0</v>
      </c>
      <c r="S183" s="691">
        <f t="shared" si="11"/>
        <v>0</v>
      </c>
      <c r="T183" s="691">
        <f t="shared" si="11"/>
        <v>0</v>
      </c>
      <c r="U183" s="691">
        <f t="shared" si="11"/>
        <v>0</v>
      </c>
      <c r="V183" s="691">
        <f t="shared" si="11"/>
        <v>0</v>
      </c>
      <c r="W183" s="691">
        <f t="shared" si="11"/>
        <v>0</v>
      </c>
      <c r="X183" s="691">
        <f t="shared" si="11"/>
        <v>0</v>
      </c>
      <c r="Y183" s="691">
        <f t="shared" si="11"/>
        <v>0</v>
      </c>
      <c r="Z183" s="691">
        <f t="shared" si="11"/>
        <v>0</v>
      </c>
      <c r="AA183" s="691">
        <f t="shared" si="11"/>
        <v>0</v>
      </c>
      <c r="AB183" s="691">
        <f t="shared" si="11"/>
        <v>0</v>
      </c>
      <c r="AC183" s="691">
        <f t="shared" si="11"/>
        <v>0</v>
      </c>
      <c r="AD183" s="691">
        <f t="shared" si="11"/>
        <v>0</v>
      </c>
      <c r="AE183" s="598"/>
    </row>
    <row r="184" spans="1:31" s="598" customFormat="1" x14ac:dyDescent="0.25">
      <c r="A184" s="662"/>
      <c r="B184" s="662"/>
      <c r="C184" s="662"/>
      <c r="D184" s="663"/>
      <c r="E184" s="663"/>
      <c r="F184" s="663"/>
      <c r="G184" s="663"/>
      <c r="H184" s="663"/>
      <c r="I184" s="663"/>
      <c r="J184" s="663"/>
      <c r="K184" s="663"/>
      <c r="L184" s="663"/>
      <c r="M184" s="663"/>
      <c r="N184" s="663"/>
      <c r="O184" s="663"/>
      <c r="P184" s="663"/>
      <c r="Q184" s="663"/>
      <c r="R184" s="663"/>
      <c r="S184" s="663"/>
      <c r="T184" s="663"/>
      <c r="U184" s="663"/>
      <c r="V184" s="663"/>
      <c r="W184" s="664"/>
      <c r="X184" s="664"/>
      <c r="Y184" s="664"/>
      <c r="Z184" s="664"/>
      <c r="AA184" s="664"/>
      <c r="AB184" s="664"/>
      <c r="AC184" s="664"/>
      <c r="AD184" s="663"/>
    </row>
    <row r="185" spans="1:31" s="598" customFormat="1" ht="53.25" customHeight="1" x14ac:dyDescent="0.25">
      <c r="A185" s="1565" t="s">
        <v>1495</v>
      </c>
      <c r="B185" s="1565"/>
      <c r="C185" s="1565"/>
      <c r="D185" s="1565"/>
      <c r="E185" s="1565"/>
      <c r="F185" s="1565"/>
      <c r="G185" s="1565"/>
      <c r="H185" s="1565"/>
      <c r="I185" s="1565"/>
      <c r="J185" s="1565"/>
      <c r="K185" s="1565"/>
      <c r="L185" s="1565"/>
      <c r="M185" s="1565"/>
      <c r="N185" s="1565"/>
      <c r="O185" s="1565"/>
      <c r="P185" s="1565"/>
      <c r="Q185" s="1565"/>
      <c r="R185" s="1565"/>
      <c r="S185" s="1565"/>
      <c r="T185" s="1565"/>
      <c r="U185" s="1565"/>
      <c r="V185" s="1565"/>
      <c r="W185" s="1565"/>
      <c r="X185" s="647"/>
      <c r="Y185" s="665"/>
      <c r="Z185" s="665"/>
      <c r="AA185" s="665"/>
      <c r="AB185" s="665"/>
      <c r="AC185" s="665"/>
      <c r="AD185" s="663"/>
    </row>
    <row r="186" spans="1:31" s="420" customFormat="1" x14ac:dyDescent="0.25">
      <c r="A186" s="603"/>
      <c r="B186" s="603"/>
      <c r="C186" s="603"/>
      <c r="D186" s="603"/>
      <c r="E186" s="603"/>
      <c r="F186" s="603"/>
      <c r="G186" s="603"/>
      <c r="H186" s="603"/>
      <c r="I186" s="603"/>
      <c r="J186" s="603"/>
      <c r="K186" s="603"/>
      <c r="L186" s="603"/>
      <c r="M186" s="603"/>
      <c r="N186" s="603"/>
      <c r="O186" s="603"/>
      <c r="P186" s="603"/>
      <c r="Q186" s="603"/>
      <c r="R186" s="603"/>
      <c r="S186" s="603"/>
      <c r="T186" s="603"/>
      <c r="U186" s="603"/>
      <c r="V186" s="603"/>
      <c r="W186" s="603"/>
      <c r="X186" s="603"/>
      <c r="Y186" s="603"/>
      <c r="Z186" s="603"/>
      <c r="AA186" s="603"/>
      <c r="AB186" s="603"/>
      <c r="AC186" s="603"/>
      <c r="AD186" s="663"/>
      <c r="AE186" s="646"/>
    </row>
    <row r="188" spans="1:31" ht="19.5" x14ac:dyDescent="0.25">
      <c r="A188" s="649">
        <f>'Ходатайство_нов АО'!B64</f>
        <v>0</v>
      </c>
    </row>
    <row r="189" spans="1:31" s="602" customFormat="1" ht="19.5" x14ac:dyDescent="0.25">
      <c r="A189" s="650"/>
      <c r="B189" s="603"/>
      <c r="C189" s="603"/>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row>
    <row r="190" spans="1:31" s="602" customFormat="1" ht="19.5" x14ac:dyDescent="0.25">
      <c r="A190" s="650" t="s">
        <v>1496</v>
      </c>
      <c r="B190" s="603"/>
      <c r="C190" s="603"/>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row>
    <row r="191" spans="1:31" s="602" customFormat="1" ht="15.75" x14ac:dyDescent="0.25">
      <c r="A191" s="788" t="s">
        <v>848</v>
      </c>
      <c r="B191" s="603"/>
      <c r="C191" s="603"/>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row>
    <row r="192" spans="1:31" s="602" customFormat="1" ht="15.75" x14ac:dyDescent="0.25">
      <c r="A192" s="788" t="s">
        <v>1162</v>
      </c>
      <c r="B192" s="603"/>
      <c r="C192" s="603"/>
      <c r="D192" s="603"/>
      <c r="E192" s="603"/>
      <c r="F192" s="603"/>
      <c r="G192" s="603"/>
      <c r="H192" s="603"/>
      <c r="I192" s="603"/>
      <c r="J192" s="603"/>
      <c r="K192" s="603"/>
      <c r="L192" s="603"/>
      <c r="M192" s="603"/>
      <c r="N192" s="603"/>
      <c r="O192" s="603"/>
      <c r="P192" s="603"/>
      <c r="Q192" s="603"/>
      <c r="R192" s="603"/>
      <c r="S192" s="603"/>
      <c r="T192" s="603"/>
      <c r="U192" s="603"/>
      <c r="V192" s="603"/>
      <c r="W192" s="603"/>
      <c r="X192" s="603"/>
      <c r="Y192" s="603"/>
      <c r="Z192" s="603"/>
      <c r="AA192" s="603"/>
      <c r="AB192" s="603"/>
      <c r="AC192" s="603"/>
    </row>
    <row r="193" spans="1:29" s="602" customFormat="1" ht="19.5" x14ac:dyDescent="0.25">
      <c r="A193" s="648"/>
      <c r="B193" s="603"/>
      <c r="C193" s="603"/>
      <c r="D193" s="603"/>
      <c r="E193" s="603"/>
      <c r="F193" s="603"/>
      <c r="G193" s="603"/>
      <c r="H193" s="603"/>
      <c r="I193" s="603"/>
      <c r="J193" s="603"/>
      <c r="K193" s="603"/>
      <c r="L193" s="603"/>
      <c r="M193" s="603"/>
      <c r="N193" s="603"/>
      <c r="O193" s="603"/>
      <c r="P193" s="603"/>
      <c r="Q193" s="603"/>
      <c r="R193" s="603"/>
      <c r="S193" s="603"/>
      <c r="T193" s="603"/>
      <c r="U193" s="603"/>
      <c r="V193" s="603"/>
      <c r="W193" s="603"/>
      <c r="X193" s="603"/>
      <c r="Y193" s="603"/>
      <c r="Z193" s="603"/>
      <c r="AA193" s="603"/>
      <c r="AB193" s="603"/>
      <c r="AC193" s="603"/>
    </row>
    <row r="194" spans="1:29" ht="15" customHeight="1" x14ac:dyDescent="0.25">
      <c r="A194" s="789"/>
    </row>
    <row r="195" spans="1:29" ht="15" customHeight="1" x14ac:dyDescent="0.25">
      <c r="A195" s="790" t="s">
        <v>849</v>
      </c>
    </row>
    <row r="196" spans="1:29" x14ac:dyDescent="0.25">
      <c r="A196" s="790" t="s">
        <v>1161</v>
      </c>
    </row>
    <row r="197" spans="1:29" x14ac:dyDescent="0.25">
      <c r="A197" s="791"/>
    </row>
    <row r="198" spans="1:29" x14ac:dyDescent="0.25">
      <c r="A198" s="791"/>
    </row>
    <row r="199" spans="1:29" x14ac:dyDescent="0.25">
      <c r="A199" s="791"/>
    </row>
    <row r="200" spans="1:29" x14ac:dyDescent="0.25">
      <c r="A200" s="35"/>
    </row>
  </sheetData>
  <sheetProtection formatCells="0" formatColumns="0" formatRows="0" insertColumns="0" insertRows="0" deleteColumns="0" deleteRows="0" sort="0" autoFilter="0"/>
  <dataConsolidate/>
  <mergeCells count="668">
    <mergeCell ref="L54:M55"/>
    <mergeCell ref="V54:V55"/>
    <mergeCell ref="O114:P114"/>
    <mergeCell ref="S114:T114"/>
    <mergeCell ref="U114:V114"/>
    <mergeCell ref="S108:T108"/>
    <mergeCell ref="X2:Y2"/>
    <mergeCell ref="X3:Y3"/>
    <mergeCell ref="O120:P120"/>
    <mergeCell ref="O119:P119"/>
    <mergeCell ref="O118:P118"/>
    <mergeCell ref="Q118:R118"/>
    <mergeCell ref="S116:T116"/>
    <mergeCell ref="U116:V116"/>
    <mergeCell ref="S115:T115"/>
    <mergeCell ref="U115:V115"/>
    <mergeCell ref="O115:P115"/>
    <mergeCell ref="Q115:R115"/>
    <mergeCell ref="S118:T118"/>
    <mergeCell ref="U118:V118"/>
    <mergeCell ref="U117:V117"/>
    <mergeCell ref="O117:P117"/>
    <mergeCell ref="Q117:R117"/>
    <mergeCell ref="M116:N116"/>
    <mergeCell ref="A39:B39"/>
    <mergeCell ref="E39:F39"/>
    <mergeCell ref="J39:K39"/>
    <mergeCell ref="O39:P39"/>
    <mergeCell ref="A40:B40"/>
    <mergeCell ref="E40:F40"/>
    <mergeCell ref="J40:K40"/>
    <mergeCell ref="O40:P40"/>
    <mergeCell ref="A43:B43"/>
    <mergeCell ref="E43:F43"/>
    <mergeCell ref="J43:K43"/>
    <mergeCell ref="O43:P43"/>
    <mergeCell ref="O116:P116"/>
    <mergeCell ref="Q116:R116"/>
    <mergeCell ref="J53:K53"/>
    <mergeCell ref="O53:P53"/>
    <mergeCell ref="N54:N55"/>
    <mergeCell ref="O54:P55"/>
    <mergeCell ref="J54:K55"/>
    <mergeCell ref="A130:F130"/>
    <mergeCell ref="A131:F131"/>
    <mergeCell ref="H130:I130"/>
    <mergeCell ref="H131:I131"/>
    <mergeCell ref="J130:L130"/>
    <mergeCell ref="J131:L131"/>
    <mergeCell ref="M130:N130"/>
    <mergeCell ref="Q130:R130"/>
    <mergeCell ref="Q131:R131"/>
    <mergeCell ref="O130:P130"/>
    <mergeCell ref="O131:P131"/>
    <mergeCell ref="A116:F116"/>
    <mergeCell ref="H116:I116"/>
    <mergeCell ref="J116:L116"/>
    <mergeCell ref="A115:F115"/>
    <mergeCell ref="H115:I115"/>
    <mergeCell ref="J115:L115"/>
    <mergeCell ref="A169:B169"/>
    <mergeCell ref="A170:B170"/>
    <mergeCell ref="A180:B180"/>
    <mergeCell ref="A176:B176"/>
    <mergeCell ref="A177:B177"/>
    <mergeCell ref="A179:B179"/>
    <mergeCell ref="A161:B161"/>
    <mergeCell ref="A162:B162"/>
    <mergeCell ref="A164:B164"/>
    <mergeCell ref="A165:B165"/>
    <mergeCell ref="A166:B166"/>
    <mergeCell ref="A168:B168"/>
    <mergeCell ref="A114:F114"/>
    <mergeCell ref="A112:F112"/>
    <mergeCell ref="M89:N89"/>
    <mergeCell ref="H114:I114"/>
    <mergeCell ref="J114:L114"/>
    <mergeCell ref="M114:N114"/>
    <mergeCell ref="M115:N115"/>
    <mergeCell ref="M120:N120"/>
    <mergeCell ref="M119:N119"/>
    <mergeCell ref="A118:F118"/>
    <mergeCell ref="H118:I118"/>
    <mergeCell ref="J118:L118"/>
    <mergeCell ref="M118:N118"/>
    <mergeCell ref="A117:F117"/>
    <mergeCell ref="H117:I117"/>
    <mergeCell ref="J117:L117"/>
    <mergeCell ref="M117:N117"/>
    <mergeCell ref="A113:F113"/>
    <mergeCell ref="H113:I113"/>
    <mergeCell ref="J113:L113"/>
    <mergeCell ref="M113:N113"/>
    <mergeCell ref="H108:I108"/>
    <mergeCell ref="J108:L108"/>
    <mergeCell ref="M108:N108"/>
    <mergeCell ref="O123:P123"/>
    <mergeCell ref="A119:F119"/>
    <mergeCell ref="H119:I119"/>
    <mergeCell ref="J119:L119"/>
    <mergeCell ref="A135:H136"/>
    <mergeCell ref="I135:N136"/>
    <mergeCell ref="A123:F123"/>
    <mergeCell ref="H123:I123"/>
    <mergeCell ref="J123:L123"/>
    <mergeCell ref="O126:P126"/>
    <mergeCell ref="A122:F122"/>
    <mergeCell ref="H122:I122"/>
    <mergeCell ref="J122:L122"/>
    <mergeCell ref="M122:N122"/>
    <mergeCell ref="O122:P122"/>
    <mergeCell ref="A121:F121"/>
    <mergeCell ref="H121:I121"/>
    <mergeCell ref="J121:L121"/>
    <mergeCell ref="M121:N121"/>
    <mergeCell ref="O121:P121"/>
    <mergeCell ref="A120:F120"/>
    <mergeCell ref="H120:I120"/>
    <mergeCell ref="J120:L120"/>
    <mergeCell ref="M123:N123"/>
    <mergeCell ref="S123:T123"/>
    <mergeCell ref="R136:S136"/>
    <mergeCell ref="T136:U136"/>
    <mergeCell ref="V135:W136"/>
    <mergeCell ref="W54:W55"/>
    <mergeCell ref="X15:X17"/>
    <mergeCell ref="X54:X55"/>
    <mergeCell ref="Y15:Y17"/>
    <mergeCell ref="V15:W16"/>
    <mergeCell ref="Q123:R123"/>
    <mergeCell ref="S121:T121"/>
    <mergeCell ref="U121:V121"/>
    <mergeCell ref="Q122:R122"/>
    <mergeCell ref="S122:T122"/>
    <mergeCell ref="U122:V122"/>
    <mergeCell ref="Q121:R121"/>
    <mergeCell ref="S119:T119"/>
    <mergeCell ref="U119:V119"/>
    <mergeCell ref="Q120:R120"/>
    <mergeCell ref="S120:T120"/>
    <mergeCell ref="U120:V120"/>
    <mergeCell ref="Q119:R119"/>
    <mergeCell ref="S117:T117"/>
    <mergeCell ref="Q114:R114"/>
    <mergeCell ref="V151:W151"/>
    <mergeCell ref="V149:W149"/>
    <mergeCell ref="U123:V123"/>
    <mergeCell ref="O135:U135"/>
    <mergeCell ref="O136:Q136"/>
    <mergeCell ref="A153:AD153"/>
    <mergeCell ref="A185:W185"/>
    <mergeCell ref="D15:D17"/>
    <mergeCell ref="D54:D55"/>
    <mergeCell ref="G54:G55"/>
    <mergeCell ref="G88:G89"/>
    <mergeCell ref="H54:H55"/>
    <mergeCell ref="I15:I17"/>
    <mergeCell ref="I54:I55"/>
    <mergeCell ref="A150:H150"/>
    <mergeCell ref="I150:N150"/>
    <mergeCell ref="O150:Q150"/>
    <mergeCell ref="R150:S150"/>
    <mergeCell ref="T150:U150"/>
    <mergeCell ref="V150:W150"/>
    <mergeCell ref="A149:H149"/>
    <mergeCell ref="I149:N149"/>
    <mergeCell ref="O149:Q149"/>
    <mergeCell ref="R149:S149"/>
    <mergeCell ref="T149:U149"/>
    <mergeCell ref="A148:H148"/>
    <mergeCell ref="I148:N148"/>
    <mergeCell ref="O148:Q148"/>
    <mergeCell ref="R148:S148"/>
    <mergeCell ref="T148:U148"/>
    <mergeCell ref="V148:W148"/>
    <mergeCell ref="A147:H147"/>
    <mergeCell ref="I147:N147"/>
    <mergeCell ref="O147:Q147"/>
    <mergeCell ref="R147:S147"/>
    <mergeCell ref="T147:U147"/>
    <mergeCell ref="V147:W147"/>
    <mergeCell ref="A146:H146"/>
    <mergeCell ref="I146:N146"/>
    <mergeCell ref="O146:Q146"/>
    <mergeCell ref="R146:S146"/>
    <mergeCell ref="T146:U146"/>
    <mergeCell ref="V146:W146"/>
    <mergeCell ref="A145:H145"/>
    <mergeCell ref="I145:N145"/>
    <mergeCell ref="O145:Q145"/>
    <mergeCell ref="R145:S145"/>
    <mergeCell ref="T145:U145"/>
    <mergeCell ref="V145:W145"/>
    <mergeCell ref="A144:H144"/>
    <mergeCell ref="I144:N144"/>
    <mergeCell ref="O144:Q144"/>
    <mergeCell ref="R144:S144"/>
    <mergeCell ref="T144:U144"/>
    <mergeCell ref="V144:W144"/>
    <mergeCell ref="A143:H143"/>
    <mergeCell ref="I143:N143"/>
    <mergeCell ref="O143:Q143"/>
    <mergeCell ref="R143:S143"/>
    <mergeCell ref="T143:U143"/>
    <mergeCell ref="V143:W143"/>
    <mergeCell ref="A142:H142"/>
    <mergeCell ref="I142:N142"/>
    <mergeCell ref="O142:Q142"/>
    <mergeCell ref="R142:S142"/>
    <mergeCell ref="T142:U142"/>
    <mergeCell ref="V142:W142"/>
    <mergeCell ref="A141:H141"/>
    <mergeCell ref="I141:N141"/>
    <mergeCell ref="O141:Q141"/>
    <mergeCell ref="R141:S141"/>
    <mergeCell ref="T141:U141"/>
    <mergeCell ref="V141:W141"/>
    <mergeCell ref="A140:H140"/>
    <mergeCell ref="I140:N140"/>
    <mergeCell ref="O140:Q140"/>
    <mergeCell ref="R140:S140"/>
    <mergeCell ref="T140:U140"/>
    <mergeCell ref="V140:W140"/>
    <mergeCell ref="A139:H139"/>
    <mergeCell ref="I139:N139"/>
    <mergeCell ref="O139:Q139"/>
    <mergeCell ref="R139:S139"/>
    <mergeCell ref="T139:U139"/>
    <mergeCell ref="V139:W139"/>
    <mergeCell ref="A138:H138"/>
    <mergeCell ref="I138:N138"/>
    <mergeCell ref="O138:Q138"/>
    <mergeCell ref="R138:S138"/>
    <mergeCell ref="T138:U138"/>
    <mergeCell ref="V138:W138"/>
    <mergeCell ref="A137:H137"/>
    <mergeCell ref="I137:N137"/>
    <mergeCell ref="O137:Q137"/>
    <mergeCell ref="R137:S137"/>
    <mergeCell ref="T137:U137"/>
    <mergeCell ref="V137:W137"/>
    <mergeCell ref="Q110:R110"/>
    <mergeCell ref="S110:T110"/>
    <mergeCell ref="U110:V110"/>
    <mergeCell ref="O113:P113"/>
    <mergeCell ref="Q113:R113"/>
    <mergeCell ref="S113:T113"/>
    <mergeCell ref="U113:V113"/>
    <mergeCell ref="H112:I112"/>
    <mergeCell ref="J112:L112"/>
    <mergeCell ref="M112:N112"/>
    <mergeCell ref="O112:P112"/>
    <mergeCell ref="Q112:R112"/>
    <mergeCell ref="S112:T112"/>
    <mergeCell ref="U112:V112"/>
    <mergeCell ref="O108:P108"/>
    <mergeCell ref="Q108:R108"/>
    <mergeCell ref="A111:F111"/>
    <mergeCell ref="H111:I111"/>
    <mergeCell ref="J111:L111"/>
    <mergeCell ref="M111:N111"/>
    <mergeCell ref="O111:P111"/>
    <mergeCell ref="Q111:R111"/>
    <mergeCell ref="U108:V108"/>
    <mergeCell ref="S109:T109"/>
    <mergeCell ref="U109:V109"/>
    <mergeCell ref="A109:F109"/>
    <mergeCell ref="H109:I109"/>
    <mergeCell ref="J109:L109"/>
    <mergeCell ref="M109:N109"/>
    <mergeCell ref="O109:P109"/>
    <mergeCell ref="Q109:R109"/>
    <mergeCell ref="S111:T111"/>
    <mergeCell ref="U111:V111"/>
    <mergeCell ref="A110:F110"/>
    <mergeCell ref="H110:I110"/>
    <mergeCell ref="J110:L110"/>
    <mergeCell ref="M110:N110"/>
    <mergeCell ref="O110:P110"/>
    <mergeCell ref="S104:T104"/>
    <mergeCell ref="U104:V104"/>
    <mergeCell ref="A105:F105"/>
    <mergeCell ref="H105:I105"/>
    <mergeCell ref="J105:L105"/>
    <mergeCell ref="M105:N105"/>
    <mergeCell ref="Q105:R105"/>
    <mergeCell ref="S105:T105"/>
    <mergeCell ref="U105:V105"/>
    <mergeCell ref="A104:F104"/>
    <mergeCell ref="H104:I104"/>
    <mergeCell ref="J104:L104"/>
    <mergeCell ref="M104:N104"/>
    <mergeCell ref="O104:P104"/>
    <mergeCell ref="Q104:R104"/>
    <mergeCell ref="S102:T102"/>
    <mergeCell ref="H102:I102"/>
    <mergeCell ref="J102:L102"/>
    <mergeCell ref="M102:N102"/>
    <mergeCell ref="O102:P102"/>
    <mergeCell ref="U102:V102"/>
    <mergeCell ref="A103:F103"/>
    <mergeCell ref="H103:I103"/>
    <mergeCell ref="J103:L103"/>
    <mergeCell ref="M103:N103"/>
    <mergeCell ref="O103:P103"/>
    <mergeCell ref="Q103:R103"/>
    <mergeCell ref="S103:T103"/>
    <mergeCell ref="U103:V103"/>
    <mergeCell ref="A102:F102"/>
    <mergeCell ref="Q102:R102"/>
    <mergeCell ref="S100:T100"/>
    <mergeCell ref="U100:V100"/>
    <mergeCell ref="A101:F101"/>
    <mergeCell ref="H101:I101"/>
    <mergeCell ref="J101:L101"/>
    <mergeCell ref="M101:N101"/>
    <mergeCell ref="O101:P101"/>
    <mergeCell ref="Q101:R101"/>
    <mergeCell ref="S101:T101"/>
    <mergeCell ref="U101:V101"/>
    <mergeCell ref="A100:F100"/>
    <mergeCell ref="H100:I100"/>
    <mergeCell ref="J100:L100"/>
    <mergeCell ref="M100:N100"/>
    <mergeCell ref="O100:P100"/>
    <mergeCell ref="Q100:R100"/>
    <mergeCell ref="S98:T98"/>
    <mergeCell ref="U98:V98"/>
    <mergeCell ref="A99:F99"/>
    <mergeCell ref="H99:I99"/>
    <mergeCell ref="J99:L99"/>
    <mergeCell ref="M99:N99"/>
    <mergeCell ref="O99:P99"/>
    <mergeCell ref="Q99:R99"/>
    <mergeCell ref="S99:T99"/>
    <mergeCell ref="U99:V99"/>
    <mergeCell ref="A98:F98"/>
    <mergeCell ref="H98:I98"/>
    <mergeCell ref="J98:L98"/>
    <mergeCell ref="M98:N98"/>
    <mergeCell ref="O98:P98"/>
    <mergeCell ref="Q98:R98"/>
    <mergeCell ref="H97:I97"/>
    <mergeCell ref="J97:L97"/>
    <mergeCell ref="M97:N97"/>
    <mergeCell ref="O97:P97"/>
    <mergeCell ref="Q97:R97"/>
    <mergeCell ref="S97:T97"/>
    <mergeCell ref="U97:V97"/>
    <mergeCell ref="A96:F96"/>
    <mergeCell ref="H96:I96"/>
    <mergeCell ref="J96:L96"/>
    <mergeCell ref="M96:N96"/>
    <mergeCell ref="O96:P96"/>
    <mergeCell ref="Q96:R96"/>
    <mergeCell ref="S96:T96"/>
    <mergeCell ref="U96:V96"/>
    <mergeCell ref="S94:T94"/>
    <mergeCell ref="U94:V94"/>
    <mergeCell ref="A95:F95"/>
    <mergeCell ref="H95:I95"/>
    <mergeCell ref="J95:L95"/>
    <mergeCell ref="M95:N95"/>
    <mergeCell ref="O95:P95"/>
    <mergeCell ref="Q95:R95"/>
    <mergeCell ref="S95:T95"/>
    <mergeCell ref="U95:V95"/>
    <mergeCell ref="A94:F94"/>
    <mergeCell ref="H94:I94"/>
    <mergeCell ref="J94:L94"/>
    <mergeCell ref="M94:N94"/>
    <mergeCell ref="O94:P94"/>
    <mergeCell ref="Q94:R94"/>
    <mergeCell ref="S92:T92"/>
    <mergeCell ref="U92:V92"/>
    <mergeCell ref="A93:F93"/>
    <mergeCell ref="H93:I93"/>
    <mergeCell ref="J93:L93"/>
    <mergeCell ref="M93:N93"/>
    <mergeCell ref="O93:P93"/>
    <mergeCell ref="Q93:R93"/>
    <mergeCell ref="S93:T93"/>
    <mergeCell ref="U93:V93"/>
    <mergeCell ref="A92:F92"/>
    <mergeCell ref="H92:I92"/>
    <mergeCell ref="J92:L92"/>
    <mergeCell ref="M92:N92"/>
    <mergeCell ref="O92:P92"/>
    <mergeCell ref="Q92:R92"/>
    <mergeCell ref="S90:T90"/>
    <mergeCell ref="U90:V90"/>
    <mergeCell ref="A91:F91"/>
    <mergeCell ref="H91:I91"/>
    <mergeCell ref="J91:L91"/>
    <mergeCell ref="M91:N91"/>
    <mergeCell ref="O91:P91"/>
    <mergeCell ref="Q91:R91"/>
    <mergeCell ref="S91:T91"/>
    <mergeCell ref="U91:V91"/>
    <mergeCell ref="A90:F90"/>
    <mergeCell ref="H90:I90"/>
    <mergeCell ref="J90:L90"/>
    <mergeCell ref="M90:N90"/>
    <mergeCell ref="O90:P90"/>
    <mergeCell ref="Q90:R90"/>
    <mergeCell ref="U89:V89"/>
    <mergeCell ref="G82:H82"/>
    <mergeCell ref="G83:H83"/>
    <mergeCell ref="A87:W87"/>
    <mergeCell ref="G84:H84"/>
    <mergeCell ref="A84:C84"/>
    <mergeCell ref="A70:C70"/>
    <mergeCell ref="A71:C71"/>
    <mergeCell ref="A72:C72"/>
    <mergeCell ref="A79:C79"/>
    <mergeCell ref="A80:C80"/>
    <mergeCell ref="A81:C81"/>
    <mergeCell ref="A73:C73"/>
    <mergeCell ref="A74:C74"/>
    <mergeCell ref="A75:C75"/>
    <mergeCell ref="A76:C76"/>
    <mergeCell ref="A77:C77"/>
    <mergeCell ref="A78:C78"/>
    <mergeCell ref="O88:P89"/>
    <mergeCell ref="J88:N88"/>
    <mergeCell ref="Q88:W88"/>
    <mergeCell ref="A88:F89"/>
    <mergeCell ref="H88:I89"/>
    <mergeCell ref="G66:H66"/>
    <mergeCell ref="G67:H67"/>
    <mergeCell ref="A66:C66"/>
    <mergeCell ref="A67:C67"/>
    <mergeCell ref="A68:C68"/>
    <mergeCell ref="A69:C69"/>
    <mergeCell ref="G63:H63"/>
    <mergeCell ref="G64:H64"/>
    <mergeCell ref="G65:H65"/>
    <mergeCell ref="A63:C63"/>
    <mergeCell ref="A64:C64"/>
    <mergeCell ref="A65:C65"/>
    <mergeCell ref="G60:H60"/>
    <mergeCell ref="G61:H61"/>
    <mergeCell ref="G62:H62"/>
    <mergeCell ref="A62:C62"/>
    <mergeCell ref="G57:H57"/>
    <mergeCell ref="G58:H58"/>
    <mergeCell ref="G59:H59"/>
    <mergeCell ref="A53:B53"/>
    <mergeCell ref="E53:F53"/>
    <mergeCell ref="A54:B54"/>
    <mergeCell ref="A55:B55"/>
    <mergeCell ref="E54:F55"/>
    <mergeCell ref="C54:C55"/>
    <mergeCell ref="A57:C57"/>
    <mergeCell ref="A58:C58"/>
    <mergeCell ref="A59:C59"/>
    <mergeCell ref="A60:C60"/>
    <mergeCell ref="A61:C61"/>
    <mergeCell ref="A51:B51"/>
    <mergeCell ref="E51:F51"/>
    <mergeCell ref="J51:K51"/>
    <mergeCell ref="O51:P51"/>
    <mergeCell ref="A52:B52"/>
    <mergeCell ref="E52:F52"/>
    <mergeCell ref="J52:K52"/>
    <mergeCell ref="O52:P52"/>
    <mergeCell ref="A49:B49"/>
    <mergeCell ref="E49:F49"/>
    <mergeCell ref="J49:K49"/>
    <mergeCell ref="O49:P49"/>
    <mergeCell ref="A50:B50"/>
    <mergeCell ref="E50:F50"/>
    <mergeCell ref="J50:K50"/>
    <mergeCell ref="O50:P50"/>
    <mergeCell ref="A47:B47"/>
    <mergeCell ref="E47:F47"/>
    <mergeCell ref="J47:K47"/>
    <mergeCell ref="O47:P47"/>
    <mergeCell ref="A48:B48"/>
    <mergeCell ref="E48:F48"/>
    <mergeCell ref="J48:K48"/>
    <mergeCell ref="O48:P48"/>
    <mergeCell ref="A45:B45"/>
    <mergeCell ref="E45:F45"/>
    <mergeCell ref="J45:K45"/>
    <mergeCell ref="O45:P45"/>
    <mergeCell ref="A46:B46"/>
    <mergeCell ref="E46:F46"/>
    <mergeCell ref="J46:K46"/>
    <mergeCell ref="O46:P46"/>
    <mergeCell ref="A44:B44"/>
    <mergeCell ref="E44:F44"/>
    <mergeCell ref="J44:K44"/>
    <mergeCell ref="O44:P44"/>
    <mergeCell ref="A41:B41"/>
    <mergeCell ref="E41:F41"/>
    <mergeCell ref="J41:K41"/>
    <mergeCell ref="O41:P41"/>
    <mergeCell ref="A42:B42"/>
    <mergeCell ref="E42:F42"/>
    <mergeCell ref="J42:K42"/>
    <mergeCell ref="O42:P42"/>
    <mergeCell ref="A37:B37"/>
    <mergeCell ref="E37:F37"/>
    <mergeCell ref="J37:K37"/>
    <mergeCell ref="O37:P37"/>
    <mergeCell ref="A38:B38"/>
    <mergeCell ref="E38:F38"/>
    <mergeCell ref="J38:K38"/>
    <mergeCell ref="O38:P38"/>
    <mergeCell ref="A35:B35"/>
    <mergeCell ref="E35:F35"/>
    <mergeCell ref="J35:K35"/>
    <mergeCell ref="O35:P35"/>
    <mergeCell ref="A36:B36"/>
    <mergeCell ref="E36:F36"/>
    <mergeCell ref="J36:K36"/>
    <mergeCell ref="O36:P36"/>
    <mergeCell ref="A33:B33"/>
    <mergeCell ref="E33:F33"/>
    <mergeCell ref="J33:K33"/>
    <mergeCell ref="O33:P33"/>
    <mergeCell ref="A34:B34"/>
    <mergeCell ref="E34:F34"/>
    <mergeCell ref="J34:K34"/>
    <mergeCell ref="O34:P34"/>
    <mergeCell ref="A31:B31"/>
    <mergeCell ref="E31:F31"/>
    <mergeCell ref="J31:K31"/>
    <mergeCell ref="O31:P31"/>
    <mergeCell ref="A32:B32"/>
    <mergeCell ref="E32:F32"/>
    <mergeCell ref="J32:K32"/>
    <mergeCell ref="O32:P32"/>
    <mergeCell ref="A29:B29"/>
    <mergeCell ref="E29:F29"/>
    <mergeCell ref="J29:K29"/>
    <mergeCell ref="O29:P29"/>
    <mergeCell ref="A30:B30"/>
    <mergeCell ref="E30:F30"/>
    <mergeCell ref="J30:K30"/>
    <mergeCell ref="O30:P30"/>
    <mergeCell ref="A27:B27"/>
    <mergeCell ref="E27:F27"/>
    <mergeCell ref="J27:K27"/>
    <mergeCell ref="O27:P27"/>
    <mergeCell ref="A28:B28"/>
    <mergeCell ref="E28:F28"/>
    <mergeCell ref="J28:K28"/>
    <mergeCell ref="O28:P28"/>
    <mergeCell ref="A25:B25"/>
    <mergeCell ref="E25:F25"/>
    <mergeCell ref="J25:K25"/>
    <mergeCell ref="O25:P25"/>
    <mergeCell ref="A26:B26"/>
    <mergeCell ref="E26:F26"/>
    <mergeCell ref="J26:K26"/>
    <mergeCell ref="O26:P26"/>
    <mergeCell ref="A23:B23"/>
    <mergeCell ref="E23:F23"/>
    <mergeCell ref="J23:K23"/>
    <mergeCell ref="O23:P23"/>
    <mergeCell ref="A24:B24"/>
    <mergeCell ref="E24:F24"/>
    <mergeCell ref="J24:K24"/>
    <mergeCell ref="O24:P24"/>
    <mergeCell ref="A21:B21"/>
    <mergeCell ref="E21:F21"/>
    <mergeCell ref="J21:K21"/>
    <mergeCell ref="O21:P21"/>
    <mergeCell ref="A22:B22"/>
    <mergeCell ref="E22:F22"/>
    <mergeCell ref="J22:K22"/>
    <mergeCell ref="O22:P22"/>
    <mergeCell ref="A19:B19"/>
    <mergeCell ref="E19:F19"/>
    <mergeCell ref="J19:K19"/>
    <mergeCell ref="O19:P19"/>
    <mergeCell ref="A20:B20"/>
    <mergeCell ref="E20:F20"/>
    <mergeCell ref="J20:K20"/>
    <mergeCell ref="O20:P20"/>
    <mergeCell ref="A18:B18"/>
    <mergeCell ref="E18:F18"/>
    <mergeCell ref="J18:K18"/>
    <mergeCell ref="O18:P18"/>
    <mergeCell ref="A15:B17"/>
    <mergeCell ref="J15:K17"/>
    <mergeCell ref="E15:F17"/>
    <mergeCell ref="C15:C17"/>
    <mergeCell ref="A3:W3"/>
    <mergeCell ref="A4:W4"/>
    <mergeCell ref="A5:W5"/>
    <mergeCell ref="A6:W6"/>
    <mergeCell ref="A7:B7"/>
    <mergeCell ref="L15:T15"/>
    <mergeCell ref="U15:U17"/>
    <mergeCell ref="D11:Y14"/>
    <mergeCell ref="G15:H16"/>
    <mergeCell ref="L16:P16"/>
    <mergeCell ref="Q16:T16"/>
    <mergeCell ref="O17:P17"/>
    <mergeCell ref="A127:F127"/>
    <mergeCell ref="A128:F128"/>
    <mergeCell ref="A129:F129"/>
    <mergeCell ref="J125:N125"/>
    <mergeCell ref="J126:L126"/>
    <mergeCell ref="M126:N126"/>
    <mergeCell ref="O125:W125"/>
    <mergeCell ref="J89:L89"/>
    <mergeCell ref="H127:I127"/>
    <mergeCell ref="H128:I128"/>
    <mergeCell ref="H129:I129"/>
    <mergeCell ref="O105:P105"/>
    <mergeCell ref="J127:L127"/>
    <mergeCell ref="J128:L128"/>
    <mergeCell ref="J129:L129"/>
    <mergeCell ref="M127:N127"/>
    <mergeCell ref="M128:N128"/>
    <mergeCell ref="M129:N129"/>
    <mergeCell ref="O127:P127"/>
    <mergeCell ref="O128:P128"/>
    <mergeCell ref="O129:P129"/>
    <mergeCell ref="S126:T126"/>
    <mergeCell ref="Q89:R89"/>
    <mergeCell ref="S89:T89"/>
    <mergeCell ref="S130:T130"/>
    <mergeCell ref="S131:T131"/>
    <mergeCell ref="G125:G126"/>
    <mergeCell ref="H125:I126"/>
    <mergeCell ref="U126:W126"/>
    <mergeCell ref="U127:W127"/>
    <mergeCell ref="U128:W128"/>
    <mergeCell ref="U129:W129"/>
    <mergeCell ref="Q126:R126"/>
    <mergeCell ref="Q127:R127"/>
    <mergeCell ref="Q128:R128"/>
    <mergeCell ref="Q129:R129"/>
    <mergeCell ref="M131:N131"/>
    <mergeCell ref="U130:W130"/>
    <mergeCell ref="U131:W131"/>
    <mergeCell ref="S127:T127"/>
    <mergeCell ref="S128:T128"/>
    <mergeCell ref="S129:T129"/>
    <mergeCell ref="A183:B183"/>
    <mergeCell ref="A173:B173"/>
    <mergeCell ref="A174:B174"/>
    <mergeCell ref="A175:B175"/>
    <mergeCell ref="A178:B178"/>
    <mergeCell ref="A181:B181"/>
    <mergeCell ref="A182:B182"/>
    <mergeCell ref="A82:C82"/>
    <mergeCell ref="A83:C83"/>
    <mergeCell ref="A155:B155"/>
    <mergeCell ref="A159:B159"/>
    <mergeCell ref="A163:B163"/>
    <mergeCell ref="A167:B167"/>
    <mergeCell ref="A171:B171"/>
    <mergeCell ref="A172:B172"/>
    <mergeCell ref="A156:B156"/>
    <mergeCell ref="A158:B158"/>
    <mergeCell ref="A157:B157"/>
    <mergeCell ref="A160:B160"/>
    <mergeCell ref="A125:F126"/>
    <mergeCell ref="A97:F97"/>
    <mergeCell ref="A106:W106"/>
    <mergeCell ref="A107:W107"/>
    <mergeCell ref="A108:F108"/>
  </mergeCells>
  <dataValidations count="6">
    <dataValidation type="list" allowBlank="1" showInputMessage="1" showErrorMessage="1" sqref="WVL983058:WVL983093 IZ18:IZ53 SV18:SV53 ACR18:ACR53 AMN18:AMN53 AWJ18:AWJ53 BGF18:BGF53 BQB18:BQB53 BZX18:BZX53 CJT18:CJT53 CTP18:CTP53 DDL18:DDL53 DNH18:DNH53 DXD18:DXD53 EGZ18:EGZ53 EQV18:EQV53 FAR18:FAR53 FKN18:FKN53 FUJ18:FUJ53 GEF18:GEF53 GOB18:GOB53 GXX18:GXX53 HHT18:HHT53 HRP18:HRP53 IBL18:IBL53 ILH18:ILH53 IVD18:IVD53 JEZ18:JEZ53 JOV18:JOV53 JYR18:JYR53 KIN18:KIN53 KSJ18:KSJ53 LCF18:LCF53 LMB18:LMB53 LVX18:LVX53 MFT18:MFT53 MPP18:MPP53 MZL18:MZL53 NJH18:NJH53 NTD18:NTD53 OCZ18:OCZ53 OMV18:OMV53 OWR18:OWR53 PGN18:PGN53 PQJ18:PQJ53 QAF18:QAF53 QKB18:QKB53 QTX18:QTX53 RDT18:RDT53 RNP18:RNP53 RXL18:RXL53 SHH18:SHH53 SRD18:SRD53 TAZ18:TAZ53 TKV18:TKV53 TUR18:TUR53 UEN18:UEN53 UOJ18:UOJ53 UYF18:UYF53 VIB18:VIB53 VRX18:VRX53 WBT18:WBT53 WLP18:WLP53 WVL18:WVL53 D65554:D65589 IZ65554:IZ65589 SV65554:SV65589 ACR65554:ACR65589 AMN65554:AMN65589 AWJ65554:AWJ65589 BGF65554:BGF65589 BQB65554:BQB65589 BZX65554:BZX65589 CJT65554:CJT65589 CTP65554:CTP65589 DDL65554:DDL65589 DNH65554:DNH65589 DXD65554:DXD65589 EGZ65554:EGZ65589 EQV65554:EQV65589 FAR65554:FAR65589 FKN65554:FKN65589 FUJ65554:FUJ65589 GEF65554:GEF65589 GOB65554:GOB65589 GXX65554:GXX65589 HHT65554:HHT65589 HRP65554:HRP65589 IBL65554:IBL65589 ILH65554:ILH65589 IVD65554:IVD65589 JEZ65554:JEZ65589 JOV65554:JOV65589 JYR65554:JYR65589 KIN65554:KIN65589 KSJ65554:KSJ65589 LCF65554:LCF65589 LMB65554:LMB65589 LVX65554:LVX65589 MFT65554:MFT65589 MPP65554:MPP65589 MZL65554:MZL65589 NJH65554:NJH65589 NTD65554:NTD65589 OCZ65554:OCZ65589 OMV65554:OMV65589 OWR65554:OWR65589 PGN65554:PGN65589 PQJ65554:PQJ65589 QAF65554:QAF65589 QKB65554:QKB65589 QTX65554:QTX65589 RDT65554:RDT65589 RNP65554:RNP65589 RXL65554:RXL65589 SHH65554:SHH65589 SRD65554:SRD65589 TAZ65554:TAZ65589 TKV65554:TKV65589 TUR65554:TUR65589 UEN65554:UEN65589 UOJ65554:UOJ65589 UYF65554:UYF65589 VIB65554:VIB65589 VRX65554:VRX65589 WBT65554:WBT65589 WLP65554:WLP65589 WVL65554:WVL65589 D131090:D131125 IZ131090:IZ131125 SV131090:SV131125 ACR131090:ACR131125 AMN131090:AMN131125 AWJ131090:AWJ131125 BGF131090:BGF131125 BQB131090:BQB131125 BZX131090:BZX131125 CJT131090:CJT131125 CTP131090:CTP131125 DDL131090:DDL131125 DNH131090:DNH131125 DXD131090:DXD131125 EGZ131090:EGZ131125 EQV131090:EQV131125 FAR131090:FAR131125 FKN131090:FKN131125 FUJ131090:FUJ131125 GEF131090:GEF131125 GOB131090:GOB131125 GXX131090:GXX131125 HHT131090:HHT131125 HRP131090:HRP131125 IBL131090:IBL131125 ILH131090:ILH131125 IVD131090:IVD131125 JEZ131090:JEZ131125 JOV131090:JOV131125 JYR131090:JYR131125 KIN131090:KIN131125 KSJ131090:KSJ131125 LCF131090:LCF131125 LMB131090:LMB131125 LVX131090:LVX131125 MFT131090:MFT131125 MPP131090:MPP131125 MZL131090:MZL131125 NJH131090:NJH131125 NTD131090:NTD131125 OCZ131090:OCZ131125 OMV131090:OMV131125 OWR131090:OWR131125 PGN131090:PGN131125 PQJ131090:PQJ131125 QAF131090:QAF131125 QKB131090:QKB131125 QTX131090:QTX131125 RDT131090:RDT131125 RNP131090:RNP131125 RXL131090:RXL131125 SHH131090:SHH131125 SRD131090:SRD131125 TAZ131090:TAZ131125 TKV131090:TKV131125 TUR131090:TUR131125 UEN131090:UEN131125 UOJ131090:UOJ131125 UYF131090:UYF131125 VIB131090:VIB131125 VRX131090:VRX131125 WBT131090:WBT131125 WLP131090:WLP131125 WVL131090:WVL131125 D196626:D196661 IZ196626:IZ196661 SV196626:SV196661 ACR196626:ACR196661 AMN196626:AMN196661 AWJ196626:AWJ196661 BGF196626:BGF196661 BQB196626:BQB196661 BZX196626:BZX196661 CJT196626:CJT196661 CTP196626:CTP196661 DDL196626:DDL196661 DNH196626:DNH196661 DXD196626:DXD196661 EGZ196626:EGZ196661 EQV196626:EQV196661 FAR196626:FAR196661 FKN196626:FKN196661 FUJ196626:FUJ196661 GEF196626:GEF196661 GOB196626:GOB196661 GXX196626:GXX196661 HHT196626:HHT196661 HRP196626:HRP196661 IBL196626:IBL196661 ILH196626:ILH196661 IVD196626:IVD196661 JEZ196626:JEZ196661 JOV196626:JOV196661 JYR196626:JYR196661 KIN196626:KIN196661 KSJ196626:KSJ196661 LCF196626:LCF196661 LMB196626:LMB196661 LVX196626:LVX196661 MFT196626:MFT196661 MPP196626:MPP196661 MZL196626:MZL196661 NJH196626:NJH196661 NTD196626:NTD196661 OCZ196626:OCZ196661 OMV196626:OMV196661 OWR196626:OWR196661 PGN196626:PGN196661 PQJ196626:PQJ196661 QAF196626:QAF196661 QKB196626:QKB196661 QTX196626:QTX196661 RDT196626:RDT196661 RNP196626:RNP196661 RXL196626:RXL196661 SHH196626:SHH196661 SRD196626:SRD196661 TAZ196626:TAZ196661 TKV196626:TKV196661 TUR196626:TUR196661 UEN196626:UEN196661 UOJ196626:UOJ196661 UYF196626:UYF196661 VIB196626:VIB196661 VRX196626:VRX196661 WBT196626:WBT196661 WLP196626:WLP196661 WVL196626:WVL196661 D262162:D262197 IZ262162:IZ262197 SV262162:SV262197 ACR262162:ACR262197 AMN262162:AMN262197 AWJ262162:AWJ262197 BGF262162:BGF262197 BQB262162:BQB262197 BZX262162:BZX262197 CJT262162:CJT262197 CTP262162:CTP262197 DDL262162:DDL262197 DNH262162:DNH262197 DXD262162:DXD262197 EGZ262162:EGZ262197 EQV262162:EQV262197 FAR262162:FAR262197 FKN262162:FKN262197 FUJ262162:FUJ262197 GEF262162:GEF262197 GOB262162:GOB262197 GXX262162:GXX262197 HHT262162:HHT262197 HRP262162:HRP262197 IBL262162:IBL262197 ILH262162:ILH262197 IVD262162:IVD262197 JEZ262162:JEZ262197 JOV262162:JOV262197 JYR262162:JYR262197 KIN262162:KIN262197 KSJ262162:KSJ262197 LCF262162:LCF262197 LMB262162:LMB262197 LVX262162:LVX262197 MFT262162:MFT262197 MPP262162:MPP262197 MZL262162:MZL262197 NJH262162:NJH262197 NTD262162:NTD262197 OCZ262162:OCZ262197 OMV262162:OMV262197 OWR262162:OWR262197 PGN262162:PGN262197 PQJ262162:PQJ262197 QAF262162:QAF262197 QKB262162:QKB262197 QTX262162:QTX262197 RDT262162:RDT262197 RNP262162:RNP262197 RXL262162:RXL262197 SHH262162:SHH262197 SRD262162:SRD262197 TAZ262162:TAZ262197 TKV262162:TKV262197 TUR262162:TUR262197 UEN262162:UEN262197 UOJ262162:UOJ262197 UYF262162:UYF262197 VIB262162:VIB262197 VRX262162:VRX262197 WBT262162:WBT262197 WLP262162:WLP262197 WVL262162:WVL262197 D327698:D327733 IZ327698:IZ327733 SV327698:SV327733 ACR327698:ACR327733 AMN327698:AMN327733 AWJ327698:AWJ327733 BGF327698:BGF327733 BQB327698:BQB327733 BZX327698:BZX327733 CJT327698:CJT327733 CTP327698:CTP327733 DDL327698:DDL327733 DNH327698:DNH327733 DXD327698:DXD327733 EGZ327698:EGZ327733 EQV327698:EQV327733 FAR327698:FAR327733 FKN327698:FKN327733 FUJ327698:FUJ327733 GEF327698:GEF327733 GOB327698:GOB327733 GXX327698:GXX327733 HHT327698:HHT327733 HRP327698:HRP327733 IBL327698:IBL327733 ILH327698:ILH327733 IVD327698:IVD327733 JEZ327698:JEZ327733 JOV327698:JOV327733 JYR327698:JYR327733 KIN327698:KIN327733 KSJ327698:KSJ327733 LCF327698:LCF327733 LMB327698:LMB327733 LVX327698:LVX327733 MFT327698:MFT327733 MPP327698:MPP327733 MZL327698:MZL327733 NJH327698:NJH327733 NTD327698:NTD327733 OCZ327698:OCZ327733 OMV327698:OMV327733 OWR327698:OWR327733 PGN327698:PGN327733 PQJ327698:PQJ327733 QAF327698:QAF327733 QKB327698:QKB327733 QTX327698:QTX327733 RDT327698:RDT327733 RNP327698:RNP327733 RXL327698:RXL327733 SHH327698:SHH327733 SRD327698:SRD327733 TAZ327698:TAZ327733 TKV327698:TKV327733 TUR327698:TUR327733 UEN327698:UEN327733 UOJ327698:UOJ327733 UYF327698:UYF327733 VIB327698:VIB327733 VRX327698:VRX327733 WBT327698:WBT327733 WLP327698:WLP327733 WVL327698:WVL327733 D393234:D393269 IZ393234:IZ393269 SV393234:SV393269 ACR393234:ACR393269 AMN393234:AMN393269 AWJ393234:AWJ393269 BGF393234:BGF393269 BQB393234:BQB393269 BZX393234:BZX393269 CJT393234:CJT393269 CTP393234:CTP393269 DDL393234:DDL393269 DNH393234:DNH393269 DXD393234:DXD393269 EGZ393234:EGZ393269 EQV393234:EQV393269 FAR393234:FAR393269 FKN393234:FKN393269 FUJ393234:FUJ393269 GEF393234:GEF393269 GOB393234:GOB393269 GXX393234:GXX393269 HHT393234:HHT393269 HRP393234:HRP393269 IBL393234:IBL393269 ILH393234:ILH393269 IVD393234:IVD393269 JEZ393234:JEZ393269 JOV393234:JOV393269 JYR393234:JYR393269 KIN393234:KIN393269 KSJ393234:KSJ393269 LCF393234:LCF393269 LMB393234:LMB393269 LVX393234:LVX393269 MFT393234:MFT393269 MPP393234:MPP393269 MZL393234:MZL393269 NJH393234:NJH393269 NTD393234:NTD393269 OCZ393234:OCZ393269 OMV393234:OMV393269 OWR393234:OWR393269 PGN393234:PGN393269 PQJ393234:PQJ393269 QAF393234:QAF393269 QKB393234:QKB393269 QTX393234:QTX393269 RDT393234:RDT393269 RNP393234:RNP393269 RXL393234:RXL393269 SHH393234:SHH393269 SRD393234:SRD393269 TAZ393234:TAZ393269 TKV393234:TKV393269 TUR393234:TUR393269 UEN393234:UEN393269 UOJ393234:UOJ393269 UYF393234:UYF393269 VIB393234:VIB393269 VRX393234:VRX393269 WBT393234:WBT393269 WLP393234:WLP393269 WVL393234:WVL393269 D458770:D458805 IZ458770:IZ458805 SV458770:SV458805 ACR458770:ACR458805 AMN458770:AMN458805 AWJ458770:AWJ458805 BGF458770:BGF458805 BQB458770:BQB458805 BZX458770:BZX458805 CJT458770:CJT458805 CTP458770:CTP458805 DDL458770:DDL458805 DNH458770:DNH458805 DXD458770:DXD458805 EGZ458770:EGZ458805 EQV458770:EQV458805 FAR458770:FAR458805 FKN458770:FKN458805 FUJ458770:FUJ458805 GEF458770:GEF458805 GOB458770:GOB458805 GXX458770:GXX458805 HHT458770:HHT458805 HRP458770:HRP458805 IBL458770:IBL458805 ILH458770:ILH458805 IVD458770:IVD458805 JEZ458770:JEZ458805 JOV458770:JOV458805 JYR458770:JYR458805 KIN458770:KIN458805 KSJ458770:KSJ458805 LCF458770:LCF458805 LMB458770:LMB458805 LVX458770:LVX458805 MFT458770:MFT458805 MPP458770:MPP458805 MZL458770:MZL458805 NJH458770:NJH458805 NTD458770:NTD458805 OCZ458770:OCZ458805 OMV458770:OMV458805 OWR458770:OWR458805 PGN458770:PGN458805 PQJ458770:PQJ458805 QAF458770:QAF458805 QKB458770:QKB458805 QTX458770:QTX458805 RDT458770:RDT458805 RNP458770:RNP458805 RXL458770:RXL458805 SHH458770:SHH458805 SRD458770:SRD458805 TAZ458770:TAZ458805 TKV458770:TKV458805 TUR458770:TUR458805 UEN458770:UEN458805 UOJ458770:UOJ458805 UYF458770:UYF458805 VIB458770:VIB458805 VRX458770:VRX458805 WBT458770:WBT458805 WLP458770:WLP458805 WVL458770:WVL458805 D524306:D524341 IZ524306:IZ524341 SV524306:SV524341 ACR524306:ACR524341 AMN524306:AMN524341 AWJ524306:AWJ524341 BGF524306:BGF524341 BQB524306:BQB524341 BZX524306:BZX524341 CJT524306:CJT524341 CTP524306:CTP524341 DDL524306:DDL524341 DNH524306:DNH524341 DXD524306:DXD524341 EGZ524306:EGZ524341 EQV524306:EQV524341 FAR524306:FAR524341 FKN524306:FKN524341 FUJ524306:FUJ524341 GEF524306:GEF524341 GOB524306:GOB524341 GXX524306:GXX524341 HHT524306:HHT524341 HRP524306:HRP524341 IBL524306:IBL524341 ILH524306:ILH524341 IVD524306:IVD524341 JEZ524306:JEZ524341 JOV524306:JOV524341 JYR524306:JYR524341 KIN524306:KIN524341 KSJ524306:KSJ524341 LCF524306:LCF524341 LMB524306:LMB524341 LVX524306:LVX524341 MFT524306:MFT524341 MPP524306:MPP524341 MZL524306:MZL524341 NJH524306:NJH524341 NTD524306:NTD524341 OCZ524306:OCZ524341 OMV524306:OMV524341 OWR524306:OWR524341 PGN524306:PGN524341 PQJ524306:PQJ524341 QAF524306:QAF524341 QKB524306:QKB524341 QTX524306:QTX524341 RDT524306:RDT524341 RNP524306:RNP524341 RXL524306:RXL524341 SHH524306:SHH524341 SRD524306:SRD524341 TAZ524306:TAZ524341 TKV524306:TKV524341 TUR524306:TUR524341 UEN524306:UEN524341 UOJ524306:UOJ524341 UYF524306:UYF524341 VIB524306:VIB524341 VRX524306:VRX524341 WBT524306:WBT524341 WLP524306:WLP524341 WVL524306:WVL524341 D589842:D589877 IZ589842:IZ589877 SV589842:SV589877 ACR589842:ACR589877 AMN589842:AMN589877 AWJ589842:AWJ589877 BGF589842:BGF589877 BQB589842:BQB589877 BZX589842:BZX589877 CJT589842:CJT589877 CTP589842:CTP589877 DDL589842:DDL589877 DNH589842:DNH589877 DXD589842:DXD589877 EGZ589842:EGZ589877 EQV589842:EQV589877 FAR589842:FAR589877 FKN589842:FKN589877 FUJ589842:FUJ589877 GEF589842:GEF589877 GOB589842:GOB589877 GXX589842:GXX589877 HHT589842:HHT589877 HRP589842:HRP589877 IBL589842:IBL589877 ILH589842:ILH589877 IVD589842:IVD589877 JEZ589842:JEZ589877 JOV589842:JOV589877 JYR589842:JYR589877 KIN589842:KIN589877 KSJ589842:KSJ589877 LCF589842:LCF589877 LMB589842:LMB589877 LVX589842:LVX589877 MFT589842:MFT589877 MPP589842:MPP589877 MZL589842:MZL589877 NJH589842:NJH589877 NTD589842:NTD589877 OCZ589842:OCZ589877 OMV589842:OMV589877 OWR589842:OWR589877 PGN589842:PGN589877 PQJ589842:PQJ589877 QAF589842:QAF589877 QKB589842:QKB589877 QTX589842:QTX589877 RDT589842:RDT589877 RNP589842:RNP589877 RXL589842:RXL589877 SHH589842:SHH589877 SRD589842:SRD589877 TAZ589842:TAZ589877 TKV589842:TKV589877 TUR589842:TUR589877 UEN589842:UEN589877 UOJ589842:UOJ589877 UYF589842:UYF589877 VIB589842:VIB589877 VRX589842:VRX589877 WBT589842:WBT589877 WLP589842:WLP589877 WVL589842:WVL589877 D655378:D655413 IZ655378:IZ655413 SV655378:SV655413 ACR655378:ACR655413 AMN655378:AMN655413 AWJ655378:AWJ655413 BGF655378:BGF655413 BQB655378:BQB655413 BZX655378:BZX655413 CJT655378:CJT655413 CTP655378:CTP655413 DDL655378:DDL655413 DNH655378:DNH655413 DXD655378:DXD655413 EGZ655378:EGZ655413 EQV655378:EQV655413 FAR655378:FAR655413 FKN655378:FKN655413 FUJ655378:FUJ655413 GEF655378:GEF655413 GOB655378:GOB655413 GXX655378:GXX655413 HHT655378:HHT655413 HRP655378:HRP655413 IBL655378:IBL655413 ILH655378:ILH655413 IVD655378:IVD655413 JEZ655378:JEZ655413 JOV655378:JOV655413 JYR655378:JYR655413 KIN655378:KIN655413 KSJ655378:KSJ655413 LCF655378:LCF655413 LMB655378:LMB655413 LVX655378:LVX655413 MFT655378:MFT655413 MPP655378:MPP655413 MZL655378:MZL655413 NJH655378:NJH655413 NTD655378:NTD655413 OCZ655378:OCZ655413 OMV655378:OMV655413 OWR655378:OWR655413 PGN655378:PGN655413 PQJ655378:PQJ655413 QAF655378:QAF655413 QKB655378:QKB655413 QTX655378:QTX655413 RDT655378:RDT655413 RNP655378:RNP655413 RXL655378:RXL655413 SHH655378:SHH655413 SRD655378:SRD655413 TAZ655378:TAZ655413 TKV655378:TKV655413 TUR655378:TUR655413 UEN655378:UEN655413 UOJ655378:UOJ655413 UYF655378:UYF655413 VIB655378:VIB655413 VRX655378:VRX655413 WBT655378:WBT655413 WLP655378:WLP655413 WVL655378:WVL655413 D720914:D720949 IZ720914:IZ720949 SV720914:SV720949 ACR720914:ACR720949 AMN720914:AMN720949 AWJ720914:AWJ720949 BGF720914:BGF720949 BQB720914:BQB720949 BZX720914:BZX720949 CJT720914:CJT720949 CTP720914:CTP720949 DDL720914:DDL720949 DNH720914:DNH720949 DXD720914:DXD720949 EGZ720914:EGZ720949 EQV720914:EQV720949 FAR720914:FAR720949 FKN720914:FKN720949 FUJ720914:FUJ720949 GEF720914:GEF720949 GOB720914:GOB720949 GXX720914:GXX720949 HHT720914:HHT720949 HRP720914:HRP720949 IBL720914:IBL720949 ILH720914:ILH720949 IVD720914:IVD720949 JEZ720914:JEZ720949 JOV720914:JOV720949 JYR720914:JYR720949 KIN720914:KIN720949 KSJ720914:KSJ720949 LCF720914:LCF720949 LMB720914:LMB720949 LVX720914:LVX720949 MFT720914:MFT720949 MPP720914:MPP720949 MZL720914:MZL720949 NJH720914:NJH720949 NTD720914:NTD720949 OCZ720914:OCZ720949 OMV720914:OMV720949 OWR720914:OWR720949 PGN720914:PGN720949 PQJ720914:PQJ720949 QAF720914:QAF720949 QKB720914:QKB720949 QTX720914:QTX720949 RDT720914:RDT720949 RNP720914:RNP720949 RXL720914:RXL720949 SHH720914:SHH720949 SRD720914:SRD720949 TAZ720914:TAZ720949 TKV720914:TKV720949 TUR720914:TUR720949 UEN720914:UEN720949 UOJ720914:UOJ720949 UYF720914:UYF720949 VIB720914:VIB720949 VRX720914:VRX720949 WBT720914:WBT720949 WLP720914:WLP720949 WVL720914:WVL720949 D786450:D786485 IZ786450:IZ786485 SV786450:SV786485 ACR786450:ACR786485 AMN786450:AMN786485 AWJ786450:AWJ786485 BGF786450:BGF786485 BQB786450:BQB786485 BZX786450:BZX786485 CJT786450:CJT786485 CTP786450:CTP786485 DDL786450:DDL786485 DNH786450:DNH786485 DXD786450:DXD786485 EGZ786450:EGZ786485 EQV786450:EQV786485 FAR786450:FAR786485 FKN786450:FKN786485 FUJ786450:FUJ786485 GEF786450:GEF786485 GOB786450:GOB786485 GXX786450:GXX786485 HHT786450:HHT786485 HRP786450:HRP786485 IBL786450:IBL786485 ILH786450:ILH786485 IVD786450:IVD786485 JEZ786450:JEZ786485 JOV786450:JOV786485 JYR786450:JYR786485 KIN786450:KIN786485 KSJ786450:KSJ786485 LCF786450:LCF786485 LMB786450:LMB786485 LVX786450:LVX786485 MFT786450:MFT786485 MPP786450:MPP786485 MZL786450:MZL786485 NJH786450:NJH786485 NTD786450:NTD786485 OCZ786450:OCZ786485 OMV786450:OMV786485 OWR786450:OWR786485 PGN786450:PGN786485 PQJ786450:PQJ786485 QAF786450:QAF786485 QKB786450:QKB786485 QTX786450:QTX786485 RDT786450:RDT786485 RNP786450:RNP786485 RXL786450:RXL786485 SHH786450:SHH786485 SRD786450:SRD786485 TAZ786450:TAZ786485 TKV786450:TKV786485 TUR786450:TUR786485 UEN786450:UEN786485 UOJ786450:UOJ786485 UYF786450:UYF786485 VIB786450:VIB786485 VRX786450:VRX786485 WBT786450:WBT786485 WLP786450:WLP786485 WVL786450:WVL786485 D851986:D852021 IZ851986:IZ852021 SV851986:SV852021 ACR851986:ACR852021 AMN851986:AMN852021 AWJ851986:AWJ852021 BGF851986:BGF852021 BQB851986:BQB852021 BZX851986:BZX852021 CJT851986:CJT852021 CTP851986:CTP852021 DDL851986:DDL852021 DNH851986:DNH852021 DXD851986:DXD852021 EGZ851986:EGZ852021 EQV851986:EQV852021 FAR851986:FAR852021 FKN851986:FKN852021 FUJ851986:FUJ852021 GEF851986:GEF852021 GOB851986:GOB852021 GXX851986:GXX852021 HHT851986:HHT852021 HRP851986:HRP852021 IBL851986:IBL852021 ILH851986:ILH852021 IVD851986:IVD852021 JEZ851986:JEZ852021 JOV851986:JOV852021 JYR851986:JYR852021 KIN851986:KIN852021 KSJ851986:KSJ852021 LCF851986:LCF852021 LMB851986:LMB852021 LVX851986:LVX852021 MFT851986:MFT852021 MPP851986:MPP852021 MZL851986:MZL852021 NJH851986:NJH852021 NTD851986:NTD852021 OCZ851986:OCZ852021 OMV851986:OMV852021 OWR851986:OWR852021 PGN851986:PGN852021 PQJ851986:PQJ852021 QAF851986:QAF852021 QKB851986:QKB852021 QTX851986:QTX852021 RDT851986:RDT852021 RNP851986:RNP852021 RXL851986:RXL852021 SHH851986:SHH852021 SRD851986:SRD852021 TAZ851986:TAZ852021 TKV851986:TKV852021 TUR851986:TUR852021 UEN851986:UEN852021 UOJ851986:UOJ852021 UYF851986:UYF852021 VIB851986:VIB852021 VRX851986:VRX852021 WBT851986:WBT852021 WLP851986:WLP852021 WVL851986:WVL852021 D917522:D917557 IZ917522:IZ917557 SV917522:SV917557 ACR917522:ACR917557 AMN917522:AMN917557 AWJ917522:AWJ917557 BGF917522:BGF917557 BQB917522:BQB917557 BZX917522:BZX917557 CJT917522:CJT917557 CTP917522:CTP917557 DDL917522:DDL917557 DNH917522:DNH917557 DXD917522:DXD917557 EGZ917522:EGZ917557 EQV917522:EQV917557 FAR917522:FAR917557 FKN917522:FKN917557 FUJ917522:FUJ917557 GEF917522:GEF917557 GOB917522:GOB917557 GXX917522:GXX917557 HHT917522:HHT917557 HRP917522:HRP917557 IBL917522:IBL917557 ILH917522:ILH917557 IVD917522:IVD917557 JEZ917522:JEZ917557 JOV917522:JOV917557 JYR917522:JYR917557 KIN917522:KIN917557 KSJ917522:KSJ917557 LCF917522:LCF917557 LMB917522:LMB917557 LVX917522:LVX917557 MFT917522:MFT917557 MPP917522:MPP917557 MZL917522:MZL917557 NJH917522:NJH917557 NTD917522:NTD917557 OCZ917522:OCZ917557 OMV917522:OMV917557 OWR917522:OWR917557 PGN917522:PGN917557 PQJ917522:PQJ917557 QAF917522:QAF917557 QKB917522:QKB917557 QTX917522:QTX917557 RDT917522:RDT917557 RNP917522:RNP917557 RXL917522:RXL917557 SHH917522:SHH917557 SRD917522:SRD917557 TAZ917522:TAZ917557 TKV917522:TKV917557 TUR917522:TUR917557 UEN917522:UEN917557 UOJ917522:UOJ917557 UYF917522:UYF917557 VIB917522:VIB917557 VRX917522:VRX917557 WBT917522:WBT917557 WLP917522:WLP917557 WVL917522:WVL917557 D983058:D983093 IZ983058:IZ983093 SV983058:SV983093 ACR983058:ACR983093 AMN983058:AMN983093 AWJ983058:AWJ983093 BGF983058:BGF983093 BQB983058:BQB983093 BZX983058:BZX983093 CJT983058:CJT983093 CTP983058:CTP983093 DDL983058:DDL983093 DNH983058:DNH983093 DXD983058:DXD983093 EGZ983058:EGZ983093 EQV983058:EQV983093 FAR983058:FAR983093 FKN983058:FKN983093 FUJ983058:FUJ983093 GEF983058:GEF983093 GOB983058:GOB983093 GXX983058:GXX983093 HHT983058:HHT983093 HRP983058:HRP983093 IBL983058:IBL983093 ILH983058:ILH983093 IVD983058:IVD983093 JEZ983058:JEZ983093 JOV983058:JOV983093 JYR983058:JYR983093 KIN983058:KIN983093 KSJ983058:KSJ983093 LCF983058:LCF983093 LMB983058:LMB983093 LVX983058:LVX983093 MFT983058:MFT983093 MPP983058:MPP983093 MZL983058:MZL983093 NJH983058:NJH983093 NTD983058:NTD983093 OCZ983058:OCZ983093 OMV983058:OMV983093 OWR983058:OWR983093 PGN983058:PGN983093 PQJ983058:PQJ983093 QAF983058:QAF983093 QKB983058:QKB983093 QTX983058:QTX983093 RDT983058:RDT983093 RNP983058:RNP983093 RXL983058:RXL983093 SHH983058:SHH983093 SRD983058:SRD983093 TAZ983058:TAZ983093 TKV983058:TKV983093 TUR983058:TUR983093 UEN983058:UEN983093 UOJ983058:UOJ983093 UYF983058:UYF983093 VIB983058:VIB983093 VRX983058:VRX983093 WBT983058:WBT983093 WLP983058:WLP983093 D18:D53">
      <formula1>"BYN, USD, EUR, RUB"</formula1>
    </dataValidation>
    <dataValidation type="list" allowBlank="1" showInputMessage="1" showErrorMessage="1" sqref="G90:G104 JC90:JC104 SY90:SY104 ACU90:ACU104 AMQ90:AMQ104 AWM90:AWM104 BGI90:BGI104 BQE90:BQE104 CAA90:CAA104 CJW90:CJW104 CTS90:CTS104 DDO90:DDO104 DNK90:DNK104 DXG90:DXG104 EHC90:EHC104 EQY90:EQY104 FAU90:FAU104 FKQ90:FKQ104 FUM90:FUM104 GEI90:GEI104 GOE90:GOE104 GYA90:GYA104 HHW90:HHW104 HRS90:HRS104 IBO90:IBO104 ILK90:ILK104 IVG90:IVG104 JFC90:JFC104 JOY90:JOY104 JYU90:JYU104 KIQ90:KIQ104 KSM90:KSM104 LCI90:LCI104 LME90:LME104 LWA90:LWA104 MFW90:MFW104 MPS90:MPS104 MZO90:MZO104 NJK90:NJK104 NTG90:NTG104 ODC90:ODC104 OMY90:OMY104 OWU90:OWU104 PGQ90:PGQ104 PQM90:PQM104 QAI90:QAI104 QKE90:QKE104 QUA90:QUA104 RDW90:RDW104 RNS90:RNS104 RXO90:RXO104 SHK90:SHK104 SRG90:SRG104 TBC90:TBC104 TKY90:TKY104 TUU90:TUU104 UEQ90:UEQ104 UOM90:UOM104 UYI90:UYI104 VIE90:VIE104 VSA90:VSA104 WBW90:WBW104 WLS90:WLS104 WVO90:WVO104 G65626:G65640 JC65626:JC65640 SY65626:SY65640 ACU65626:ACU65640 AMQ65626:AMQ65640 AWM65626:AWM65640 BGI65626:BGI65640 BQE65626:BQE65640 CAA65626:CAA65640 CJW65626:CJW65640 CTS65626:CTS65640 DDO65626:DDO65640 DNK65626:DNK65640 DXG65626:DXG65640 EHC65626:EHC65640 EQY65626:EQY65640 FAU65626:FAU65640 FKQ65626:FKQ65640 FUM65626:FUM65640 GEI65626:GEI65640 GOE65626:GOE65640 GYA65626:GYA65640 HHW65626:HHW65640 HRS65626:HRS65640 IBO65626:IBO65640 ILK65626:ILK65640 IVG65626:IVG65640 JFC65626:JFC65640 JOY65626:JOY65640 JYU65626:JYU65640 KIQ65626:KIQ65640 KSM65626:KSM65640 LCI65626:LCI65640 LME65626:LME65640 LWA65626:LWA65640 MFW65626:MFW65640 MPS65626:MPS65640 MZO65626:MZO65640 NJK65626:NJK65640 NTG65626:NTG65640 ODC65626:ODC65640 OMY65626:OMY65640 OWU65626:OWU65640 PGQ65626:PGQ65640 PQM65626:PQM65640 QAI65626:QAI65640 QKE65626:QKE65640 QUA65626:QUA65640 RDW65626:RDW65640 RNS65626:RNS65640 RXO65626:RXO65640 SHK65626:SHK65640 SRG65626:SRG65640 TBC65626:TBC65640 TKY65626:TKY65640 TUU65626:TUU65640 UEQ65626:UEQ65640 UOM65626:UOM65640 UYI65626:UYI65640 VIE65626:VIE65640 VSA65626:VSA65640 WBW65626:WBW65640 WLS65626:WLS65640 WVO65626:WVO65640 G131162:G131176 JC131162:JC131176 SY131162:SY131176 ACU131162:ACU131176 AMQ131162:AMQ131176 AWM131162:AWM131176 BGI131162:BGI131176 BQE131162:BQE131176 CAA131162:CAA131176 CJW131162:CJW131176 CTS131162:CTS131176 DDO131162:DDO131176 DNK131162:DNK131176 DXG131162:DXG131176 EHC131162:EHC131176 EQY131162:EQY131176 FAU131162:FAU131176 FKQ131162:FKQ131176 FUM131162:FUM131176 GEI131162:GEI131176 GOE131162:GOE131176 GYA131162:GYA131176 HHW131162:HHW131176 HRS131162:HRS131176 IBO131162:IBO131176 ILK131162:ILK131176 IVG131162:IVG131176 JFC131162:JFC131176 JOY131162:JOY131176 JYU131162:JYU131176 KIQ131162:KIQ131176 KSM131162:KSM131176 LCI131162:LCI131176 LME131162:LME131176 LWA131162:LWA131176 MFW131162:MFW131176 MPS131162:MPS131176 MZO131162:MZO131176 NJK131162:NJK131176 NTG131162:NTG131176 ODC131162:ODC131176 OMY131162:OMY131176 OWU131162:OWU131176 PGQ131162:PGQ131176 PQM131162:PQM131176 QAI131162:QAI131176 QKE131162:QKE131176 QUA131162:QUA131176 RDW131162:RDW131176 RNS131162:RNS131176 RXO131162:RXO131176 SHK131162:SHK131176 SRG131162:SRG131176 TBC131162:TBC131176 TKY131162:TKY131176 TUU131162:TUU131176 UEQ131162:UEQ131176 UOM131162:UOM131176 UYI131162:UYI131176 VIE131162:VIE131176 VSA131162:VSA131176 WBW131162:WBW131176 WLS131162:WLS131176 WVO131162:WVO131176 G196698:G196712 JC196698:JC196712 SY196698:SY196712 ACU196698:ACU196712 AMQ196698:AMQ196712 AWM196698:AWM196712 BGI196698:BGI196712 BQE196698:BQE196712 CAA196698:CAA196712 CJW196698:CJW196712 CTS196698:CTS196712 DDO196698:DDO196712 DNK196698:DNK196712 DXG196698:DXG196712 EHC196698:EHC196712 EQY196698:EQY196712 FAU196698:FAU196712 FKQ196698:FKQ196712 FUM196698:FUM196712 GEI196698:GEI196712 GOE196698:GOE196712 GYA196698:GYA196712 HHW196698:HHW196712 HRS196698:HRS196712 IBO196698:IBO196712 ILK196698:ILK196712 IVG196698:IVG196712 JFC196698:JFC196712 JOY196698:JOY196712 JYU196698:JYU196712 KIQ196698:KIQ196712 KSM196698:KSM196712 LCI196698:LCI196712 LME196698:LME196712 LWA196698:LWA196712 MFW196698:MFW196712 MPS196698:MPS196712 MZO196698:MZO196712 NJK196698:NJK196712 NTG196698:NTG196712 ODC196698:ODC196712 OMY196698:OMY196712 OWU196698:OWU196712 PGQ196698:PGQ196712 PQM196698:PQM196712 QAI196698:QAI196712 QKE196698:QKE196712 QUA196698:QUA196712 RDW196698:RDW196712 RNS196698:RNS196712 RXO196698:RXO196712 SHK196698:SHK196712 SRG196698:SRG196712 TBC196698:TBC196712 TKY196698:TKY196712 TUU196698:TUU196712 UEQ196698:UEQ196712 UOM196698:UOM196712 UYI196698:UYI196712 VIE196698:VIE196712 VSA196698:VSA196712 WBW196698:WBW196712 WLS196698:WLS196712 WVO196698:WVO196712 G262234:G262248 JC262234:JC262248 SY262234:SY262248 ACU262234:ACU262248 AMQ262234:AMQ262248 AWM262234:AWM262248 BGI262234:BGI262248 BQE262234:BQE262248 CAA262234:CAA262248 CJW262234:CJW262248 CTS262234:CTS262248 DDO262234:DDO262248 DNK262234:DNK262248 DXG262234:DXG262248 EHC262234:EHC262248 EQY262234:EQY262248 FAU262234:FAU262248 FKQ262234:FKQ262248 FUM262234:FUM262248 GEI262234:GEI262248 GOE262234:GOE262248 GYA262234:GYA262248 HHW262234:HHW262248 HRS262234:HRS262248 IBO262234:IBO262248 ILK262234:ILK262248 IVG262234:IVG262248 JFC262234:JFC262248 JOY262234:JOY262248 JYU262234:JYU262248 KIQ262234:KIQ262248 KSM262234:KSM262248 LCI262234:LCI262248 LME262234:LME262248 LWA262234:LWA262248 MFW262234:MFW262248 MPS262234:MPS262248 MZO262234:MZO262248 NJK262234:NJK262248 NTG262234:NTG262248 ODC262234:ODC262248 OMY262234:OMY262248 OWU262234:OWU262248 PGQ262234:PGQ262248 PQM262234:PQM262248 QAI262234:QAI262248 QKE262234:QKE262248 QUA262234:QUA262248 RDW262234:RDW262248 RNS262234:RNS262248 RXO262234:RXO262248 SHK262234:SHK262248 SRG262234:SRG262248 TBC262234:TBC262248 TKY262234:TKY262248 TUU262234:TUU262248 UEQ262234:UEQ262248 UOM262234:UOM262248 UYI262234:UYI262248 VIE262234:VIE262248 VSA262234:VSA262248 WBW262234:WBW262248 WLS262234:WLS262248 WVO262234:WVO262248 G327770:G327784 JC327770:JC327784 SY327770:SY327784 ACU327770:ACU327784 AMQ327770:AMQ327784 AWM327770:AWM327784 BGI327770:BGI327784 BQE327770:BQE327784 CAA327770:CAA327784 CJW327770:CJW327784 CTS327770:CTS327784 DDO327770:DDO327784 DNK327770:DNK327784 DXG327770:DXG327784 EHC327770:EHC327784 EQY327770:EQY327784 FAU327770:FAU327784 FKQ327770:FKQ327784 FUM327770:FUM327784 GEI327770:GEI327784 GOE327770:GOE327784 GYA327770:GYA327784 HHW327770:HHW327784 HRS327770:HRS327784 IBO327770:IBO327784 ILK327770:ILK327784 IVG327770:IVG327784 JFC327770:JFC327784 JOY327770:JOY327784 JYU327770:JYU327784 KIQ327770:KIQ327784 KSM327770:KSM327784 LCI327770:LCI327784 LME327770:LME327784 LWA327770:LWA327784 MFW327770:MFW327784 MPS327770:MPS327784 MZO327770:MZO327784 NJK327770:NJK327784 NTG327770:NTG327784 ODC327770:ODC327784 OMY327770:OMY327784 OWU327770:OWU327784 PGQ327770:PGQ327784 PQM327770:PQM327784 QAI327770:QAI327784 QKE327770:QKE327784 QUA327770:QUA327784 RDW327770:RDW327784 RNS327770:RNS327784 RXO327770:RXO327784 SHK327770:SHK327784 SRG327770:SRG327784 TBC327770:TBC327784 TKY327770:TKY327784 TUU327770:TUU327784 UEQ327770:UEQ327784 UOM327770:UOM327784 UYI327770:UYI327784 VIE327770:VIE327784 VSA327770:VSA327784 WBW327770:WBW327784 WLS327770:WLS327784 WVO327770:WVO327784 G393306:G393320 JC393306:JC393320 SY393306:SY393320 ACU393306:ACU393320 AMQ393306:AMQ393320 AWM393306:AWM393320 BGI393306:BGI393320 BQE393306:BQE393320 CAA393306:CAA393320 CJW393306:CJW393320 CTS393306:CTS393320 DDO393306:DDO393320 DNK393306:DNK393320 DXG393306:DXG393320 EHC393306:EHC393320 EQY393306:EQY393320 FAU393306:FAU393320 FKQ393306:FKQ393320 FUM393306:FUM393320 GEI393306:GEI393320 GOE393306:GOE393320 GYA393306:GYA393320 HHW393306:HHW393320 HRS393306:HRS393320 IBO393306:IBO393320 ILK393306:ILK393320 IVG393306:IVG393320 JFC393306:JFC393320 JOY393306:JOY393320 JYU393306:JYU393320 KIQ393306:KIQ393320 KSM393306:KSM393320 LCI393306:LCI393320 LME393306:LME393320 LWA393306:LWA393320 MFW393306:MFW393320 MPS393306:MPS393320 MZO393306:MZO393320 NJK393306:NJK393320 NTG393306:NTG393320 ODC393306:ODC393320 OMY393306:OMY393320 OWU393306:OWU393320 PGQ393306:PGQ393320 PQM393306:PQM393320 QAI393306:QAI393320 QKE393306:QKE393320 QUA393306:QUA393320 RDW393306:RDW393320 RNS393306:RNS393320 RXO393306:RXO393320 SHK393306:SHK393320 SRG393306:SRG393320 TBC393306:TBC393320 TKY393306:TKY393320 TUU393306:TUU393320 UEQ393306:UEQ393320 UOM393306:UOM393320 UYI393306:UYI393320 VIE393306:VIE393320 VSA393306:VSA393320 WBW393306:WBW393320 WLS393306:WLS393320 WVO393306:WVO393320 G458842:G458856 JC458842:JC458856 SY458842:SY458856 ACU458842:ACU458856 AMQ458842:AMQ458856 AWM458842:AWM458856 BGI458842:BGI458856 BQE458842:BQE458856 CAA458842:CAA458856 CJW458842:CJW458856 CTS458842:CTS458856 DDO458842:DDO458856 DNK458842:DNK458856 DXG458842:DXG458856 EHC458842:EHC458856 EQY458842:EQY458856 FAU458842:FAU458856 FKQ458842:FKQ458856 FUM458842:FUM458856 GEI458842:GEI458856 GOE458842:GOE458856 GYA458842:GYA458856 HHW458842:HHW458856 HRS458842:HRS458856 IBO458842:IBO458856 ILK458842:ILK458856 IVG458842:IVG458856 JFC458842:JFC458856 JOY458842:JOY458856 JYU458842:JYU458856 KIQ458842:KIQ458856 KSM458842:KSM458856 LCI458842:LCI458856 LME458842:LME458856 LWA458842:LWA458856 MFW458842:MFW458856 MPS458842:MPS458856 MZO458842:MZO458856 NJK458842:NJK458856 NTG458842:NTG458856 ODC458842:ODC458856 OMY458842:OMY458856 OWU458842:OWU458856 PGQ458842:PGQ458856 PQM458842:PQM458856 QAI458842:QAI458856 QKE458842:QKE458856 QUA458842:QUA458856 RDW458842:RDW458856 RNS458842:RNS458856 RXO458842:RXO458856 SHK458842:SHK458856 SRG458842:SRG458856 TBC458842:TBC458856 TKY458842:TKY458856 TUU458842:TUU458856 UEQ458842:UEQ458856 UOM458842:UOM458856 UYI458842:UYI458856 VIE458842:VIE458856 VSA458842:VSA458856 WBW458842:WBW458856 WLS458842:WLS458856 WVO458842:WVO458856 G524378:G524392 JC524378:JC524392 SY524378:SY524392 ACU524378:ACU524392 AMQ524378:AMQ524392 AWM524378:AWM524392 BGI524378:BGI524392 BQE524378:BQE524392 CAA524378:CAA524392 CJW524378:CJW524392 CTS524378:CTS524392 DDO524378:DDO524392 DNK524378:DNK524392 DXG524378:DXG524392 EHC524378:EHC524392 EQY524378:EQY524392 FAU524378:FAU524392 FKQ524378:FKQ524392 FUM524378:FUM524392 GEI524378:GEI524392 GOE524378:GOE524392 GYA524378:GYA524392 HHW524378:HHW524392 HRS524378:HRS524392 IBO524378:IBO524392 ILK524378:ILK524392 IVG524378:IVG524392 JFC524378:JFC524392 JOY524378:JOY524392 JYU524378:JYU524392 KIQ524378:KIQ524392 KSM524378:KSM524392 LCI524378:LCI524392 LME524378:LME524392 LWA524378:LWA524392 MFW524378:MFW524392 MPS524378:MPS524392 MZO524378:MZO524392 NJK524378:NJK524392 NTG524378:NTG524392 ODC524378:ODC524392 OMY524378:OMY524392 OWU524378:OWU524392 PGQ524378:PGQ524392 PQM524378:PQM524392 QAI524378:QAI524392 QKE524378:QKE524392 QUA524378:QUA524392 RDW524378:RDW524392 RNS524378:RNS524392 RXO524378:RXO524392 SHK524378:SHK524392 SRG524378:SRG524392 TBC524378:TBC524392 TKY524378:TKY524392 TUU524378:TUU524392 UEQ524378:UEQ524392 UOM524378:UOM524392 UYI524378:UYI524392 VIE524378:VIE524392 VSA524378:VSA524392 WBW524378:WBW524392 WLS524378:WLS524392 WVO524378:WVO524392 G589914:G589928 JC589914:JC589928 SY589914:SY589928 ACU589914:ACU589928 AMQ589914:AMQ589928 AWM589914:AWM589928 BGI589914:BGI589928 BQE589914:BQE589928 CAA589914:CAA589928 CJW589914:CJW589928 CTS589914:CTS589928 DDO589914:DDO589928 DNK589914:DNK589928 DXG589914:DXG589928 EHC589914:EHC589928 EQY589914:EQY589928 FAU589914:FAU589928 FKQ589914:FKQ589928 FUM589914:FUM589928 GEI589914:GEI589928 GOE589914:GOE589928 GYA589914:GYA589928 HHW589914:HHW589928 HRS589914:HRS589928 IBO589914:IBO589928 ILK589914:ILK589928 IVG589914:IVG589928 JFC589914:JFC589928 JOY589914:JOY589928 JYU589914:JYU589928 KIQ589914:KIQ589928 KSM589914:KSM589928 LCI589914:LCI589928 LME589914:LME589928 LWA589914:LWA589928 MFW589914:MFW589928 MPS589914:MPS589928 MZO589914:MZO589928 NJK589914:NJK589928 NTG589914:NTG589928 ODC589914:ODC589928 OMY589914:OMY589928 OWU589914:OWU589928 PGQ589914:PGQ589928 PQM589914:PQM589928 QAI589914:QAI589928 QKE589914:QKE589928 QUA589914:QUA589928 RDW589914:RDW589928 RNS589914:RNS589928 RXO589914:RXO589928 SHK589914:SHK589928 SRG589914:SRG589928 TBC589914:TBC589928 TKY589914:TKY589928 TUU589914:TUU589928 UEQ589914:UEQ589928 UOM589914:UOM589928 UYI589914:UYI589928 VIE589914:VIE589928 VSA589914:VSA589928 WBW589914:WBW589928 WLS589914:WLS589928 WVO589914:WVO589928 G655450:G655464 JC655450:JC655464 SY655450:SY655464 ACU655450:ACU655464 AMQ655450:AMQ655464 AWM655450:AWM655464 BGI655450:BGI655464 BQE655450:BQE655464 CAA655450:CAA655464 CJW655450:CJW655464 CTS655450:CTS655464 DDO655450:DDO655464 DNK655450:DNK655464 DXG655450:DXG655464 EHC655450:EHC655464 EQY655450:EQY655464 FAU655450:FAU655464 FKQ655450:FKQ655464 FUM655450:FUM655464 GEI655450:GEI655464 GOE655450:GOE655464 GYA655450:GYA655464 HHW655450:HHW655464 HRS655450:HRS655464 IBO655450:IBO655464 ILK655450:ILK655464 IVG655450:IVG655464 JFC655450:JFC655464 JOY655450:JOY655464 JYU655450:JYU655464 KIQ655450:KIQ655464 KSM655450:KSM655464 LCI655450:LCI655464 LME655450:LME655464 LWA655450:LWA655464 MFW655450:MFW655464 MPS655450:MPS655464 MZO655450:MZO655464 NJK655450:NJK655464 NTG655450:NTG655464 ODC655450:ODC655464 OMY655450:OMY655464 OWU655450:OWU655464 PGQ655450:PGQ655464 PQM655450:PQM655464 QAI655450:QAI655464 QKE655450:QKE655464 QUA655450:QUA655464 RDW655450:RDW655464 RNS655450:RNS655464 RXO655450:RXO655464 SHK655450:SHK655464 SRG655450:SRG655464 TBC655450:TBC655464 TKY655450:TKY655464 TUU655450:TUU655464 UEQ655450:UEQ655464 UOM655450:UOM655464 UYI655450:UYI655464 VIE655450:VIE655464 VSA655450:VSA655464 WBW655450:WBW655464 WLS655450:WLS655464 WVO655450:WVO655464 G720986:G721000 JC720986:JC721000 SY720986:SY721000 ACU720986:ACU721000 AMQ720986:AMQ721000 AWM720986:AWM721000 BGI720986:BGI721000 BQE720986:BQE721000 CAA720986:CAA721000 CJW720986:CJW721000 CTS720986:CTS721000 DDO720986:DDO721000 DNK720986:DNK721000 DXG720986:DXG721000 EHC720986:EHC721000 EQY720986:EQY721000 FAU720986:FAU721000 FKQ720986:FKQ721000 FUM720986:FUM721000 GEI720986:GEI721000 GOE720986:GOE721000 GYA720986:GYA721000 HHW720986:HHW721000 HRS720986:HRS721000 IBO720986:IBO721000 ILK720986:ILK721000 IVG720986:IVG721000 JFC720986:JFC721000 JOY720986:JOY721000 JYU720986:JYU721000 KIQ720986:KIQ721000 KSM720986:KSM721000 LCI720986:LCI721000 LME720986:LME721000 LWA720986:LWA721000 MFW720986:MFW721000 MPS720986:MPS721000 MZO720986:MZO721000 NJK720986:NJK721000 NTG720986:NTG721000 ODC720986:ODC721000 OMY720986:OMY721000 OWU720986:OWU721000 PGQ720986:PGQ721000 PQM720986:PQM721000 QAI720986:QAI721000 QKE720986:QKE721000 QUA720986:QUA721000 RDW720986:RDW721000 RNS720986:RNS721000 RXO720986:RXO721000 SHK720986:SHK721000 SRG720986:SRG721000 TBC720986:TBC721000 TKY720986:TKY721000 TUU720986:TUU721000 UEQ720986:UEQ721000 UOM720986:UOM721000 UYI720986:UYI721000 VIE720986:VIE721000 VSA720986:VSA721000 WBW720986:WBW721000 WLS720986:WLS721000 WVO720986:WVO721000 G786522:G786536 JC786522:JC786536 SY786522:SY786536 ACU786522:ACU786536 AMQ786522:AMQ786536 AWM786522:AWM786536 BGI786522:BGI786536 BQE786522:BQE786536 CAA786522:CAA786536 CJW786522:CJW786536 CTS786522:CTS786536 DDO786522:DDO786536 DNK786522:DNK786536 DXG786522:DXG786536 EHC786522:EHC786536 EQY786522:EQY786536 FAU786522:FAU786536 FKQ786522:FKQ786536 FUM786522:FUM786536 GEI786522:GEI786536 GOE786522:GOE786536 GYA786522:GYA786536 HHW786522:HHW786536 HRS786522:HRS786536 IBO786522:IBO786536 ILK786522:ILK786536 IVG786522:IVG786536 JFC786522:JFC786536 JOY786522:JOY786536 JYU786522:JYU786536 KIQ786522:KIQ786536 KSM786522:KSM786536 LCI786522:LCI786536 LME786522:LME786536 LWA786522:LWA786536 MFW786522:MFW786536 MPS786522:MPS786536 MZO786522:MZO786536 NJK786522:NJK786536 NTG786522:NTG786536 ODC786522:ODC786536 OMY786522:OMY786536 OWU786522:OWU786536 PGQ786522:PGQ786536 PQM786522:PQM786536 QAI786522:QAI786536 QKE786522:QKE786536 QUA786522:QUA786536 RDW786522:RDW786536 RNS786522:RNS786536 RXO786522:RXO786536 SHK786522:SHK786536 SRG786522:SRG786536 TBC786522:TBC786536 TKY786522:TKY786536 TUU786522:TUU786536 UEQ786522:UEQ786536 UOM786522:UOM786536 UYI786522:UYI786536 VIE786522:VIE786536 VSA786522:VSA786536 WBW786522:WBW786536 WLS786522:WLS786536 WVO786522:WVO786536 G852058:G852072 JC852058:JC852072 SY852058:SY852072 ACU852058:ACU852072 AMQ852058:AMQ852072 AWM852058:AWM852072 BGI852058:BGI852072 BQE852058:BQE852072 CAA852058:CAA852072 CJW852058:CJW852072 CTS852058:CTS852072 DDO852058:DDO852072 DNK852058:DNK852072 DXG852058:DXG852072 EHC852058:EHC852072 EQY852058:EQY852072 FAU852058:FAU852072 FKQ852058:FKQ852072 FUM852058:FUM852072 GEI852058:GEI852072 GOE852058:GOE852072 GYA852058:GYA852072 HHW852058:HHW852072 HRS852058:HRS852072 IBO852058:IBO852072 ILK852058:ILK852072 IVG852058:IVG852072 JFC852058:JFC852072 JOY852058:JOY852072 JYU852058:JYU852072 KIQ852058:KIQ852072 KSM852058:KSM852072 LCI852058:LCI852072 LME852058:LME852072 LWA852058:LWA852072 MFW852058:MFW852072 MPS852058:MPS852072 MZO852058:MZO852072 NJK852058:NJK852072 NTG852058:NTG852072 ODC852058:ODC852072 OMY852058:OMY852072 OWU852058:OWU852072 PGQ852058:PGQ852072 PQM852058:PQM852072 QAI852058:QAI852072 QKE852058:QKE852072 QUA852058:QUA852072 RDW852058:RDW852072 RNS852058:RNS852072 RXO852058:RXO852072 SHK852058:SHK852072 SRG852058:SRG852072 TBC852058:TBC852072 TKY852058:TKY852072 TUU852058:TUU852072 UEQ852058:UEQ852072 UOM852058:UOM852072 UYI852058:UYI852072 VIE852058:VIE852072 VSA852058:VSA852072 WBW852058:WBW852072 WLS852058:WLS852072 WVO852058:WVO852072 G917594:G917608 JC917594:JC917608 SY917594:SY917608 ACU917594:ACU917608 AMQ917594:AMQ917608 AWM917594:AWM917608 BGI917594:BGI917608 BQE917594:BQE917608 CAA917594:CAA917608 CJW917594:CJW917608 CTS917594:CTS917608 DDO917594:DDO917608 DNK917594:DNK917608 DXG917594:DXG917608 EHC917594:EHC917608 EQY917594:EQY917608 FAU917594:FAU917608 FKQ917594:FKQ917608 FUM917594:FUM917608 GEI917594:GEI917608 GOE917594:GOE917608 GYA917594:GYA917608 HHW917594:HHW917608 HRS917594:HRS917608 IBO917594:IBO917608 ILK917594:ILK917608 IVG917594:IVG917608 JFC917594:JFC917608 JOY917594:JOY917608 JYU917594:JYU917608 KIQ917594:KIQ917608 KSM917594:KSM917608 LCI917594:LCI917608 LME917594:LME917608 LWA917594:LWA917608 MFW917594:MFW917608 MPS917594:MPS917608 MZO917594:MZO917608 NJK917594:NJK917608 NTG917594:NTG917608 ODC917594:ODC917608 OMY917594:OMY917608 OWU917594:OWU917608 PGQ917594:PGQ917608 PQM917594:PQM917608 QAI917594:QAI917608 QKE917594:QKE917608 QUA917594:QUA917608 RDW917594:RDW917608 RNS917594:RNS917608 RXO917594:RXO917608 SHK917594:SHK917608 SRG917594:SRG917608 TBC917594:TBC917608 TKY917594:TKY917608 TUU917594:TUU917608 UEQ917594:UEQ917608 UOM917594:UOM917608 UYI917594:UYI917608 VIE917594:VIE917608 VSA917594:VSA917608 WBW917594:WBW917608 WLS917594:WLS917608 WVO917594:WVO917608 G983130:G983144 JC983130:JC983144 SY983130:SY983144 ACU983130:ACU983144 AMQ983130:AMQ983144 AWM983130:AWM983144 BGI983130:BGI983144 BQE983130:BQE983144 CAA983130:CAA983144 CJW983130:CJW983144 CTS983130:CTS983144 DDO983130:DDO983144 DNK983130:DNK983144 DXG983130:DXG983144 EHC983130:EHC983144 EQY983130:EQY983144 FAU983130:FAU983144 FKQ983130:FKQ983144 FUM983130:FUM983144 GEI983130:GEI983144 GOE983130:GOE983144 GYA983130:GYA983144 HHW983130:HHW983144 HRS983130:HRS983144 IBO983130:IBO983144 ILK983130:ILK983144 IVG983130:IVG983144 JFC983130:JFC983144 JOY983130:JOY983144 JYU983130:JYU983144 KIQ983130:KIQ983144 KSM983130:KSM983144 LCI983130:LCI983144 LME983130:LME983144 LWA983130:LWA983144 MFW983130:MFW983144 MPS983130:MPS983144 MZO983130:MZO983144 NJK983130:NJK983144 NTG983130:NTG983144 ODC983130:ODC983144 OMY983130:OMY983144 OWU983130:OWU983144 PGQ983130:PGQ983144 PQM983130:PQM983144 QAI983130:QAI983144 QKE983130:QKE983144 QUA983130:QUA983144 RDW983130:RDW983144 RNS983130:RNS983144 RXO983130:RXO983144 SHK983130:SHK983144 SRG983130:SRG983144 TBC983130:TBC983144 TKY983130:TKY983144 TUU983130:TUU983144 UEQ983130:UEQ983144 UOM983130:UOM983144 UYI983130:UYI983144 VIE983130:VIE983144 VSA983130:VSA983144 WBW983130:WBW983144 WLS983130:WLS983144 WVO983130:WVO983144 G108:G122 JC108:JC122 SY108:SY122 ACU108:ACU122 AMQ108:AMQ122 AWM108:AWM122 BGI108:BGI122 BQE108:BQE122 CAA108:CAA122 CJW108:CJW122 CTS108:CTS122 DDO108:DDO122 DNK108:DNK122 DXG108:DXG122 EHC108:EHC122 EQY108:EQY122 FAU108:FAU122 FKQ108:FKQ122 FUM108:FUM122 GEI108:GEI122 GOE108:GOE122 GYA108:GYA122 HHW108:HHW122 HRS108:HRS122 IBO108:IBO122 ILK108:ILK122 IVG108:IVG122 JFC108:JFC122 JOY108:JOY122 JYU108:JYU122 KIQ108:KIQ122 KSM108:KSM122 LCI108:LCI122 LME108:LME122 LWA108:LWA122 MFW108:MFW122 MPS108:MPS122 MZO108:MZO122 NJK108:NJK122 NTG108:NTG122 ODC108:ODC122 OMY108:OMY122 OWU108:OWU122 PGQ108:PGQ122 PQM108:PQM122 QAI108:QAI122 QKE108:QKE122 QUA108:QUA122 RDW108:RDW122 RNS108:RNS122 RXO108:RXO122 SHK108:SHK122 SRG108:SRG122 TBC108:TBC122 TKY108:TKY122 TUU108:TUU122 UEQ108:UEQ122 UOM108:UOM122 UYI108:UYI122 VIE108:VIE122 VSA108:VSA122 WBW108:WBW122 WLS108:WLS122 WVO108:WVO122 G65644:G65658 JC65644:JC65658 SY65644:SY65658 ACU65644:ACU65658 AMQ65644:AMQ65658 AWM65644:AWM65658 BGI65644:BGI65658 BQE65644:BQE65658 CAA65644:CAA65658 CJW65644:CJW65658 CTS65644:CTS65658 DDO65644:DDO65658 DNK65644:DNK65658 DXG65644:DXG65658 EHC65644:EHC65658 EQY65644:EQY65658 FAU65644:FAU65658 FKQ65644:FKQ65658 FUM65644:FUM65658 GEI65644:GEI65658 GOE65644:GOE65658 GYA65644:GYA65658 HHW65644:HHW65658 HRS65644:HRS65658 IBO65644:IBO65658 ILK65644:ILK65658 IVG65644:IVG65658 JFC65644:JFC65658 JOY65644:JOY65658 JYU65644:JYU65658 KIQ65644:KIQ65658 KSM65644:KSM65658 LCI65644:LCI65658 LME65644:LME65658 LWA65644:LWA65658 MFW65644:MFW65658 MPS65644:MPS65658 MZO65644:MZO65658 NJK65644:NJK65658 NTG65644:NTG65658 ODC65644:ODC65658 OMY65644:OMY65658 OWU65644:OWU65658 PGQ65644:PGQ65658 PQM65644:PQM65658 QAI65644:QAI65658 QKE65644:QKE65658 QUA65644:QUA65658 RDW65644:RDW65658 RNS65644:RNS65658 RXO65644:RXO65658 SHK65644:SHK65658 SRG65644:SRG65658 TBC65644:TBC65658 TKY65644:TKY65658 TUU65644:TUU65658 UEQ65644:UEQ65658 UOM65644:UOM65658 UYI65644:UYI65658 VIE65644:VIE65658 VSA65644:VSA65658 WBW65644:WBW65658 WLS65644:WLS65658 WVO65644:WVO65658 G131180:G131194 JC131180:JC131194 SY131180:SY131194 ACU131180:ACU131194 AMQ131180:AMQ131194 AWM131180:AWM131194 BGI131180:BGI131194 BQE131180:BQE131194 CAA131180:CAA131194 CJW131180:CJW131194 CTS131180:CTS131194 DDO131180:DDO131194 DNK131180:DNK131194 DXG131180:DXG131194 EHC131180:EHC131194 EQY131180:EQY131194 FAU131180:FAU131194 FKQ131180:FKQ131194 FUM131180:FUM131194 GEI131180:GEI131194 GOE131180:GOE131194 GYA131180:GYA131194 HHW131180:HHW131194 HRS131180:HRS131194 IBO131180:IBO131194 ILK131180:ILK131194 IVG131180:IVG131194 JFC131180:JFC131194 JOY131180:JOY131194 JYU131180:JYU131194 KIQ131180:KIQ131194 KSM131180:KSM131194 LCI131180:LCI131194 LME131180:LME131194 LWA131180:LWA131194 MFW131180:MFW131194 MPS131180:MPS131194 MZO131180:MZO131194 NJK131180:NJK131194 NTG131180:NTG131194 ODC131180:ODC131194 OMY131180:OMY131194 OWU131180:OWU131194 PGQ131180:PGQ131194 PQM131180:PQM131194 QAI131180:QAI131194 QKE131180:QKE131194 QUA131180:QUA131194 RDW131180:RDW131194 RNS131180:RNS131194 RXO131180:RXO131194 SHK131180:SHK131194 SRG131180:SRG131194 TBC131180:TBC131194 TKY131180:TKY131194 TUU131180:TUU131194 UEQ131180:UEQ131194 UOM131180:UOM131194 UYI131180:UYI131194 VIE131180:VIE131194 VSA131180:VSA131194 WBW131180:WBW131194 WLS131180:WLS131194 WVO131180:WVO131194 G196716:G196730 JC196716:JC196730 SY196716:SY196730 ACU196716:ACU196730 AMQ196716:AMQ196730 AWM196716:AWM196730 BGI196716:BGI196730 BQE196716:BQE196730 CAA196716:CAA196730 CJW196716:CJW196730 CTS196716:CTS196730 DDO196716:DDO196730 DNK196716:DNK196730 DXG196716:DXG196730 EHC196716:EHC196730 EQY196716:EQY196730 FAU196716:FAU196730 FKQ196716:FKQ196730 FUM196716:FUM196730 GEI196716:GEI196730 GOE196716:GOE196730 GYA196716:GYA196730 HHW196716:HHW196730 HRS196716:HRS196730 IBO196716:IBO196730 ILK196716:ILK196730 IVG196716:IVG196730 JFC196716:JFC196730 JOY196716:JOY196730 JYU196716:JYU196730 KIQ196716:KIQ196730 KSM196716:KSM196730 LCI196716:LCI196730 LME196716:LME196730 LWA196716:LWA196730 MFW196716:MFW196730 MPS196716:MPS196730 MZO196716:MZO196730 NJK196716:NJK196730 NTG196716:NTG196730 ODC196716:ODC196730 OMY196716:OMY196730 OWU196716:OWU196730 PGQ196716:PGQ196730 PQM196716:PQM196730 QAI196716:QAI196730 QKE196716:QKE196730 QUA196716:QUA196730 RDW196716:RDW196730 RNS196716:RNS196730 RXO196716:RXO196730 SHK196716:SHK196730 SRG196716:SRG196730 TBC196716:TBC196730 TKY196716:TKY196730 TUU196716:TUU196730 UEQ196716:UEQ196730 UOM196716:UOM196730 UYI196716:UYI196730 VIE196716:VIE196730 VSA196716:VSA196730 WBW196716:WBW196730 WLS196716:WLS196730 WVO196716:WVO196730 G262252:G262266 JC262252:JC262266 SY262252:SY262266 ACU262252:ACU262266 AMQ262252:AMQ262266 AWM262252:AWM262266 BGI262252:BGI262266 BQE262252:BQE262266 CAA262252:CAA262266 CJW262252:CJW262266 CTS262252:CTS262266 DDO262252:DDO262266 DNK262252:DNK262266 DXG262252:DXG262266 EHC262252:EHC262266 EQY262252:EQY262266 FAU262252:FAU262266 FKQ262252:FKQ262266 FUM262252:FUM262266 GEI262252:GEI262266 GOE262252:GOE262266 GYA262252:GYA262266 HHW262252:HHW262266 HRS262252:HRS262266 IBO262252:IBO262266 ILK262252:ILK262266 IVG262252:IVG262266 JFC262252:JFC262266 JOY262252:JOY262266 JYU262252:JYU262266 KIQ262252:KIQ262266 KSM262252:KSM262266 LCI262252:LCI262266 LME262252:LME262266 LWA262252:LWA262266 MFW262252:MFW262266 MPS262252:MPS262266 MZO262252:MZO262266 NJK262252:NJK262266 NTG262252:NTG262266 ODC262252:ODC262266 OMY262252:OMY262266 OWU262252:OWU262266 PGQ262252:PGQ262266 PQM262252:PQM262266 QAI262252:QAI262266 QKE262252:QKE262266 QUA262252:QUA262266 RDW262252:RDW262266 RNS262252:RNS262266 RXO262252:RXO262266 SHK262252:SHK262266 SRG262252:SRG262266 TBC262252:TBC262266 TKY262252:TKY262266 TUU262252:TUU262266 UEQ262252:UEQ262266 UOM262252:UOM262266 UYI262252:UYI262266 VIE262252:VIE262266 VSA262252:VSA262266 WBW262252:WBW262266 WLS262252:WLS262266 WVO262252:WVO262266 G327788:G327802 JC327788:JC327802 SY327788:SY327802 ACU327788:ACU327802 AMQ327788:AMQ327802 AWM327788:AWM327802 BGI327788:BGI327802 BQE327788:BQE327802 CAA327788:CAA327802 CJW327788:CJW327802 CTS327788:CTS327802 DDO327788:DDO327802 DNK327788:DNK327802 DXG327788:DXG327802 EHC327788:EHC327802 EQY327788:EQY327802 FAU327788:FAU327802 FKQ327788:FKQ327802 FUM327788:FUM327802 GEI327788:GEI327802 GOE327788:GOE327802 GYA327788:GYA327802 HHW327788:HHW327802 HRS327788:HRS327802 IBO327788:IBO327802 ILK327788:ILK327802 IVG327788:IVG327802 JFC327788:JFC327802 JOY327788:JOY327802 JYU327788:JYU327802 KIQ327788:KIQ327802 KSM327788:KSM327802 LCI327788:LCI327802 LME327788:LME327802 LWA327788:LWA327802 MFW327788:MFW327802 MPS327788:MPS327802 MZO327788:MZO327802 NJK327788:NJK327802 NTG327788:NTG327802 ODC327788:ODC327802 OMY327788:OMY327802 OWU327788:OWU327802 PGQ327788:PGQ327802 PQM327788:PQM327802 QAI327788:QAI327802 QKE327788:QKE327802 QUA327788:QUA327802 RDW327788:RDW327802 RNS327788:RNS327802 RXO327788:RXO327802 SHK327788:SHK327802 SRG327788:SRG327802 TBC327788:TBC327802 TKY327788:TKY327802 TUU327788:TUU327802 UEQ327788:UEQ327802 UOM327788:UOM327802 UYI327788:UYI327802 VIE327788:VIE327802 VSA327788:VSA327802 WBW327788:WBW327802 WLS327788:WLS327802 WVO327788:WVO327802 G393324:G393338 JC393324:JC393338 SY393324:SY393338 ACU393324:ACU393338 AMQ393324:AMQ393338 AWM393324:AWM393338 BGI393324:BGI393338 BQE393324:BQE393338 CAA393324:CAA393338 CJW393324:CJW393338 CTS393324:CTS393338 DDO393324:DDO393338 DNK393324:DNK393338 DXG393324:DXG393338 EHC393324:EHC393338 EQY393324:EQY393338 FAU393324:FAU393338 FKQ393324:FKQ393338 FUM393324:FUM393338 GEI393324:GEI393338 GOE393324:GOE393338 GYA393324:GYA393338 HHW393324:HHW393338 HRS393324:HRS393338 IBO393324:IBO393338 ILK393324:ILK393338 IVG393324:IVG393338 JFC393324:JFC393338 JOY393324:JOY393338 JYU393324:JYU393338 KIQ393324:KIQ393338 KSM393324:KSM393338 LCI393324:LCI393338 LME393324:LME393338 LWA393324:LWA393338 MFW393324:MFW393338 MPS393324:MPS393338 MZO393324:MZO393338 NJK393324:NJK393338 NTG393324:NTG393338 ODC393324:ODC393338 OMY393324:OMY393338 OWU393324:OWU393338 PGQ393324:PGQ393338 PQM393324:PQM393338 QAI393324:QAI393338 QKE393324:QKE393338 QUA393324:QUA393338 RDW393324:RDW393338 RNS393324:RNS393338 RXO393324:RXO393338 SHK393324:SHK393338 SRG393324:SRG393338 TBC393324:TBC393338 TKY393324:TKY393338 TUU393324:TUU393338 UEQ393324:UEQ393338 UOM393324:UOM393338 UYI393324:UYI393338 VIE393324:VIE393338 VSA393324:VSA393338 WBW393324:WBW393338 WLS393324:WLS393338 WVO393324:WVO393338 G458860:G458874 JC458860:JC458874 SY458860:SY458874 ACU458860:ACU458874 AMQ458860:AMQ458874 AWM458860:AWM458874 BGI458860:BGI458874 BQE458860:BQE458874 CAA458860:CAA458874 CJW458860:CJW458874 CTS458860:CTS458874 DDO458860:DDO458874 DNK458860:DNK458874 DXG458860:DXG458874 EHC458860:EHC458874 EQY458860:EQY458874 FAU458860:FAU458874 FKQ458860:FKQ458874 FUM458860:FUM458874 GEI458860:GEI458874 GOE458860:GOE458874 GYA458860:GYA458874 HHW458860:HHW458874 HRS458860:HRS458874 IBO458860:IBO458874 ILK458860:ILK458874 IVG458860:IVG458874 JFC458860:JFC458874 JOY458860:JOY458874 JYU458860:JYU458874 KIQ458860:KIQ458874 KSM458860:KSM458874 LCI458860:LCI458874 LME458860:LME458874 LWA458860:LWA458874 MFW458860:MFW458874 MPS458860:MPS458874 MZO458860:MZO458874 NJK458860:NJK458874 NTG458860:NTG458874 ODC458860:ODC458874 OMY458860:OMY458874 OWU458860:OWU458874 PGQ458860:PGQ458874 PQM458860:PQM458874 QAI458860:QAI458874 QKE458860:QKE458874 QUA458860:QUA458874 RDW458860:RDW458874 RNS458860:RNS458874 RXO458860:RXO458874 SHK458860:SHK458874 SRG458860:SRG458874 TBC458860:TBC458874 TKY458860:TKY458874 TUU458860:TUU458874 UEQ458860:UEQ458874 UOM458860:UOM458874 UYI458860:UYI458874 VIE458860:VIE458874 VSA458860:VSA458874 WBW458860:WBW458874 WLS458860:WLS458874 WVO458860:WVO458874 G524396:G524410 JC524396:JC524410 SY524396:SY524410 ACU524396:ACU524410 AMQ524396:AMQ524410 AWM524396:AWM524410 BGI524396:BGI524410 BQE524396:BQE524410 CAA524396:CAA524410 CJW524396:CJW524410 CTS524396:CTS524410 DDO524396:DDO524410 DNK524396:DNK524410 DXG524396:DXG524410 EHC524396:EHC524410 EQY524396:EQY524410 FAU524396:FAU524410 FKQ524396:FKQ524410 FUM524396:FUM524410 GEI524396:GEI524410 GOE524396:GOE524410 GYA524396:GYA524410 HHW524396:HHW524410 HRS524396:HRS524410 IBO524396:IBO524410 ILK524396:ILK524410 IVG524396:IVG524410 JFC524396:JFC524410 JOY524396:JOY524410 JYU524396:JYU524410 KIQ524396:KIQ524410 KSM524396:KSM524410 LCI524396:LCI524410 LME524396:LME524410 LWA524396:LWA524410 MFW524396:MFW524410 MPS524396:MPS524410 MZO524396:MZO524410 NJK524396:NJK524410 NTG524396:NTG524410 ODC524396:ODC524410 OMY524396:OMY524410 OWU524396:OWU524410 PGQ524396:PGQ524410 PQM524396:PQM524410 QAI524396:QAI524410 QKE524396:QKE524410 QUA524396:QUA524410 RDW524396:RDW524410 RNS524396:RNS524410 RXO524396:RXO524410 SHK524396:SHK524410 SRG524396:SRG524410 TBC524396:TBC524410 TKY524396:TKY524410 TUU524396:TUU524410 UEQ524396:UEQ524410 UOM524396:UOM524410 UYI524396:UYI524410 VIE524396:VIE524410 VSA524396:VSA524410 WBW524396:WBW524410 WLS524396:WLS524410 WVO524396:WVO524410 G589932:G589946 JC589932:JC589946 SY589932:SY589946 ACU589932:ACU589946 AMQ589932:AMQ589946 AWM589932:AWM589946 BGI589932:BGI589946 BQE589932:BQE589946 CAA589932:CAA589946 CJW589932:CJW589946 CTS589932:CTS589946 DDO589932:DDO589946 DNK589932:DNK589946 DXG589932:DXG589946 EHC589932:EHC589946 EQY589932:EQY589946 FAU589932:FAU589946 FKQ589932:FKQ589946 FUM589932:FUM589946 GEI589932:GEI589946 GOE589932:GOE589946 GYA589932:GYA589946 HHW589932:HHW589946 HRS589932:HRS589946 IBO589932:IBO589946 ILK589932:ILK589946 IVG589932:IVG589946 JFC589932:JFC589946 JOY589932:JOY589946 JYU589932:JYU589946 KIQ589932:KIQ589946 KSM589932:KSM589946 LCI589932:LCI589946 LME589932:LME589946 LWA589932:LWA589946 MFW589932:MFW589946 MPS589932:MPS589946 MZO589932:MZO589946 NJK589932:NJK589946 NTG589932:NTG589946 ODC589932:ODC589946 OMY589932:OMY589946 OWU589932:OWU589946 PGQ589932:PGQ589946 PQM589932:PQM589946 QAI589932:QAI589946 QKE589932:QKE589946 QUA589932:QUA589946 RDW589932:RDW589946 RNS589932:RNS589946 RXO589932:RXO589946 SHK589932:SHK589946 SRG589932:SRG589946 TBC589932:TBC589946 TKY589932:TKY589946 TUU589932:TUU589946 UEQ589932:UEQ589946 UOM589932:UOM589946 UYI589932:UYI589946 VIE589932:VIE589946 VSA589932:VSA589946 WBW589932:WBW589946 WLS589932:WLS589946 WVO589932:WVO589946 G655468:G655482 JC655468:JC655482 SY655468:SY655482 ACU655468:ACU655482 AMQ655468:AMQ655482 AWM655468:AWM655482 BGI655468:BGI655482 BQE655468:BQE655482 CAA655468:CAA655482 CJW655468:CJW655482 CTS655468:CTS655482 DDO655468:DDO655482 DNK655468:DNK655482 DXG655468:DXG655482 EHC655468:EHC655482 EQY655468:EQY655482 FAU655468:FAU655482 FKQ655468:FKQ655482 FUM655468:FUM655482 GEI655468:GEI655482 GOE655468:GOE655482 GYA655468:GYA655482 HHW655468:HHW655482 HRS655468:HRS655482 IBO655468:IBO655482 ILK655468:ILK655482 IVG655468:IVG655482 JFC655468:JFC655482 JOY655468:JOY655482 JYU655468:JYU655482 KIQ655468:KIQ655482 KSM655468:KSM655482 LCI655468:LCI655482 LME655468:LME655482 LWA655468:LWA655482 MFW655468:MFW655482 MPS655468:MPS655482 MZO655468:MZO655482 NJK655468:NJK655482 NTG655468:NTG655482 ODC655468:ODC655482 OMY655468:OMY655482 OWU655468:OWU655482 PGQ655468:PGQ655482 PQM655468:PQM655482 QAI655468:QAI655482 QKE655468:QKE655482 QUA655468:QUA655482 RDW655468:RDW655482 RNS655468:RNS655482 RXO655468:RXO655482 SHK655468:SHK655482 SRG655468:SRG655482 TBC655468:TBC655482 TKY655468:TKY655482 TUU655468:TUU655482 UEQ655468:UEQ655482 UOM655468:UOM655482 UYI655468:UYI655482 VIE655468:VIE655482 VSA655468:VSA655482 WBW655468:WBW655482 WLS655468:WLS655482 WVO655468:WVO655482 G721004:G721018 JC721004:JC721018 SY721004:SY721018 ACU721004:ACU721018 AMQ721004:AMQ721018 AWM721004:AWM721018 BGI721004:BGI721018 BQE721004:BQE721018 CAA721004:CAA721018 CJW721004:CJW721018 CTS721004:CTS721018 DDO721004:DDO721018 DNK721004:DNK721018 DXG721004:DXG721018 EHC721004:EHC721018 EQY721004:EQY721018 FAU721004:FAU721018 FKQ721004:FKQ721018 FUM721004:FUM721018 GEI721004:GEI721018 GOE721004:GOE721018 GYA721004:GYA721018 HHW721004:HHW721018 HRS721004:HRS721018 IBO721004:IBO721018 ILK721004:ILK721018 IVG721004:IVG721018 JFC721004:JFC721018 JOY721004:JOY721018 JYU721004:JYU721018 KIQ721004:KIQ721018 KSM721004:KSM721018 LCI721004:LCI721018 LME721004:LME721018 LWA721004:LWA721018 MFW721004:MFW721018 MPS721004:MPS721018 MZO721004:MZO721018 NJK721004:NJK721018 NTG721004:NTG721018 ODC721004:ODC721018 OMY721004:OMY721018 OWU721004:OWU721018 PGQ721004:PGQ721018 PQM721004:PQM721018 QAI721004:QAI721018 QKE721004:QKE721018 QUA721004:QUA721018 RDW721004:RDW721018 RNS721004:RNS721018 RXO721004:RXO721018 SHK721004:SHK721018 SRG721004:SRG721018 TBC721004:TBC721018 TKY721004:TKY721018 TUU721004:TUU721018 UEQ721004:UEQ721018 UOM721004:UOM721018 UYI721004:UYI721018 VIE721004:VIE721018 VSA721004:VSA721018 WBW721004:WBW721018 WLS721004:WLS721018 WVO721004:WVO721018 G786540:G786554 JC786540:JC786554 SY786540:SY786554 ACU786540:ACU786554 AMQ786540:AMQ786554 AWM786540:AWM786554 BGI786540:BGI786554 BQE786540:BQE786554 CAA786540:CAA786554 CJW786540:CJW786554 CTS786540:CTS786554 DDO786540:DDO786554 DNK786540:DNK786554 DXG786540:DXG786554 EHC786540:EHC786554 EQY786540:EQY786554 FAU786540:FAU786554 FKQ786540:FKQ786554 FUM786540:FUM786554 GEI786540:GEI786554 GOE786540:GOE786554 GYA786540:GYA786554 HHW786540:HHW786554 HRS786540:HRS786554 IBO786540:IBO786554 ILK786540:ILK786554 IVG786540:IVG786554 JFC786540:JFC786554 JOY786540:JOY786554 JYU786540:JYU786554 KIQ786540:KIQ786554 KSM786540:KSM786554 LCI786540:LCI786554 LME786540:LME786554 LWA786540:LWA786554 MFW786540:MFW786554 MPS786540:MPS786554 MZO786540:MZO786554 NJK786540:NJK786554 NTG786540:NTG786554 ODC786540:ODC786554 OMY786540:OMY786554 OWU786540:OWU786554 PGQ786540:PGQ786554 PQM786540:PQM786554 QAI786540:QAI786554 QKE786540:QKE786554 QUA786540:QUA786554 RDW786540:RDW786554 RNS786540:RNS786554 RXO786540:RXO786554 SHK786540:SHK786554 SRG786540:SRG786554 TBC786540:TBC786554 TKY786540:TKY786554 TUU786540:TUU786554 UEQ786540:UEQ786554 UOM786540:UOM786554 UYI786540:UYI786554 VIE786540:VIE786554 VSA786540:VSA786554 WBW786540:WBW786554 WLS786540:WLS786554 WVO786540:WVO786554 G852076:G852090 JC852076:JC852090 SY852076:SY852090 ACU852076:ACU852090 AMQ852076:AMQ852090 AWM852076:AWM852090 BGI852076:BGI852090 BQE852076:BQE852090 CAA852076:CAA852090 CJW852076:CJW852090 CTS852076:CTS852090 DDO852076:DDO852090 DNK852076:DNK852090 DXG852076:DXG852090 EHC852076:EHC852090 EQY852076:EQY852090 FAU852076:FAU852090 FKQ852076:FKQ852090 FUM852076:FUM852090 GEI852076:GEI852090 GOE852076:GOE852090 GYA852076:GYA852090 HHW852076:HHW852090 HRS852076:HRS852090 IBO852076:IBO852090 ILK852076:ILK852090 IVG852076:IVG852090 JFC852076:JFC852090 JOY852076:JOY852090 JYU852076:JYU852090 KIQ852076:KIQ852090 KSM852076:KSM852090 LCI852076:LCI852090 LME852076:LME852090 LWA852076:LWA852090 MFW852076:MFW852090 MPS852076:MPS852090 MZO852076:MZO852090 NJK852076:NJK852090 NTG852076:NTG852090 ODC852076:ODC852090 OMY852076:OMY852090 OWU852076:OWU852090 PGQ852076:PGQ852090 PQM852076:PQM852090 QAI852076:QAI852090 QKE852076:QKE852090 QUA852076:QUA852090 RDW852076:RDW852090 RNS852076:RNS852090 RXO852076:RXO852090 SHK852076:SHK852090 SRG852076:SRG852090 TBC852076:TBC852090 TKY852076:TKY852090 TUU852076:TUU852090 UEQ852076:UEQ852090 UOM852076:UOM852090 UYI852076:UYI852090 VIE852076:VIE852090 VSA852076:VSA852090 WBW852076:WBW852090 WLS852076:WLS852090 WVO852076:WVO852090 G917612:G917626 JC917612:JC917626 SY917612:SY917626 ACU917612:ACU917626 AMQ917612:AMQ917626 AWM917612:AWM917626 BGI917612:BGI917626 BQE917612:BQE917626 CAA917612:CAA917626 CJW917612:CJW917626 CTS917612:CTS917626 DDO917612:DDO917626 DNK917612:DNK917626 DXG917612:DXG917626 EHC917612:EHC917626 EQY917612:EQY917626 FAU917612:FAU917626 FKQ917612:FKQ917626 FUM917612:FUM917626 GEI917612:GEI917626 GOE917612:GOE917626 GYA917612:GYA917626 HHW917612:HHW917626 HRS917612:HRS917626 IBO917612:IBO917626 ILK917612:ILK917626 IVG917612:IVG917626 JFC917612:JFC917626 JOY917612:JOY917626 JYU917612:JYU917626 KIQ917612:KIQ917626 KSM917612:KSM917626 LCI917612:LCI917626 LME917612:LME917626 LWA917612:LWA917626 MFW917612:MFW917626 MPS917612:MPS917626 MZO917612:MZO917626 NJK917612:NJK917626 NTG917612:NTG917626 ODC917612:ODC917626 OMY917612:OMY917626 OWU917612:OWU917626 PGQ917612:PGQ917626 PQM917612:PQM917626 QAI917612:QAI917626 QKE917612:QKE917626 QUA917612:QUA917626 RDW917612:RDW917626 RNS917612:RNS917626 RXO917612:RXO917626 SHK917612:SHK917626 SRG917612:SRG917626 TBC917612:TBC917626 TKY917612:TKY917626 TUU917612:TUU917626 UEQ917612:UEQ917626 UOM917612:UOM917626 UYI917612:UYI917626 VIE917612:VIE917626 VSA917612:VSA917626 WBW917612:WBW917626 WLS917612:WLS917626 WVO917612:WVO917626 G983148:G983162 JC983148:JC983162 SY983148:SY983162 ACU983148:ACU983162 AMQ983148:AMQ983162 AWM983148:AWM983162 BGI983148:BGI983162 BQE983148:BQE983162 CAA983148:CAA983162 CJW983148:CJW983162 CTS983148:CTS983162 DDO983148:DDO983162 DNK983148:DNK983162 DXG983148:DXG983162 EHC983148:EHC983162 EQY983148:EQY983162 FAU983148:FAU983162 FKQ983148:FKQ983162 FUM983148:FUM983162 GEI983148:GEI983162 GOE983148:GOE983162 GYA983148:GYA983162 HHW983148:HHW983162 HRS983148:HRS983162 IBO983148:IBO983162 ILK983148:ILK983162 IVG983148:IVG983162 JFC983148:JFC983162 JOY983148:JOY983162 JYU983148:JYU983162 KIQ983148:KIQ983162 KSM983148:KSM983162 LCI983148:LCI983162 LME983148:LME983162 LWA983148:LWA983162 MFW983148:MFW983162 MPS983148:MPS983162 MZO983148:MZO983162 NJK983148:NJK983162 NTG983148:NTG983162 ODC983148:ODC983162 OMY983148:OMY983162 OWU983148:OWU983162 PGQ983148:PGQ983162 PQM983148:PQM983162 QAI983148:QAI983162 QKE983148:QKE983162 QUA983148:QUA983162 RDW983148:RDW983162 RNS983148:RNS983162 RXO983148:RXO983162 SHK983148:SHK983162 SRG983148:SRG983162 TBC983148:TBC983162 TKY983148:TKY983162 TUU983148:TUU983162 UEQ983148:UEQ983162 UOM983148:UOM983162 UYI983148:UYI983162 VIE983148:VIE983162 VSA983148:VSA983162 WBW983148:WBW983162 WLS983148:WLS983162 WVO983148:WVO983162">
      <formula1>"BYN, EUR, USD, RUB"</formula1>
    </dataValidation>
    <dataValidation type="list" allowBlank="1" showInputMessage="1" showErrorMessage="1" sqref="L58:L62 JH58:JH62 TD58:TD62 ACZ58:ACZ62 AMV58:AMV62 AWR58:AWR62 BGN58:BGN62 BQJ58:BQJ62 CAF58:CAF62 CKB58:CKB62 CTX58:CTX62 DDT58:DDT62 DNP58:DNP62 DXL58:DXL62 EHH58:EHH62 ERD58:ERD62 FAZ58:FAZ62 FKV58:FKV62 FUR58:FUR62 GEN58:GEN62 GOJ58:GOJ62 GYF58:GYF62 HIB58:HIB62 HRX58:HRX62 IBT58:IBT62 ILP58:ILP62 IVL58:IVL62 JFH58:JFH62 JPD58:JPD62 JYZ58:JYZ62 KIV58:KIV62 KSR58:KSR62 LCN58:LCN62 LMJ58:LMJ62 LWF58:LWF62 MGB58:MGB62 MPX58:MPX62 MZT58:MZT62 NJP58:NJP62 NTL58:NTL62 ODH58:ODH62 OND58:OND62 OWZ58:OWZ62 PGV58:PGV62 PQR58:PQR62 QAN58:QAN62 QKJ58:QKJ62 QUF58:QUF62 REB58:REB62 RNX58:RNX62 RXT58:RXT62 SHP58:SHP62 SRL58:SRL62 TBH58:TBH62 TLD58:TLD62 TUZ58:TUZ62 UEV58:UEV62 UOR58:UOR62 UYN58:UYN62 VIJ58:VIJ62 VSF58:VSF62 WCB58:WCB62 WLX58:WLX62 WVT58:WVT62 L65594:L65598 JH65594:JH65598 TD65594:TD65598 ACZ65594:ACZ65598 AMV65594:AMV65598 AWR65594:AWR65598 BGN65594:BGN65598 BQJ65594:BQJ65598 CAF65594:CAF65598 CKB65594:CKB65598 CTX65594:CTX65598 DDT65594:DDT65598 DNP65594:DNP65598 DXL65594:DXL65598 EHH65594:EHH65598 ERD65594:ERD65598 FAZ65594:FAZ65598 FKV65594:FKV65598 FUR65594:FUR65598 GEN65594:GEN65598 GOJ65594:GOJ65598 GYF65594:GYF65598 HIB65594:HIB65598 HRX65594:HRX65598 IBT65594:IBT65598 ILP65594:ILP65598 IVL65594:IVL65598 JFH65594:JFH65598 JPD65594:JPD65598 JYZ65594:JYZ65598 KIV65594:KIV65598 KSR65594:KSR65598 LCN65594:LCN65598 LMJ65594:LMJ65598 LWF65594:LWF65598 MGB65594:MGB65598 MPX65594:MPX65598 MZT65594:MZT65598 NJP65594:NJP65598 NTL65594:NTL65598 ODH65594:ODH65598 OND65594:OND65598 OWZ65594:OWZ65598 PGV65594:PGV65598 PQR65594:PQR65598 QAN65594:QAN65598 QKJ65594:QKJ65598 QUF65594:QUF65598 REB65594:REB65598 RNX65594:RNX65598 RXT65594:RXT65598 SHP65594:SHP65598 SRL65594:SRL65598 TBH65594:TBH65598 TLD65594:TLD65598 TUZ65594:TUZ65598 UEV65594:UEV65598 UOR65594:UOR65598 UYN65594:UYN65598 VIJ65594:VIJ65598 VSF65594:VSF65598 WCB65594:WCB65598 WLX65594:WLX65598 WVT65594:WVT65598 L131130:L131134 JH131130:JH131134 TD131130:TD131134 ACZ131130:ACZ131134 AMV131130:AMV131134 AWR131130:AWR131134 BGN131130:BGN131134 BQJ131130:BQJ131134 CAF131130:CAF131134 CKB131130:CKB131134 CTX131130:CTX131134 DDT131130:DDT131134 DNP131130:DNP131134 DXL131130:DXL131134 EHH131130:EHH131134 ERD131130:ERD131134 FAZ131130:FAZ131134 FKV131130:FKV131134 FUR131130:FUR131134 GEN131130:GEN131134 GOJ131130:GOJ131134 GYF131130:GYF131134 HIB131130:HIB131134 HRX131130:HRX131134 IBT131130:IBT131134 ILP131130:ILP131134 IVL131130:IVL131134 JFH131130:JFH131134 JPD131130:JPD131134 JYZ131130:JYZ131134 KIV131130:KIV131134 KSR131130:KSR131134 LCN131130:LCN131134 LMJ131130:LMJ131134 LWF131130:LWF131134 MGB131130:MGB131134 MPX131130:MPX131134 MZT131130:MZT131134 NJP131130:NJP131134 NTL131130:NTL131134 ODH131130:ODH131134 OND131130:OND131134 OWZ131130:OWZ131134 PGV131130:PGV131134 PQR131130:PQR131134 QAN131130:QAN131134 QKJ131130:QKJ131134 QUF131130:QUF131134 REB131130:REB131134 RNX131130:RNX131134 RXT131130:RXT131134 SHP131130:SHP131134 SRL131130:SRL131134 TBH131130:TBH131134 TLD131130:TLD131134 TUZ131130:TUZ131134 UEV131130:UEV131134 UOR131130:UOR131134 UYN131130:UYN131134 VIJ131130:VIJ131134 VSF131130:VSF131134 WCB131130:WCB131134 WLX131130:WLX131134 WVT131130:WVT131134 L196666:L196670 JH196666:JH196670 TD196666:TD196670 ACZ196666:ACZ196670 AMV196666:AMV196670 AWR196666:AWR196670 BGN196666:BGN196670 BQJ196666:BQJ196670 CAF196666:CAF196670 CKB196666:CKB196670 CTX196666:CTX196670 DDT196666:DDT196670 DNP196666:DNP196670 DXL196666:DXL196670 EHH196666:EHH196670 ERD196666:ERD196670 FAZ196666:FAZ196670 FKV196666:FKV196670 FUR196666:FUR196670 GEN196666:GEN196670 GOJ196666:GOJ196670 GYF196666:GYF196670 HIB196666:HIB196670 HRX196666:HRX196670 IBT196666:IBT196670 ILP196666:ILP196670 IVL196666:IVL196670 JFH196666:JFH196670 JPD196666:JPD196670 JYZ196666:JYZ196670 KIV196666:KIV196670 KSR196666:KSR196670 LCN196666:LCN196670 LMJ196666:LMJ196670 LWF196666:LWF196670 MGB196666:MGB196670 MPX196666:MPX196670 MZT196666:MZT196670 NJP196666:NJP196670 NTL196666:NTL196670 ODH196666:ODH196670 OND196666:OND196670 OWZ196666:OWZ196670 PGV196666:PGV196670 PQR196666:PQR196670 QAN196666:QAN196670 QKJ196666:QKJ196670 QUF196666:QUF196670 REB196666:REB196670 RNX196666:RNX196670 RXT196666:RXT196670 SHP196666:SHP196670 SRL196666:SRL196670 TBH196666:TBH196670 TLD196666:TLD196670 TUZ196666:TUZ196670 UEV196666:UEV196670 UOR196666:UOR196670 UYN196666:UYN196670 VIJ196666:VIJ196670 VSF196666:VSF196670 WCB196666:WCB196670 WLX196666:WLX196670 WVT196666:WVT196670 L262202:L262206 JH262202:JH262206 TD262202:TD262206 ACZ262202:ACZ262206 AMV262202:AMV262206 AWR262202:AWR262206 BGN262202:BGN262206 BQJ262202:BQJ262206 CAF262202:CAF262206 CKB262202:CKB262206 CTX262202:CTX262206 DDT262202:DDT262206 DNP262202:DNP262206 DXL262202:DXL262206 EHH262202:EHH262206 ERD262202:ERD262206 FAZ262202:FAZ262206 FKV262202:FKV262206 FUR262202:FUR262206 GEN262202:GEN262206 GOJ262202:GOJ262206 GYF262202:GYF262206 HIB262202:HIB262206 HRX262202:HRX262206 IBT262202:IBT262206 ILP262202:ILP262206 IVL262202:IVL262206 JFH262202:JFH262206 JPD262202:JPD262206 JYZ262202:JYZ262206 KIV262202:KIV262206 KSR262202:KSR262206 LCN262202:LCN262206 LMJ262202:LMJ262206 LWF262202:LWF262206 MGB262202:MGB262206 MPX262202:MPX262206 MZT262202:MZT262206 NJP262202:NJP262206 NTL262202:NTL262206 ODH262202:ODH262206 OND262202:OND262206 OWZ262202:OWZ262206 PGV262202:PGV262206 PQR262202:PQR262206 QAN262202:QAN262206 QKJ262202:QKJ262206 QUF262202:QUF262206 REB262202:REB262206 RNX262202:RNX262206 RXT262202:RXT262206 SHP262202:SHP262206 SRL262202:SRL262206 TBH262202:TBH262206 TLD262202:TLD262206 TUZ262202:TUZ262206 UEV262202:UEV262206 UOR262202:UOR262206 UYN262202:UYN262206 VIJ262202:VIJ262206 VSF262202:VSF262206 WCB262202:WCB262206 WLX262202:WLX262206 WVT262202:WVT262206 L327738:L327742 JH327738:JH327742 TD327738:TD327742 ACZ327738:ACZ327742 AMV327738:AMV327742 AWR327738:AWR327742 BGN327738:BGN327742 BQJ327738:BQJ327742 CAF327738:CAF327742 CKB327738:CKB327742 CTX327738:CTX327742 DDT327738:DDT327742 DNP327738:DNP327742 DXL327738:DXL327742 EHH327738:EHH327742 ERD327738:ERD327742 FAZ327738:FAZ327742 FKV327738:FKV327742 FUR327738:FUR327742 GEN327738:GEN327742 GOJ327738:GOJ327742 GYF327738:GYF327742 HIB327738:HIB327742 HRX327738:HRX327742 IBT327738:IBT327742 ILP327738:ILP327742 IVL327738:IVL327742 JFH327738:JFH327742 JPD327738:JPD327742 JYZ327738:JYZ327742 KIV327738:KIV327742 KSR327738:KSR327742 LCN327738:LCN327742 LMJ327738:LMJ327742 LWF327738:LWF327742 MGB327738:MGB327742 MPX327738:MPX327742 MZT327738:MZT327742 NJP327738:NJP327742 NTL327738:NTL327742 ODH327738:ODH327742 OND327738:OND327742 OWZ327738:OWZ327742 PGV327738:PGV327742 PQR327738:PQR327742 QAN327738:QAN327742 QKJ327738:QKJ327742 QUF327738:QUF327742 REB327738:REB327742 RNX327738:RNX327742 RXT327738:RXT327742 SHP327738:SHP327742 SRL327738:SRL327742 TBH327738:TBH327742 TLD327738:TLD327742 TUZ327738:TUZ327742 UEV327738:UEV327742 UOR327738:UOR327742 UYN327738:UYN327742 VIJ327738:VIJ327742 VSF327738:VSF327742 WCB327738:WCB327742 WLX327738:WLX327742 WVT327738:WVT327742 L393274:L393278 JH393274:JH393278 TD393274:TD393278 ACZ393274:ACZ393278 AMV393274:AMV393278 AWR393274:AWR393278 BGN393274:BGN393278 BQJ393274:BQJ393278 CAF393274:CAF393278 CKB393274:CKB393278 CTX393274:CTX393278 DDT393274:DDT393278 DNP393274:DNP393278 DXL393274:DXL393278 EHH393274:EHH393278 ERD393274:ERD393278 FAZ393274:FAZ393278 FKV393274:FKV393278 FUR393274:FUR393278 GEN393274:GEN393278 GOJ393274:GOJ393278 GYF393274:GYF393278 HIB393274:HIB393278 HRX393274:HRX393278 IBT393274:IBT393278 ILP393274:ILP393278 IVL393274:IVL393278 JFH393274:JFH393278 JPD393274:JPD393278 JYZ393274:JYZ393278 KIV393274:KIV393278 KSR393274:KSR393278 LCN393274:LCN393278 LMJ393274:LMJ393278 LWF393274:LWF393278 MGB393274:MGB393278 MPX393274:MPX393278 MZT393274:MZT393278 NJP393274:NJP393278 NTL393274:NTL393278 ODH393274:ODH393278 OND393274:OND393278 OWZ393274:OWZ393278 PGV393274:PGV393278 PQR393274:PQR393278 QAN393274:QAN393278 QKJ393274:QKJ393278 QUF393274:QUF393278 REB393274:REB393278 RNX393274:RNX393278 RXT393274:RXT393278 SHP393274:SHP393278 SRL393274:SRL393278 TBH393274:TBH393278 TLD393274:TLD393278 TUZ393274:TUZ393278 UEV393274:UEV393278 UOR393274:UOR393278 UYN393274:UYN393278 VIJ393274:VIJ393278 VSF393274:VSF393278 WCB393274:WCB393278 WLX393274:WLX393278 WVT393274:WVT393278 L458810:L458814 JH458810:JH458814 TD458810:TD458814 ACZ458810:ACZ458814 AMV458810:AMV458814 AWR458810:AWR458814 BGN458810:BGN458814 BQJ458810:BQJ458814 CAF458810:CAF458814 CKB458810:CKB458814 CTX458810:CTX458814 DDT458810:DDT458814 DNP458810:DNP458814 DXL458810:DXL458814 EHH458810:EHH458814 ERD458810:ERD458814 FAZ458810:FAZ458814 FKV458810:FKV458814 FUR458810:FUR458814 GEN458810:GEN458814 GOJ458810:GOJ458814 GYF458810:GYF458814 HIB458810:HIB458814 HRX458810:HRX458814 IBT458810:IBT458814 ILP458810:ILP458814 IVL458810:IVL458814 JFH458810:JFH458814 JPD458810:JPD458814 JYZ458810:JYZ458814 KIV458810:KIV458814 KSR458810:KSR458814 LCN458810:LCN458814 LMJ458810:LMJ458814 LWF458810:LWF458814 MGB458810:MGB458814 MPX458810:MPX458814 MZT458810:MZT458814 NJP458810:NJP458814 NTL458810:NTL458814 ODH458810:ODH458814 OND458810:OND458814 OWZ458810:OWZ458814 PGV458810:PGV458814 PQR458810:PQR458814 QAN458810:QAN458814 QKJ458810:QKJ458814 QUF458810:QUF458814 REB458810:REB458814 RNX458810:RNX458814 RXT458810:RXT458814 SHP458810:SHP458814 SRL458810:SRL458814 TBH458810:TBH458814 TLD458810:TLD458814 TUZ458810:TUZ458814 UEV458810:UEV458814 UOR458810:UOR458814 UYN458810:UYN458814 VIJ458810:VIJ458814 VSF458810:VSF458814 WCB458810:WCB458814 WLX458810:WLX458814 WVT458810:WVT458814 L524346:L524350 JH524346:JH524350 TD524346:TD524350 ACZ524346:ACZ524350 AMV524346:AMV524350 AWR524346:AWR524350 BGN524346:BGN524350 BQJ524346:BQJ524350 CAF524346:CAF524350 CKB524346:CKB524350 CTX524346:CTX524350 DDT524346:DDT524350 DNP524346:DNP524350 DXL524346:DXL524350 EHH524346:EHH524350 ERD524346:ERD524350 FAZ524346:FAZ524350 FKV524346:FKV524350 FUR524346:FUR524350 GEN524346:GEN524350 GOJ524346:GOJ524350 GYF524346:GYF524350 HIB524346:HIB524350 HRX524346:HRX524350 IBT524346:IBT524350 ILP524346:ILP524350 IVL524346:IVL524350 JFH524346:JFH524350 JPD524346:JPD524350 JYZ524346:JYZ524350 KIV524346:KIV524350 KSR524346:KSR524350 LCN524346:LCN524350 LMJ524346:LMJ524350 LWF524346:LWF524350 MGB524346:MGB524350 MPX524346:MPX524350 MZT524346:MZT524350 NJP524346:NJP524350 NTL524346:NTL524350 ODH524346:ODH524350 OND524346:OND524350 OWZ524346:OWZ524350 PGV524346:PGV524350 PQR524346:PQR524350 QAN524346:QAN524350 QKJ524346:QKJ524350 QUF524346:QUF524350 REB524346:REB524350 RNX524346:RNX524350 RXT524346:RXT524350 SHP524346:SHP524350 SRL524346:SRL524350 TBH524346:TBH524350 TLD524346:TLD524350 TUZ524346:TUZ524350 UEV524346:UEV524350 UOR524346:UOR524350 UYN524346:UYN524350 VIJ524346:VIJ524350 VSF524346:VSF524350 WCB524346:WCB524350 WLX524346:WLX524350 WVT524346:WVT524350 L589882:L589886 JH589882:JH589886 TD589882:TD589886 ACZ589882:ACZ589886 AMV589882:AMV589886 AWR589882:AWR589886 BGN589882:BGN589886 BQJ589882:BQJ589886 CAF589882:CAF589886 CKB589882:CKB589886 CTX589882:CTX589886 DDT589882:DDT589886 DNP589882:DNP589886 DXL589882:DXL589886 EHH589882:EHH589886 ERD589882:ERD589886 FAZ589882:FAZ589886 FKV589882:FKV589886 FUR589882:FUR589886 GEN589882:GEN589886 GOJ589882:GOJ589886 GYF589882:GYF589886 HIB589882:HIB589886 HRX589882:HRX589886 IBT589882:IBT589886 ILP589882:ILP589886 IVL589882:IVL589886 JFH589882:JFH589886 JPD589882:JPD589886 JYZ589882:JYZ589886 KIV589882:KIV589886 KSR589882:KSR589886 LCN589882:LCN589886 LMJ589882:LMJ589886 LWF589882:LWF589886 MGB589882:MGB589886 MPX589882:MPX589886 MZT589882:MZT589886 NJP589882:NJP589886 NTL589882:NTL589886 ODH589882:ODH589886 OND589882:OND589886 OWZ589882:OWZ589886 PGV589882:PGV589886 PQR589882:PQR589886 QAN589882:QAN589886 QKJ589882:QKJ589886 QUF589882:QUF589886 REB589882:REB589886 RNX589882:RNX589886 RXT589882:RXT589886 SHP589882:SHP589886 SRL589882:SRL589886 TBH589882:TBH589886 TLD589882:TLD589886 TUZ589882:TUZ589886 UEV589882:UEV589886 UOR589882:UOR589886 UYN589882:UYN589886 VIJ589882:VIJ589886 VSF589882:VSF589886 WCB589882:WCB589886 WLX589882:WLX589886 WVT589882:WVT589886 L655418:L655422 JH655418:JH655422 TD655418:TD655422 ACZ655418:ACZ655422 AMV655418:AMV655422 AWR655418:AWR655422 BGN655418:BGN655422 BQJ655418:BQJ655422 CAF655418:CAF655422 CKB655418:CKB655422 CTX655418:CTX655422 DDT655418:DDT655422 DNP655418:DNP655422 DXL655418:DXL655422 EHH655418:EHH655422 ERD655418:ERD655422 FAZ655418:FAZ655422 FKV655418:FKV655422 FUR655418:FUR655422 GEN655418:GEN655422 GOJ655418:GOJ655422 GYF655418:GYF655422 HIB655418:HIB655422 HRX655418:HRX655422 IBT655418:IBT655422 ILP655418:ILP655422 IVL655418:IVL655422 JFH655418:JFH655422 JPD655418:JPD655422 JYZ655418:JYZ655422 KIV655418:KIV655422 KSR655418:KSR655422 LCN655418:LCN655422 LMJ655418:LMJ655422 LWF655418:LWF655422 MGB655418:MGB655422 MPX655418:MPX655422 MZT655418:MZT655422 NJP655418:NJP655422 NTL655418:NTL655422 ODH655418:ODH655422 OND655418:OND655422 OWZ655418:OWZ655422 PGV655418:PGV655422 PQR655418:PQR655422 QAN655418:QAN655422 QKJ655418:QKJ655422 QUF655418:QUF655422 REB655418:REB655422 RNX655418:RNX655422 RXT655418:RXT655422 SHP655418:SHP655422 SRL655418:SRL655422 TBH655418:TBH655422 TLD655418:TLD655422 TUZ655418:TUZ655422 UEV655418:UEV655422 UOR655418:UOR655422 UYN655418:UYN655422 VIJ655418:VIJ655422 VSF655418:VSF655422 WCB655418:WCB655422 WLX655418:WLX655422 WVT655418:WVT655422 L720954:L720958 JH720954:JH720958 TD720954:TD720958 ACZ720954:ACZ720958 AMV720954:AMV720958 AWR720954:AWR720958 BGN720954:BGN720958 BQJ720954:BQJ720958 CAF720954:CAF720958 CKB720954:CKB720958 CTX720954:CTX720958 DDT720954:DDT720958 DNP720954:DNP720958 DXL720954:DXL720958 EHH720954:EHH720958 ERD720954:ERD720958 FAZ720954:FAZ720958 FKV720954:FKV720958 FUR720954:FUR720958 GEN720954:GEN720958 GOJ720954:GOJ720958 GYF720954:GYF720958 HIB720954:HIB720958 HRX720954:HRX720958 IBT720954:IBT720958 ILP720954:ILP720958 IVL720954:IVL720958 JFH720954:JFH720958 JPD720954:JPD720958 JYZ720954:JYZ720958 KIV720954:KIV720958 KSR720954:KSR720958 LCN720954:LCN720958 LMJ720954:LMJ720958 LWF720954:LWF720958 MGB720954:MGB720958 MPX720954:MPX720958 MZT720954:MZT720958 NJP720954:NJP720958 NTL720954:NTL720958 ODH720954:ODH720958 OND720954:OND720958 OWZ720954:OWZ720958 PGV720954:PGV720958 PQR720954:PQR720958 QAN720954:QAN720958 QKJ720954:QKJ720958 QUF720954:QUF720958 REB720954:REB720958 RNX720954:RNX720958 RXT720954:RXT720958 SHP720954:SHP720958 SRL720954:SRL720958 TBH720954:TBH720958 TLD720954:TLD720958 TUZ720954:TUZ720958 UEV720954:UEV720958 UOR720954:UOR720958 UYN720954:UYN720958 VIJ720954:VIJ720958 VSF720954:VSF720958 WCB720954:WCB720958 WLX720954:WLX720958 WVT720954:WVT720958 L786490:L786494 JH786490:JH786494 TD786490:TD786494 ACZ786490:ACZ786494 AMV786490:AMV786494 AWR786490:AWR786494 BGN786490:BGN786494 BQJ786490:BQJ786494 CAF786490:CAF786494 CKB786490:CKB786494 CTX786490:CTX786494 DDT786490:DDT786494 DNP786490:DNP786494 DXL786490:DXL786494 EHH786490:EHH786494 ERD786490:ERD786494 FAZ786490:FAZ786494 FKV786490:FKV786494 FUR786490:FUR786494 GEN786490:GEN786494 GOJ786490:GOJ786494 GYF786490:GYF786494 HIB786490:HIB786494 HRX786490:HRX786494 IBT786490:IBT786494 ILP786490:ILP786494 IVL786490:IVL786494 JFH786490:JFH786494 JPD786490:JPD786494 JYZ786490:JYZ786494 KIV786490:KIV786494 KSR786490:KSR786494 LCN786490:LCN786494 LMJ786490:LMJ786494 LWF786490:LWF786494 MGB786490:MGB786494 MPX786490:MPX786494 MZT786490:MZT786494 NJP786490:NJP786494 NTL786490:NTL786494 ODH786490:ODH786494 OND786490:OND786494 OWZ786490:OWZ786494 PGV786490:PGV786494 PQR786490:PQR786494 QAN786490:QAN786494 QKJ786490:QKJ786494 QUF786490:QUF786494 REB786490:REB786494 RNX786490:RNX786494 RXT786490:RXT786494 SHP786490:SHP786494 SRL786490:SRL786494 TBH786490:TBH786494 TLD786490:TLD786494 TUZ786490:TUZ786494 UEV786490:UEV786494 UOR786490:UOR786494 UYN786490:UYN786494 VIJ786490:VIJ786494 VSF786490:VSF786494 WCB786490:WCB786494 WLX786490:WLX786494 WVT786490:WVT786494 L852026:L852030 JH852026:JH852030 TD852026:TD852030 ACZ852026:ACZ852030 AMV852026:AMV852030 AWR852026:AWR852030 BGN852026:BGN852030 BQJ852026:BQJ852030 CAF852026:CAF852030 CKB852026:CKB852030 CTX852026:CTX852030 DDT852026:DDT852030 DNP852026:DNP852030 DXL852026:DXL852030 EHH852026:EHH852030 ERD852026:ERD852030 FAZ852026:FAZ852030 FKV852026:FKV852030 FUR852026:FUR852030 GEN852026:GEN852030 GOJ852026:GOJ852030 GYF852026:GYF852030 HIB852026:HIB852030 HRX852026:HRX852030 IBT852026:IBT852030 ILP852026:ILP852030 IVL852026:IVL852030 JFH852026:JFH852030 JPD852026:JPD852030 JYZ852026:JYZ852030 KIV852026:KIV852030 KSR852026:KSR852030 LCN852026:LCN852030 LMJ852026:LMJ852030 LWF852026:LWF852030 MGB852026:MGB852030 MPX852026:MPX852030 MZT852026:MZT852030 NJP852026:NJP852030 NTL852026:NTL852030 ODH852026:ODH852030 OND852026:OND852030 OWZ852026:OWZ852030 PGV852026:PGV852030 PQR852026:PQR852030 QAN852026:QAN852030 QKJ852026:QKJ852030 QUF852026:QUF852030 REB852026:REB852030 RNX852026:RNX852030 RXT852026:RXT852030 SHP852026:SHP852030 SRL852026:SRL852030 TBH852026:TBH852030 TLD852026:TLD852030 TUZ852026:TUZ852030 UEV852026:UEV852030 UOR852026:UOR852030 UYN852026:UYN852030 VIJ852026:VIJ852030 VSF852026:VSF852030 WCB852026:WCB852030 WLX852026:WLX852030 WVT852026:WVT852030 L917562:L917566 JH917562:JH917566 TD917562:TD917566 ACZ917562:ACZ917566 AMV917562:AMV917566 AWR917562:AWR917566 BGN917562:BGN917566 BQJ917562:BQJ917566 CAF917562:CAF917566 CKB917562:CKB917566 CTX917562:CTX917566 DDT917562:DDT917566 DNP917562:DNP917566 DXL917562:DXL917566 EHH917562:EHH917566 ERD917562:ERD917566 FAZ917562:FAZ917566 FKV917562:FKV917566 FUR917562:FUR917566 GEN917562:GEN917566 GOJ917562:GOJ917566 GYF917562:GYF917566 HIB917562:HIB917566 HRX917562:HRX917566 IBT917562:IBT917566 ILP917562:ILP917566 IVL917562:IVL917566 JFH917562:JFH917566 JPD917562:JPD917566 JYZ917562:JYZ917566 KIV917562:KIV917566 KSR917562:KSR917566 LCN917562:LCN917566 LMJ917562:LMJ917566 LWF917562:LWF917566 MGB917562:MGB917566 MPX917562:MPX917566 MZT917562:MZT917566 NJP917562:NJP917566 NTL917562:NTL917566 ODH917562:ODH917566 OND917562:OND917566 OWZ917562:OWZ917566 PGV917562:PGV917566 PQR917562:PQR917566 QAN917562:QAN917566 QKJ917562:QKJ917566 QUF917562:QUF917566 REB917562:REB917566 RNX917562:RNX917566 RXT917562:RXT917566 SHP917562:SHP917566 SRL917562:SRL917566 TBH917562:TBH917566 TLD917562:TLD917566 TUZ917562:TUZ917566 UEV917562:UEV917566 UOR917562:UOR917566 UYN917562:UYN917566 VIJ917562:VIJ917566 VSF917562:VSF917566 WCB917562:WCB917566 WLX917562:WLX917566 WVT917562:WVT917566 L983098:L983102 JH983098:JH983102 TD983098:TD983102 ACZ983098:ACZ983102 AMV983098:AMV983102 AWR983098:AWR983102 BGN983098:BGN983102 BQJ983098:BQJ983102 CAF983098:CAF983102 CKB983098:CKB983102 CTX983098:CTX983102 DDT983098:DDT983102 DNP983098:DNP983102 DXL983098:DXL983102 EHH983098:EHH983102 ERD983098:ERD983102 FAZ983098:FAZ983102 FKV983098:FKV983102 FUR983098:FUR983102 GEN983098:GEN983102 GOJ983098:GOJ983102 GYF983098:GYF983102 HIB983098:HIB983102 HRX983098:HRX983102 IBT983098:IBT983102 ILP983098:ILP983102 IVL983098:IVL983102 JFH983098:JFH983102 JPD983098:JPD983102 JYZ983098:JYZ983102 KIV983098:KIV983102 KSR983098:KSR983102 LCN983098:LCN983102 LMJ983098:LMJ983102 LWF983098:LWF983102 MGB983098:MGB983102 MPX983098:MPX983102 MZT983098:MZT983102 NJP983098:NJP983102 NTL983098:NTL983102 ODH983098:ODH983102 OND983098:OND983102 OWZ983098:OWZ983102 PGV983098:PGV983102 PQR983098:PQR983102 QAN983098:QAN983102 QKJ983098:QKJ983102 QUF983098:QUF983102 REB983098:REB983102 RNX983098:RNX983102 RXT983098:RXT983102 SHP983098:SHP983102 SRL983098:SRL983102 TBH983098:TBH983102 TLD983098:TLD983102 TUZ983098:TUZ983102 UEV983098:UEV983102 UOR983098:UOR983102 UYN983098:UYN983102 VIJ983098:VIJ983102 VSF983098:VSF983102 WCB983098:WCB983102 WLX983098:WLX983102 WVT983098:WVT983102 L65:L81 JH65:JH81 TD65:TD81 ACZ65:ACZ81 AMV65:AMV81 AWR65:AWR81 BGN65:BGN81 BQJ65:BQJ81 CAF65:CAF81 CKB65:CKB81 CTX65:CTX81 DDT65:DDT81 DNP65:DNP81 DXL65:DXL81 EHH65:EHH81 ERD65:ERD81 FAZ65:FAZ81 FKV65:FKV81 FUR65:FUR81 GEN65:GEN81 GOJ65:GOJ81 GYF65:GYF81 HIB65:HIB81 HRX65:HRX81 IBT65:IBT81 ILP65:ILP81 IVL65:IVL81 JFH65:JFH81 JPD65:JPD81 JYZ65:JYZ81 KIV65:KIV81 KSR65:KSR81 LCN65:LCN81 LMJ65:LMJ81 LWF65:LWF81 MGB65:MGB81 MPX65:MPX81 MZT65:MZT81 NJP65:NJP81 NTL65:NTL81 ODH65:ODH81 OND65:OND81 OWZ65:OWZ81 PGV65:PGV81 PQR65:PQR81 QAN65:QAN81 QKJ65:QKJ81 QUF65:QUF81 REB65:REB81 RNX65:RNX81 RXT65:RXT81 SHP65:SHP81 SRL65:SRL81 TBH65:TBH81 TLD65:TLD81 TUZ65:TUZ81 UEV65:UEV81 UOR65:UOR81 UYN65:UYN81 VIJ65:VIJ81 VSF65:VSF81 WCB65:WCB81 WLX65:WLX81 WVT65:WVT81 L65601:L65617 JH65601:JH65617 TD65601:TD65617 ACZ65601:ACZ65617 AMV65601:AMV65617 AWR65601:AWR65617 BGN65601:BGN65617 BQJ65601:BQJ65617 CAF65601:CAF65617 CKB65601:CKB65617 CTX65601:CTX65617 DDT65601:DDT65617 DNP65601:DNP65617 DXL65601:DXL65617 EHH65601:EHH65617 ERD65601:ERD65617 FAZ65601:FAZ65617 FKV65601:FKV65617 FUR65601:FUR65617 GEN65601:GEN65617 GOJ65601:GOJ65617 GYF65601:GYF65617 HIB65601:HIB65617 HRX65601:HRX65617 IBT65601:IBT65617 ILP65601:ILP65617 IVL65601:IVL65617 JFH65601:JFH65617 JPD65601:JPD65617 JYZ65601:JYZ65617 KIV65601:KIV65617 KSR65601:KSR65617 LCN65601:LCN65617 LMJ65601:LMJ65617 LWF65601:LWF65617 MGB65601:MGB65617 MPX65601:MPX65617 MZT65601:MZT65617 NJP65601:NJP65617 NTL65601:NTL65617 ODH65601:ODH65617 OND65601:OND65617 OWZ65601:OWZ65617 PGV65601:PGV65617 PQR65601:PQR65617 QAN65601:QAN65617 QKJ65601:QKJ65617 QUF65601:QUF65617 REB65601:REB65617 RNX65601:RNX65617 RXT65601:RXT65617 SHP65601:SHP65617 SRL65601:SRL65617 TBH65601:TBH65617 TLD65601:TLD65617 TUZ65601:TUZ65617 UEV65601:UEV65617 UOR65601:UOR65617 UYN65601:UYN65617 VIJ65601:VIJ65617 VSF65601:VSF65617 WCB65601:WCB65617 WLX65601:WLX65617 WVT65601:WVT65617 L131137:L131153 JH131137:JH131153 TD131137:TD131153 ACZ131137:ACZ131153 AMV131137:AMV131153 AWR131137:AWR131153 BGN131137:BGN131153 BQJ131137:BQJ131153 CAF131137:CAF131153 CKB131137:CKB131153 CTX131137:CTX131153 DDT131137:DDT131153 DNP131137:DNP131153 DXL131137:DXL131153 EHH131137:EHH131153 ERD131137:ERD131153 FAZ131137:FAZ131153 FKV131137:FKV131153 FUR131137:FUR131153 GEN131137:GEN131153 GOJ131137:GOJ131153 GYF131137:GYF131153 HIB131137:HIB131153 HRX131137:HRX131153 IBT131137:IBT131153 ILP131137:ILP131153 IVL131137:IVL131153 JFH131137:JFH131153 JPD131137:JPD131153 JYZ131137:JYZ131153 KIV131137:KIV131153 KSR131137:KSR131153 LCN131137:LCN131153 LMJ131137:LMJ131153 LWF131137:LWF131153 MGB131137:MGB131153 MPX131137:MPX131153 MZT131137:MZT131153 NJP131137:NJP131153 NTL131137:NTL131153 ODH131137:ODH131153 OND131137:OND131153 OWZ131137:OWZ131153 PGV131137:PGV131153 PQR131137:PQR131153 QAN131137:QAN131153 QKJ131137:QKJ131153 QUF131137:QUF131153 REB131137:REB131153 RNX131137:RNX131153 RXT131137:RXT131153 SHP131137:SHP131153 SRL131137:SRL131153 TBH131137:TBH131153 TLD131137:TLD131153 TUZ131137:TUZ131153 UEV131137:UEV131153 UOR131137:UOR131153 UYN131137:UYN131153 VIJ131137:VIJ131153 VSF131137:VSF131153 WCB131137:WCB131153 WLX131137:WLX131153 WVT131137:WVT131153 L196673:L196689 JH196673:JH196689 TD196673:TD196689 ACZ196673:ACZ196689 AMV196673:AMV196689 AWR196673:AWR196689 BGN196673:BGN196689 BQJ196673:BQJ196689 CAF196673:CAF196689 CKB196673:CKB196689 CTX196673:CTX196689 DDT196673:DDT196689 DNP196673:DNP196689 DXL196673:DXL196689 EHH196673:EHH196689 ERD196673:ERD196689 FAZ196673:FAZ196689 FKV196673:FKV196689 FUR196673:FUR196689 GEN196673:GEN196689 GOJ196673:GOJ196689 GYF196673:GYF196689 HIB196673:HIB196689 HRX196673:HRX196689 IBT196673:IBT196689 ILP196673:ILP196689 IVL196673:IVL196689 JFH196673:JFH196689 JPD196673:JPD196689 JYZ196673:JYZ196689 KIV196673:KIV196689 KSR196673:KSR196689 LCN196673:LCN196689 LMJ196673:LMJ196689 LWF196673:LWF196689 MGB196673:MGB196689 MPX196673:MPX196689 MZT196673:MZT196689 NJP196673:NJP196689 NTL196673:NTL196689 ODH196673:ODH196689 OND196673:OND196689 OWZ196673:OWZ196689 PGV196673:PGV196689 PQR196673:PQR196689 QAN196673:QAN196689 QKJ196673:QKJ196689 QUF196673:QUF196689 REB196673:REB196689 RNX196673:RNX196689 RXT196673:RXT196689 SHP196673:SHP196689 SRL196673:SRL196689 TBH196673:TBH196689 TLD196673:TLD196689 TUZ196673:TUZ196689 UEV196673:UEV196689 UOR196673:UOR196689 UYN196673:UYN196689 VIJ196673:VIJ196689 VSF196673:VSF196689 WCB196673:WCB196689 WLX196673:WLX196689 WVT196673:WVT196689 L262209:L262225 JH262209:JH262225 TD262209:TD262225 ACZ262209:ACZ262225 AMV262209:AMV262225 AWR262209:AWR262225 BGN262209:BGN262225 BQJ262209:BQJ262225 CAF262209:CAF262225 CKB262209:CKB262225 CTX262209:CTX262225 DDT262209:DDT262225 DNP262209:DNP262225 DXL262209:DXL262225 EHH262209:EHH262225 ERD262209:ERD262225 FAZ262209:FAZ262225 FKV262209:FKV262225 FUR262209:FUR262225 GEN262209:GEN262225 GOJ262209:GOJ262225 GYF262209:GYF262225 HIB262209:HIB262225 HRX262209:HRX262225 IBT262209:IBT262225 ILP262209:ILP262225 IVL262209:IVL262225 JFH262209:JFH262225 JPD262209:JPD262225 JYZ262209:JYZ262225 KIV262209:KIV262225 KSR262209:KSR262225 LCN262209:LCN262225 LMJ262209:LMJ262225 LWF262209:LWF262225 MGB262209:MGB262225 MPX262209:MPX262225 MZT262209:MZT262225 NJP262209:NJP262225 NTL262209:NTL262225 ODH262209:ODH262225 OND262209:OND262225 OWZ262209:OWZ262225 PGV262209:PGV262225 PQR262209:PQR262225 QAN262209:QAN262225 QKJ262209:QKJ262225 QUF262209:QUF262225 REB262209:REB262225 RNX262209:RNX262225 RXT262209:RXT262225 SHP262209:SHP262225 SRL262209:SRL262225 TBH262209:TBH262225 TLD262209:TLD262225 TUZ262209:TUZ262225 UEV262209:UEV262225 UOR262209:UOR262225 UYN262209:UYN262225 VIJ262209:VIJ262225 VSF262209:VSF262225 WCB262209:WCB262225 WLX262209:WLX262225 WVT262209:WVT262225 L327745:L327761 JH327745:JH327761 TD327745:TD327761 ACZ327745:ACZ327761 AMV327745:AMV327761 AWR327745:AWR327761 BGN327745:BGN327761 BQJ327745:BQJ327761 CAF327745:CAF327761 CKB327745:CKB327761 CTX327745:CTX327761 DDT327745:DDT327761 DNP327745:DNP327761 DXL327745:DXL327761 EHH327745:EHH327761 ERD327745:ERD327761 FAZ327745:FAZ327761 FKV327745:FKV327761 FUR327745:FUR327761 GEN327745:GEN327761 GOJ327745:GOJ327761 GYF327745:GYF327761 HIB327745:HIB327761 HRX327745:HRX327761 IBT327745:IBT327761 ILP327745:ILP327761 IVL327745:IVL327761 JFH327745:JFH327761 JPD327745:JPD327761 JYZ327745:JYZ327761 KIV327745:KIV327761 KSR327745:KSR327761 LCN327745:LCN327761 LMJ327745:LMJ327761 LWF327745:LWF327761 MGB327745:MGB327761 MPX327745:MPX327761 MZT327745:MZT327761 NJP327745:NJP327761 NTL327745:NTL327761 ODH327745:ODH327761 OND327745:OND327761 OWZ327745:OWZ327761 PGV327745:PGV327761 PQR327745:PQR327761 QAN327745:QAN327761 QKJ327745:QKJ327761 QUF327745:QUF327761 REB327745:REB327761 RNX327745:RNX327761 RXT327745:RXT327761 SHP327745:SHP327761 SRL327745:SRL327761 TBH327745:TBH327761 TLD327745:TLD327761 TUZ327745:TUZ327761 UEV327745:UEV327761 UOR327745:UOR327761 UYN327745:UYN327761 VIJ327745:VIJ327761 VSF327745:VSF327761 WCB327745:WCB327761 WLX327745:WLX327761 WVT327745:WVT327761 L393281:L393297 JH393281:JH393297 TD393281:TD393297 ACZ393281:ACZ393297 AMV393281:AMV393297 AWR393281:AWR393297 BGN393281:BGN393297 BQJ393281:BQJ393297 CAF393281:CAF393297 CKB393281:CKB393297 CTX393281:CTX393297 DDT393281:DDT393297 DNP393281:DNP393297 DXL393281:DXL393297 EHH393281:EHH393297 ERD393281:ERD393297 FAZ393281:FAZ393297 FKV393281:FKV393297 FUR393281:FUR393297 GEN393281:GEN393297 GOJ393281:GOJ393297 GYF393281:GYF393297 HIB393281:HIB393297 HRX393281:HRX393297 IBT393281:IBT393297 ILP393281:ILP393297 IVL393281:IVL393297 JFH393281:JFH393297 JPD393281:JPD393297 JYZ393281:JYZ393297 KIV393281:KIV393297 KSR393281:KSR393297 LCN393281:LCN393297 LMJ393281:LMJ393297 LWF393281:LWF393297 MGB393281:MGB393297 MPX393281:MPX393297 MZT393281:MZT393297 NJP393281:NJP393297 NTL393281:NTL393297 ODH393281:ODH393297 OND393281:OND393297 OWZ393281:OWZ393297 PGV393281:PGV393297 PQR393281:PQR393297 QAN393281:QAN393297 QKJ393281:QKJ393297 QUF393281:QUF393297 REB393281:REB393297 RNX393281:RNX393297 RXT393281:RXT393297 SHP393281:SHP393297 SRL393281:SRL393297 TBH393281:TBH393297 TLD393281:TLD393297 TUZ393281:TUZ393297 UEV393281:UEV393297 UOR393281:UOR393297 UYN393281:UYN393297 VIJ393281:VIJ393297 VSF393281:VSF393297 WCB393281:WCB393297 WLX393281:WLX393297 WVT393281:WVT393297 L458817:L458833 JH458817:JH458833 TD458817:TD458833 ACZ458817:ACZ458833 AMV458817:AMV458833 AWR458817:AWR458833 BGN458817:BGN458833 BQJ458817:BQJ458833 CAF458817:CAF458833 CKB458817:CKB458833 CTX458817:CTX458833 DDT458817:DDT458833 DNP458817:DNP458833 DXL458817:DXL458833 EHH458817:EHH458833 ERD458817:ERD458833 FAZ458817:FAZ458833 FKV458817:FKV458833 FUR458817:FUR458833 GEN458817:GEN458833 GOJ458817:GOJ458833 GYF458817:GYF458833 HIB458817:HIB458833 HRX458817:HRX458833 IBT458817:IBT458833 ILP458817:ILP458833 IVL458817:IVL458833 JFH458817:JFH458833 JPD458817:JPD458833 JYZ458817:JYZ458833 KIV458817:KIV458833 KSR458817:KSR458833 LCN458817:LCN458833 LMJ458817:LMJ458833 LWF458817:LWF458833 MGB458817:MGB458833 MPX458817:MPX458833 MZT458817:MZT458833 NJP458817:NJP458833 NTL458817:NTL458833 ODH458817:ODH458833 OND458817:OND458833 OWZ458817:OWZ458833 PGV458817:PGV458833 PQR458817:PQR458833 QAN458817:QAN458833 QKJ458817:QKJ458833 QUF458817:QUF458833 REB458817:REB458833 RNX458817:RNX458833 RXT458817:RXT458833 SHP458817:SHP458833 SRL458817:SRL458833 TBH458817:TBH458833 TLD458817:TLD458833 TUZ458817:TUZ458833 UEV458817:UEV458833 UOR458817:UOR458833 UYN458817:UYN458833 VIJ458817:VIJ458833 VSF458817:VSF458833 WCB458817:WCB458833 WLX458817:WLX458833 WVT458817:WVT458833 L524353:L524369 JH524353:JH524369 TD524353:TD524369 ACZ524353:ACZ524369 AMV524353:AMV524369 AWR524353:AWR524369 BGN524353:BGN524369 BQJ524353:BQJ524369 CAF524353:CAF524369 CKB524353:CKB524369 CTX524353:CTX524369 DDT524353:DDT524369 DNP524353:DNP524369 DXL524353:DXL524369 EHH524353:EHH524369 ERD524353:ERD524369 FAZ524353:FAZ524369 FKV524353:FKV524369 FUR524353:FUR524369 GEN524353:GEN524369 GOJ524353:GOJ524369 GYF524353:GYF524369 HIB524353:HIB524369 HRX524353:HRX524369 IBT524353:IBT524369 ILP524353:ILP524369 IVL524353:IVL524369 JFH524353:JFH524369 JPD524353:JPD524369 JYZ524353:JYZ524369 KIV524353:KIV524369 KSR524353:KSR524369 LCN524353:LCN524369 LMJ524353:LMJ524369 LWF524353:LWF524369 MGB524353:MGB524369 MPX524353:MPX524369 MZT524353:MZT524369 NJP524353:NJP524369 NTL524353:NTL524369 ODH524353:ODH524369 OND524353:OND524369 OWZ524353:OWZ524369 PGV524353:PGV524369 PQR524353:PQR524369 QAN524353:QAN524369 QKJ524353:QKJ524369 QUF524353:QUF524369 REB524353:REB524369 RNX524353:RNX524369 RXT524353:RXT524369 SHP524353:SHP524369 SRL524353:SRL524369 TBH524353:TBH524369 TLD524353:TLD524369 TUZ524353:TUZ524369 UEV524353:UEV524369 UOR524353:UOR524369 UYN524353:UYN524369 VIJ524353:VIJ524369 VSF524353:VSF524369 WCB524353:WCB524369 WLX524353:WLX524369 WVT524353:WVT524369 L589889:L589905 JH589889:JH589905 TD589889:TD589905 ACZ589889:ACZ589905 AMV589889:AMV589905 AWR589889:AWR589905 BGN589889:BGN589905 BQJ589889:BQJ589905 CAF589889:CAF589905 CKB589889:CKB589905 CTX589889:CTX589905 DDT589889:DDT589905 DNP589889:DNP589905 DXL589889:DXL589905 EHH589889:EHH589905 ERD589889:ERD589905 FAZ589889:FAZ589905 FKV589889:FKV589905 FUR589889:FUR589905 GEN589889:GEN589905 GOJ589889:GOJ589905 GYF589889:GYF589905 HIB589889:HIB589905 HRX589889:HRX589905 IBT589889:IBT589905 ILP589889:ILP589905 IVL589889:IVL589905 JFH589889:JFH589905 JPD589889:JPD589905 JYZ589889:JYZ589905 KIV589889:KIV589905 KSR589889:KSR589905 LCN589889:LCN589905 LMJ589889:LMJ589905 LWF589889:LWF589905 MGB589889:MGB589905 MPX589889:MPX589905 MZT589889:MZT589905 NJP589889:NJP589905 NTL589889:NTL589905 ODH589889:ODH589905 OND589889:OND589905 OWZ589889:OWZ589905 PGV589889:PGV589905 PQR589889:PQR589905 QAN589889:QAN589905 QKJ589889:QKJ589905 QUF589889:QUF589905 REB589889:REB589905 RNX589889:RNX589905 RXT589889:RXT589905 SHP589889:SHP589905 SRL589889:SRL589905 TBH589889:TBH589905 TLD589889:TLD589905 TUZ589889:TUZ589905 UEV589889:UEV589905 UOR589889:UOR589905 UYN589889:UYN589905 VIJ589889:VIJ589905 VSF589889:VSF589905 WCB589889:WCB589905 WLX589889:WLX589905 WVT589889:WVT589905 L655425:L655441 JH655425:JH655441 TD655425:TD655441 ACZ655425:ACZ655441 AMV655425:AMV655441 AWR655425:AWR655441 BGN655425:BGN655441 BQJ655425:BQJ655441 CAF655425:CAF655441 CKB655425:CKB655441 CTX655425:CTX655441 DDT655425:DDT655441 DNP655425:DNP655441 DXL655425:DXL655441 EHH655425:EHH655441 ERD655425:ERD655441 FAZ655425:FAZ655441 FKV655425:FKV655441 FUR655425:FUR655441 GEN655425:GEN655441 GOJ655425:GOJ655441 GYF655425:GYF655441 HIB655425:HIB655441 HRX655425:HRX655441 IBT655425:IBT655441 ILP655425:ILP655441 IVL655425:IVL655441 JFH655425:JFH655441 JPD655425:JPD655441 JYZ655425:JYZ655441 KIV655425:KIV655441 KSR655425:KSR655441 LCN655425:LCN655441 LMJ655425:LMJ655441 LWF655425:LWF655441 MGB655425:MGB655441 MPX655425:MPX655441 MZT655425:MZT655441 NJP655425:NJP655441 NTL655425:NTL655441 ODH655425:ODH655441 OND655425:OND655441 OWZ655425:OWZ655441 PGV655425:PGV655441 PQR655425:PQR655441 QAN655425:QAN655441 QKJ655425:QKJ655441 QUF655425:QUF655441 REB655425:REB655441 RNX655425:RNX655441 RXT655425:RXT655441 SHP655425:SHP655441 SRL655425:SRL655441 TBH655425:TBH655441 TLD655425:TLD655441 TUZ655425:TUZ655441 UEV655425:UEV655441 UOR655425:UOR655441 UYN655425:UYN655441 VIJ655425:VIJ655441 VSF655425:VSF655441 WCB655425:WCB655441 WLX655425:WLX655441 WVT655425:WVT655441 L720961:L720977 JH720961:JH720977 TD720961:TD720977 ACZ720961:ACZ720977 AMV720961:AMV720977 AWR720961:AWR720977 BGN720961:BGN720977 BQJ720961:BQJ720977 CAF720961:CAF720977 CKB720961:CKB720977 CTX720961:CTX720977 DDT720961:DDT720977 DNP720961:DNP720977 DXL720961:DXL720977 EHH720961:EHH720977 ERD720961:ERD720977 FAZ720961:FAZ720977 FKV720961:FKV720977 FUR720961:FUR720977 GEN720961:GEN720977 GOJ720961:GOJ720977 GYF720961:GYF720977 HIB720961:HIB720977 HRX720961:HRX720977 IBT720961:IBT720977 ILP720961:ILP720977 IVL720961:IVL720977 JFH720961:JFH720977 JPD720961:JPD720977 JYZ720961:JYZ720977 KIV720961:KIV720977 KSR720961:KSR720977 LCN720961:LCN720977 LMJ720961:LMJ720977 LWF720961:LWF720977 MGB720961:MGB720977 MPX720961:MPX720977 MZT720961:MZT720977 NJP720961:NJP720977 NTL720961:NTL720977 ODH720961:ODH720977 OND720961:OND720977 OWZ720961:OWZ720977 PGV720961:PGV720977 PQR720961:PQR720977 QAN720961:QAN720977 QKJ720961:QKJ720977 QUF720961:QUF720977 REB720961:REB720977 RNX720961:RNX720977 RXT720961:RXT720977 SHP720961:SHP720977 SRL720961:SRL720977 TBH720961:TBH720977 TLD720961:TLD720977 TUZ720961:TUZ720977 UEV720961:UEV720977 UOR720961:UOR720977 UYN720961:UYN720977 VIJ720961:VIJ720977 VSF720961:VSF720977 WCB720961:WCB720977 WLX720961:WLX720977 WVT720961:WVT720977 L786497:L786513 JH786497:JH786513 TD786497:TD786513 ACZ786497:ACZ786513 AMV786497:AMV786513 AWR786497:AWR786513 BGN786497:BGN786513 BQJ786497:BQJ786513 CAF786497:CAF786513 CKB786497:CKB786513 CTX786497:CTX786513 DDT786497:DDT786513 DNP786497:DNP786513 DXL786497:DXL786513 EHH786497:EHH786513 ERD786497:ERD786513 FAZ786497:FAZ786513 FKV786497:FKV786513 FUR786497:FUR786513 GEN786497:GEN786513 GOJ786497:GOJ786513 GYF786497:GYF786513 HIB786497:HIB786513 HRX786497:HRX786513 IBT786497:IBT786513 ILP786497:ILP786513 IVL786497:IVL786513 JFH786497:JFH786513 JPD786497:JPD786513 JYZ786497:JYZ786513 KIV786497:KIV786513 KSR786497:KSR786513 LCN786497:LCN786513 LMJ786497:LMJ786513 LWF786497:LWF786513 MGB786497:MGB786513 MPX786497:MPX786513 MZT786497:MZT786513 NJP786497:NJP786513 NTL786497:NTL786513 ODH786497:ODH786513 OND786497:OND786513 OWZ786497:OWZ786513 PGV786497:PGV786513 PQR786497:PQR786513 QAN786497:QAN786513 QKJ786497:QKJ786513 QUF786497:QUF786513 REB786497:REB786513 RNX786497:RNX786513 RXT786497:RXT786513 SHP786497:SHP786513 SRL786497:SRL786513 TBH786497:TBH786513 TLD786497:TLD786513 TUZ786497:TUZ786513 UEV786497:UEV786513 UOR786497:UOR786513 UYN786497:UYN786513 VIJ786497:VIJ786513 VSF786497:VSF786513 WCB786497:WCB786513 WLX786497:WLX786513 WVT786497:WVT786513 L852033:L852049 JH852033:JH852049 TD852033:TD852049 ACZ852033:ACZ852049 AMV852033:AMV852049 AWR852033:AWR852049 BGN852033:BGN852049 BQJ852033:BQJ852049 CAF852033:CAF852049 CKB852033:CKB852049 CTX852033:CTX852049 DDT852033:DDT852049 DNP852033:DNP852049 DXL852033:DXL852049 EHH852033:EHH852049 ERD852033:ERD852049 FAZ852033:FAZ852049 FKV852033:FKV852049 FUR852033:FUR852049 GEN852033:GEN852049 GOJ852033:GOJ852049 GYF852033:GYF852049 HIB852033:HIB852049 HRX852033:HRX852049 IBT852033:IBT852049 ILP852033:ILP852049 IVL852033:IVL852049 JFH852033:JFH852049 JPD852033:JPD852049 JYZ852033:JYZ852049 KIV852033:KIV852049 KSR852033:KSR852049 LCN852033:LCN852049 LMJ852033:LMJ852049 LWF852033:LWF852049 MGB852033:MGB852049 MPX852033:MPX852049 MZT852033:MZT852049 NJP852033:NJP852049 NTL852033:NTL852049 ODH852033:ODH852049 OND852033:OND852049 OWZ852033:OWZ852049 PGV852033:PGV852049 PQR852033:PQR852049 QAN852033:QAN852049 QKJ852033:QKJ852049 QUF852033:QUF852049 REB852033:REB852049 RNX852033:RNX852049 RXT852033:RXT852049 SHP852033:SHP852049 SRL852033:SRL852049 TBH852033:TBH852049 TLD852033:TLD852049 TUZ852033:TUZ852049 UEV852033:UEV852049 UOR852033:UOR852049 UYN852033:UYN852049 VIJ852033:VIJ852049 VSF852033:VSF852049 WCB852033:WCB852049 WLX852033:WLX852049 WVT852033:WVT852049 L917569:L917585 JH917569:JH917585 TD917569:TD917585 ACZ917569:ACZ917585 AMV917569:AMV917585 AWR917569:AWR917585 BGN917569:BGN917585 BQJ917569:BQJ917585 CAF917569:CAF917585 CKB917569:CKB917585 CTX917569:CTX917585 DDT917569:DDT917585 DNP917569:DNP917585 DXL917569:DXL917585 EHH917569:EHH917585 ERD917569:ERD917585 FAZ917569:FAZ917585 FKV917569:FKV917585 FUR917569:FUR917585 GEN917569:GEN917585 GOJ917569:GOJ917585 GYF917569:GYF917585 HIB917569:HIB917585 HRX917569:HRX917585 IBT917569:IBT917585 ILP917569:ILP917585 IVL917569:IVL917585 JFH917569:JFH917585 JPD917569:JPD917585 JYZ917569:JYZ917585 KIV917569:KIV917585 KSR917569:KSR917585 LCN917569:LCN917585 LMJ917569:LMJ917585 LWF917569:LWF917585 MGB917569:MGB917585 MPX917569:MPX917585 MZT917569:MZT917585 NJP917569:NJP917585 NTL917569:NTL917585 ODH917569:ODH917585 OND917569:OND917585 OWZ917569:OWZ917585 PGV917569:PGV917585 PQR917569:PQR917585 QAN917569:QAN917585 QKJ917569:QKJ917585 QUF917569:QUF917585 REB917569:REB917585 RNX917569:RNX917585 RXT917569:RXT917585 SHP917569:SHP917585 SRL917569:SRL917585 TBH917569:TBH917585 TLD917569:TLD917585 TUZ917569:TUZ917585 UEV917569:UEV917585 UOR917569:UOR917585 UYN917569:UYN917585 VIJ917569:VIJ917585 VSF917569:VSF917585 WCB917569:WCB917585 WLX917569:WLX917585 WVT917569:WVT917585 L983105:L983121 JH983105:JH983121 TD983105:TD983121 ACZ983105:ACZ983121 AMV983105:AMV983121 AWR983105:AWR983121 BGN983105:BGN983121 BQJ983105:BQJ983121 CAF983105:CAF983121 CKB983105:CKB983121 CTX983105:CTX983121 DDT983105:DDT983121 DNP983105:DNP983121 DXL983105:DXL983121 EHH983105:EHH983121 ERD983105:ERD983121 FAZ983105:FAZ983121 FKV983105:FKV983121 FUR983105:FUR983121 GEN983105:GEN983121 GOJ983105:GOJ983121 GYF983105:GYF983121 HIB983105:HIB983121 HRX983105:HRX983121 IBT983105:IBT983121 ILP983105:ILP983121 IVL983105:IVL983121 JFH983105:JFH983121 JPD983105:JPD983121 JYZ983105:JYZ983121 KIV983105:KIV983121 KSR983105:KSR983121 LCN983105:LCN983121 LMJ983105:LMJ983121 LWF983105:LWF983121 MGB983105:MGB983121 MPX983105:MPX983121 MZT983105:MZT983121 NJP983105:NJP983121 NTL983105:NTL983121 ODH983105:ODH983121 OND983105:OND983121 OWZ983105:OWZ983121 PGV983105:PGV983121 PQR983105:PQR983121 QAN983105:QAN983121 QKJ983105:QKJ983121 QUF983105:QUF983121 REB983105:REB983121 RNX983105:RNX983121 RXT983105:RXT983121 SHP983105:SHP983121 SRL983105:SRL983121 TBH983105:TBH983121 TLD983105:TLD983121 TUZ983105:TUZ983121 UEV983105:UEV983121 UOR983105:UOR983121 UYN983105:UYN983121 VIJ983105:VIJ983121 VSF983105:VSF983121 WCB983105:WCB983121 WLX983105:WLX983121 WVT983105:WVT983121">
      <formula1>"BYN, USD, EUR, RUB, иные валюты"</formula1>
    </dataValidation>
    <dataValidation type="list" allowBlank="1" showInputMessage="1" showErrorMessage="1" sqref="P58:P59 JL58:JL59 TH58:TH59 ADD58:ADD59 AMZ58:AMZ59 AWV58:AWV59 BGR58:BGR59 BQN58:BQN59 CAJ58:CAJ59 CKF58:CKF59 CUB58:CUB59 DDX58:DDX59 DNT58:DNT59 DXP58:DXP59 EHL58:EHL59 ERH58:ERH59 FBD58:FBD59 FKZ58:FKZ59 FUV58:FUV59 GER58:GER59 GON58:GON59 GYJ58:GYJ59 HIF58:HIF59 HSB58:HSB59 IBX58:IBX59 ILT58:ILT59 IVP58:IVP59 JFL58:JFL59 JPH58:JPH59 JZD58:JZD59 KIZ58:KIZ59 KSV58:KSV59 LCR58:LCR59 LMN58:LMN59 LWJ58:LWJ59 MGF58:MGF59 MQB58:MQB59 MZX58:MZX59 NJT58:NJT59 NTP58:NTP59 ODL58:ODL59 ONH58:ONH59 OXD58:OXD59 PGZ58:PGZ59 PQV58:PQV59 QAR58:QAR59 QKN58:QKN59 QUJ58:QUJ59 REF58:REF59 ROB58:ROB59 RXX58:RXX59 SHT58:SHT59 SRP58:SRP59 TBL58:TBL59 TLH58:TLH59 TVD58:TVD59 UEZ58:UEZ59 UOV58:UOV59 UYR58:UYR59 VIN58:VIN59 VSJ58:VSJ59 WCF58:WCF59 WMB58:WMB59 WVX58:WVX59 P65594:P65595 JL65594:JL65595 TH65594:TH65595 ADD65594:ADD65595 AMZ65594:AMZ65595 AWV65594:AWV65595 BGR65594:BGR65595 BQN65594:BQN65595 CAJ65594:CAJ65595 CKF65594:CKF65595 CUB65594:CUB65595 DDX65594:DDX65595 DNT65594:DNT65595 DXP65594:DXP65595 EHL65594:EHL65595 ERH65594:ERH65595 FBD65594:FBD65595 FKZ65594:FKZ65595 FUV65594:FUV65595 GER65594:GER65595 GON65594:GON65595 GYJ65594:GYJ65595 HIF65594:HIF65595 HSB65594:HSB65595 IBX65594:IBX65595 ILT65594:ILT65595 IVP65594:IVP65595 JFL65594:JFL65595 JPH65594:JPH65595 JZD65594:JZD65595 KIZ65594:KIZ65595 KSV65594:KSV65595 LCR65594:LCR65595 LMN65594:LMN65595 LWJ65594:LWJ65595 MGF65594:MGF65595 MQB65594:MQB65595 MZX65594:MZX65595 NJT65594:NJT65595 NTP65594:NTP65595 ODL65594:ODL65595 ONH65594:ONH65595 OXD65594:OXD65595 PGZ65594:PGZ65595 PQV65594:PQV65595 QAR65594:QAR65595 QKN65594:QKN65595 QUJ65594:QUJ65595 REF65594:REF65595 ROB65594:ROB65595 RXX65594:RXX65595 SHT65594:SHT65595 SRP65594:SRP65595 TBL65594:TBL65595 TLH65594:TLH65595 TVD65594:TVD65595 UEZ65594:UEZ65595 UOV65594:UOV65595 UYR65594:UYR65595 VIN65594:VIN65595 VSJ65594:VSJ65595 WCF65594:WCF65595 WMB65594:WMB65595 WVX65594:WVX65595 P131130:P131131 JL131130:JL131131 TH131130:TH131131 ADD131130:ADD131131 AMZ131130:AMZ131131 AWV131130:AWV131131 BGR131130:BGR131131 BQN131130:BQN131131 CAJ131130:CAJ131131 CKF131130:CKF131131 CUB131130:CUB131131 DDX131130:DDX131131 DNT131130:DNT131131 DXP131130:DXP131131 EHL131130:EHL131131 ERH131130:ERH131131 FBD131130:FBD131131 FKZ131130:FKZ131131 FUV131130:FUV131131 GER131130:GER131131 GON131130:GON131131 GYJ131130:GYJ131131 HIF131130:HIF131131 HSB131130:HSB131131 IBX131130:IBX131131 ILT131130:ILT131131 IVP131130:IVP131131 JFL131130:JFL131131 JPH131130:JPH131131 JZD131130:JZD131131 KIZ131130:KIZ131131 KSV131130:KSV131131 LCR131130:LCR131131 LMN131130:LMN131131 LWJ131130:LWJ131131 MGF131130:MGF131131 MQB131130:MQB131131 MZX131130:MZX131131 NJT131130:NJT131131 NTP131130:NTP131131 ODL131130:ODL131131 ONH131130:ONH131131 OXD131130:OXD131131 PGZ131130:PGZ131131 PQV131130:PQV131131 QAR131130:QAR131131 QKN131130:QKN131131 QUJ131130:QUJ131131 REF131130:REF131131 ROB131130:ROB131131 RXX131130:RXX131131 SHT131130:SHT131131 SRP131130:SRP131131 TBL131130:TBL131131 TLH131130:TLH131131 TVD131130:TVD131131 UEZ131130:UEZ131131 UOV131130:UOV131131 UYR131130:UYR131131 VIN131130:VIN131131 VSJ131130:VSJ131131 WCF131130:WCF131131 WMB131130:WMB131131 WVX131130:WVX131131 P196666:P196667 JL196666:JL196667 TH196666:TH196667 ADD196666:ADD196667 AMZ196666:AMZ196667 AWV196666:AWV196667 BGR196666:BGR196667 BQN196666:BQN196667 CAJ196666:CAJ196667 CKF196666:CKF196667 CUB196666:CUB196667 DDX196666:DDX196667 DNT196666:DNT196667 DXP196666:DXP196667 EHL196666:EHL196667 ERH196666:ERH196667 FBD196666:FBD196667 FKZ196666:FKZ196667 FUV196666:FUV196667 GER196666:GER196667 GON196666:GON196667 GYJ196666:GYJ196667 HIF196666:HIF196667 HSB196666:HSB196667 IBX196666:IBX196667 ILT196666:ILT196667 IVP196666:IVP196667 JFL196666:JFL196667 JPH196666:JPH196667 JZD196666:JZD196667 KIZ196666:KIZ196667 KSV196666:KSV196667 LCR196666:LCR196667 LMN196666:LMN196667 LWJ196666:LWJ196667 MGF196666:MGF196667 MQB196666:MQB196667 MZX196666:MZX196667 NJT196666:NJT196667 NTP196666:NTP196667 ODL196666:ODL196667 ONH196666:ONH196667 OXD196666:OXD196667 PGZ196666:PGZ196667 PQV196666:PQV196667 QAR196666:QAR196667 QKN196666:QKN196667 QUJ196666:QUJ196667 REF196666:REF196667 ROB196666:ROB196667 RXX196666:RXX196667 SHT196666:SHT196667 SRP196666:SRP196667 TBL196666:TBL196667 TLH196666:TLH196667 TVD196666:TVD196667 UEZ196666:UEZ196667 UOV196666:UOV196667 UYR196666:UYR196667 VIN196666:VIN196667 VSJ196666:VSJ196667 WCF196666:WCF196667 WMB196666:WMB196667 WVX196666:WVX196667 P262202:P262203 JL262202:JL262203 TH262202:TH262203 ADD262202:ADD262203 AMZ262202:AMZ262203 AWV262202:AWV262203 BGR262202:BGR262203 BQN262202:BQN262203 CAJ262202:CAJ262203 CKF262202:CKF262203 CUB262202:CUB262203 DDX262202:DDX262203 DNT262202:DNT262203 DXP262202:DXP262203 EHL262202:EHL262203 ERH262202:ERH262203 FBD262202:FBD262203 FKZ262202:FKZ262203 FUV262202:FUV262203 GER262202:GER262203 GON262202:GON262203 GYJ262202:GYJ262203 HIF262202:HIF262203 HSB262202:HSB262203 IBX262202:IBX262203 ILT262202:ILT262203 IVP262202:IVP262203 JFL262202:JFL262203 JPH262202:JPH262203 JZD262202:JZD262203 KIZ262202:KIZ262203 KSV262202:KSV262203 LCR262202:LCR262203 LMN262202:LMN262203 LWJ262202:LWJ262203 MGF262202:MGF262203 MQB262202:MQB262203 MZX262202:MZX262203 NJT262202:NJT262203 NTP262202:NTP262203 ODL262202:ODL262203 ONH262202:ONH262203 OXD262202:OXD262203 PGZ262202:PGZ262203 PQV262202:PQV262203 QAR262202:QAR262203 QKN262202:QKN262203 QUJ262202:QUJ262203 REF262202:REF262203 ROB262202:ROB262203 RXX262202:RXX262203 SHT262202:SHT262203 SRP262202:SRP262203 TBL262202:TBL262203 TLH262202:TLH262203 TVD262202:TVD262203 UEZ262202:UEZ262203 UOV262202:UOV262203 UYR262202:UYR262203 VIN262202:VIN262203 VSJ262202:VSJ262203 WCF262202:WCF262203 WMB262202:WMB262203 WVX262202:WVX262203 P327738:P327739 JL327738:JL327739 TH327738:TH327739 ADD327738:ADD327739 AMZ327738:AMZ327739 AWV327738:AWV327739 BGR327738:BGR327739 BQN327738:BQN327739 CAJ327738:CAJ327739 CKF327738:CKF327739 CUB327738:CUB327739 DDX327738:DDX327739 DNT327738:DNT327739 DXP327738:DXP327739 EHL327738:EHL327739 ERH327738:ERH327739 FBD327738:FBD327739 FKZ327738:FKZ327739 FUV327738:FUV327739 GER327738:GER327739 GON327738:GON327739 GYJ327738:GYJ327739 HIF327738:HIF327739 HSB327738:HSB327739 IBX327738:IBX327739 ILT327738:ILT327739 IVP327738:IVP327739 JFL327738:JFL327739 JPH327738:JPH327739 JZD327738:JZD327739 KIZ327738:KIZ327739 KSV327738:KSV327739 LCR327738:LCR327739 LMN327738:LMN327739 LWJ327738:LWJ327739 MGF327738:MGF327739 MQB327738:MQB327739 MZX327738:MZX327739 NJT327738:NJT327739 NTP327738:NTP327739 ODL327738:ODL327739 ONH327738:ONH327739 OXD327738:OXD327739 PGZ327738:PGZ327739 PQV327738:PQV327739 QAR327738:QAR327739 QKN327738:QKN327739 QUJ327738:QUJ327739 REF327738:REF327739 ROB327738:ROB327739 RXX327738:RXX327739 SHT327738:SHT327739 SRP327738:SRP327739 TBL327738:TBL327739 TLH327738:TLH327739 TVD327738:TVD327739 UEZ327738:UEZ327739 UOV327738:UOV327739 UYR327738:UYR327739 VIN327738:VIN327739 VSJ327738:VSJ327739 WCF327738:WCF327739 WMB327738:WMB327739 WVX327738:WVX327739 P393274:P393275 JL393274:JL393275 TH393274:TH393275 ADD393274:ADD393275 AMZ393274:AMZ393275 AWV393274:AWV393275 BGR393274:BGR393275 BQN393274:BQN393275 CAJ393274:CAJ393275 CKF393274:CKF393275 CUB393274:CUB393275 DDX393274:DDX393275 DNT393274:DNT393275 DXP393274:DXP393275 EHL393274:EHL393275 ERH393274:ERH393275 FBD393274:FBD393275 FKZ393274:FKZ393275 FUV393274:FUV393275 GER393274:GER393275 GON393274:GON393275 GYJ393274:GYJ393275 HIF393274:HIF393275 HSB393274:HSB393275 IBX393274:IBX393275 ILT393274:ILT393275 IVP393274:IVP393275 JFL393274:JFL393275 JPH393274:JPH393275 JZD393274:JZD393275 KIZ393274:KIZ393275 KSV393274:KSV393275 LCR393274:LCR393275 LMN393274:LMN393275 LWJ393274:LWJ393275 MGF393274:MGF393275 MQB393274:MQB393275 MZX393274:MZX393275 NJT393274:NJT393275 NTP393274:NTP393275 ODL393274:ODL393275 ONH393274:ONH393275 OXD393274:OXD393275 PGZ393274:PGZ393275 PQV393274:PQV393275 QAR393274:QAR393275 QKN393274:QKN393275 QUJ393274:QUJ393275 REF393274:REF393275 ROB393274:ROB393275 RXX393274:RXX393275 SHT393274:SHT393275 SRP393274:SRP393275 TBL393274:TBL393275 TLH393274:TLH393275 TVD393274:TVD393275 UEZ393274:UEZ393275 UOV393274:UOV393275 UYR393274:UYR393275 VIN393274:VIN393275 VSJ393274:VSJ393275 WCF393274:WCF393275 WMB393274:WMB393275 WVX393274:WVX393275 P458810:P458811 JL458810:JL458811 TH458810:TH458811 ADD458810:ADD458811 AMZ458810:AMZ458811 AWV458810:AWV458811 BGR458810:BGR458811 BQN458810:BQN458811 CAJ458810:CAJ458811 CKF458810:CKF458811 CUB458810:CUB458811 DDX458810:DDX458811 DNT458810:DNT458811 DXP458810:DXP458811 EHL458810:EHL458811 ERH458810:ERH458811 FBD458810:FBD458811 FKZ458810:FKZ458811 FUV458810:FUV458811 GER458810:GER458811 GON458810:GON458811 GYJ458810:GYJ458811 HIF458810:HIF458811 HSB458810:HSB458811 IBX458810:IBX458811 ILT458810:ILT458811 IVP458810:IVP458811 JFL458810:JFL458811 JPH458810:JPH458811 JZD458810:JZD458811 KIZ458810:KIZ458811 KSV458810:KSV458811 LCR458810:LCR458811 LMN458810:LMN458811 LWJ458810:LWJ458811 MGF458810:MGF458811 MQB458810:MQB458811 MZX458810:MZX458811 NJT458810:NJT458811 NTP458810:NTP458811 ODL458810:ODL458811 ONH458810:ONH458811 OXD458810:OXD458811 PGZ458810:PGZ458811 PQV458810:PQV458811 QAR458810:QAR458811 QKN458810:QKN458811 QUJ458810:QUJ458811 REF458810:REF458811 ROB458810:ROB458811 RXX458810:RXX458811 SHT458810:SHT458811 SRP458810:SRP458811 TBL458810:TBL458811 TLH458810:TLH458811 TVD458810:TVD458811 UEZ458810:UEZ458811 UOV458810:UOV458811 UYR458810:UYR458811 VIN458810:VIN458811 VSJ458810:VSJ458811 WCF458810:WCF458811 WMB458810:WMB458811 WVX458810:WVX458811 P524346:P524347 JL524346:JL524347 TH524346:TH524347 ADD524346:ADD524347 AMZ524346:AMZ524347 AWV524346:AWV524347 BGR524346:BGR524347 BQN524346:BQN524347 CAJ524346:CAJ524347 CKF524346:CKF524347 CUB524346:CUB524347 DDX524346:DDX524347 DNT524346:DNT524347 DXP524346:DXP524347 EHL524346:EHL524347 ERH524346:ERH524347 FBD524346:FBD524347 FKZ524346:FKZ524347 FUV524346:FUV524347 GER524346:GER524347 GON524346:GON524347 GYJ524346:GYJ524347 HIF524346:HIF524347 HSB524346:HSB524347 IBX524346:IBX524347 ILT524346:ILT524347 IVP524346:IVP524347 JFL524346:JFL524347 JPH524346:JPH524347 JZD524346:JZD524347 KIZ524346:KIZ524347 KSV524346:KSV524347 LCR524346:LCR524347 LMN524346:LMN524347 LWJ524346:LWJ524347 MGF524346:MGF524347 MQB524346:MQB524347 MZX524346:MZX524347 NJT524346:NJT524347 NTP524346:NTP524347 ODL524346:ODL524347 ONH524346:ONH524347 OXD524346:OXD524347 PGZ524346:PGZ524347 PQV524346:PQV524347 QAR524346:QAR524347 QKN524346:QKN524347 QUJ524346:QUJ524347 REF524346:REF524347 ROB524346:ROB524347 RXX524346:RXX524347 SHT524346:SHT524347 SRP524346:SRP524347 TBL524346:TBL524347 TLH524346:TLH524347 TVD524346:TVD524347 UEZ524346:UEZ524347 UOV524346:UOV524347 UYR524346:UYR524347 VIN524346:VIN524347 VSJ524346:VSJ524347 WCF524346:WCF524347 WMB524346:WMB524347 WVX524346:WVX524347 P589882:P589883 JL589882:JL589883 TH589882:TH589883 ADD589882:ADD589883 AMZ589882:AMZ589883 AWV589882:AWV589883 BGR589882:BGR589883 BQN589882:BQN589883 CAJ589882:CAJ589883 CKF589882:CKF589883 CUB589882:CUB589883 DDX589882:DDX589883 DNT589882:DNT589883 DXP589882:DXP589883 EHL589882:EHL589883 ERH589882:ERH589883 FBD589882:FBD589883 FKZ589882:FKZ589883 FUV589882:FUV589883 GER589882:GER589883 GON589882:GON589883 GYJ589882:GYJ589883 HIF589882:HIF589883 HSB589882:HSB589883 IBX589882:IBX589883 ILT589882:ILT589883 IVP589882:IVP589883 JFL589882:JFL589883 JPH589882:JPH589883 JZD589882:JZD589883 KIZ589882:KIZ589883 KSV589882:KSV589883 LCR589882:LCR589883 LMN589882:LMN589883 LWJ589882:LWJ589883 MGF589882:MGF589883 MQB589882:MQB589883 MZX589882:MZX589883 NJT589882:NJT589883 NTP589882:NTP589883 ODL589882:ODL589883 ONH589882:ONH589883 OXD589882:OXD589883 PGZ589882:PGZ589883 PQV589882:PQV589883 QAR589882:QAR589883 QKN589882:QKN589883 QUJ589882:QUJ589883 REF589882:REF589883 ROB589882:ROB589883 RXX589882:RXX589883 SHT589882:SHT589883 SRP589882:SRP589883 TBL589882:TBL589883 TLH589882:TLH589883 TVD589882:TVD589883 UEZ589882:UEZ589883 UOV589882:UOV589883 UYR589882:UYR589883 VIN589882:VIN589883 VSJ589882:VSJ589883 WCF589882:WCF589883 WMB589882:WMB589883 WVX589882:WVX589883 P655418:P655419 JL655418:JL655419 TH655418:TH655419 ADD655418:ADD655419 AMZ655418:AMZ655419 AWV655418:AWV655419 BGR655418:BGR655419 BQN655418:BQN655419 CAJ655418:CAJ655419 CKF655418:CKF655419 CUB655418:CUB655419 DDX655418:DDX655419 DNT655418:DNT655419 DXP655418:DXP655419 EHL655418:EHL655419 ERH655418:ERH655419 FBD655418:FBD655419 FKZ655418:FKZ655419 FUV655418:FUV655419 GER655418:GER655419 GON655418:GON655419 GYJ655418:GYJ655419 HIF655418:HIF655419 HSB655418:HSB655419 IBX655418:IBX655419 ILT655418:ILT655419 IVP655418:IVP655419 JFL655418:JFL655419 JPH655418:JPH655419 JZD655418:JZD655419 KIZ655418:KIZ655419 KSV655418:KSV655419 LCR655418:LCR655419 LMN655418:LMN655419 LWJ655418:LWJ655419 MGF655418:MGF655419 MQB655418:MQB655419 MZX655418:MZX655419 NJT655418:NJT655419 NTP655418:NTP655419 ODL655418:ODL655419 ONH655418:ONH655419 OXD655418:OXD655419 PGZ655418:PGZ655419 PQV655418:PQV655419 QAR655418:QAR655419 QKN655418:QKN655419 QUJ655418:QUJ655419 REF655418:REF655419 ROB655418:ROB655419 RXX655418:RXX655419 SHT655418:SHT655419 SRP655418:SRP655419 TBL655418:TBL655419 TLH655418:TLH655419 TVD655418:TVD655419 UEZ655418:UEZ655419 UOV655418:UOV655419 UYR655418:UYR655419 VIN655418:VIN655419 VSJ655418:VSJ655419 WCF655418:WCF655419 WMB655418:WMB655419 WVX655418:WVX655419 P720954:P720955 JL720954:JL720955 TH720954:TH720955 ADD720954:ADD720955 AMZ720954:AMZ720955 AWV720954:AWV720955 BGR720954:BGR720955 BQN720954:BQN720955 CAJ720954:CAJ720955 CKF720954:CKF720955 CUB720954:CUB720955 DDX720954:DDX720955 DNT720954:DNT720955 DXP720954:DXP720955 EHL720954:EHL720955 ERH720954:ERH720955 FBD720954:FBD720955 FKZ720954:FKZ720955 FUV720954:FUV720955 GER720954:GER720955 GON720954:GON720955 GYJ720954:GYJ720955 HIF720954:HIF720955 HSB720954:HSB720955 IBX720954:IBX720955 ILT720954:ILT720955 IVP720954:IVP720955 JFL720954:JFL720955 JPH720954:JPH720955 JZD720954:JZD720955 KIZ720954:KIZ720955 KSV720954:KSV720955 LCR720954:LCR720955 LMN720954:LMN720955 LWJ720954:LWJ720955 MGF720954:MGF720955 MQB720954:MQB720955 MZX720954:MZX720955 NJT720954:NJT720955 NTP720954:NTP720955 ODL720954:ODL720955 ONH720954:ONH720955 OXD720954:OXD720955 PGZ720954:PGZ720955 PQV720954:PQV720955 QAR720954:QAR720955 QKN720954:QKN720955 QUJ720954:QUJ720955 REF720954:REF720955 ROB720954:ROB720955 RXX720954:RXX720955 SHT720954:SHT720955 SRP720954:SRP720955 TBL720954:TBL720955 TLH720954:TLH720955 TVD720954:TVD720955 UEZ720954:UEZ720955 UOV720954:UOV720955 UYR720954:UYR720955 VIN720954:VIN720955 VSJ720954:VSJ720955 WCF720954:WCF720955 WMB720954:WMB720955 WVX720954:WVX720955 P786490:P786491 JL786490:JL786491 TH786490:TH786491 ADD786490:ADD786491 AMZ786490:AMZ786491 AWV786490:AWV786491 BGR786490:BGR786491 BQN786490:BQN786491 CAJ786490:CAJ786491 CKF786490:CKF786491 CUB786490:CUB786491 DDX786490:DDX786491 DNT786490:DNT786491 DXP786490:DXP786491 EHL786490:EHL786491 ERH786490:ERH786491 FBD786490:FBD786491 FKZ786490:FKZ786491 FUV786490:FUV786491 GER786490:GER786491 GON786490:GON786491 GYJ786490:GYJ786491 HIF786490:HIF786491 HSB786490:HSB786491 IBX786490:IBX786491 ILT786490:ILT786491 IVP786490:IVP786491 JFL786490:JFL786491 JPH786490:JPH786491 JZD786490:JZD786491 KIZ786490:KIZ786491 KSV786490:KSV786491 LCR786490:LCR786491 LMN786490:LMN786491 LWJ786490:LWJ786491 MGF786490:MGF786491 MQB786490:MQB786491 MZX786490:MZX786491 NJT786490:NJT786491 NTP786490:NTP786491 ODL786490:ODL786491 ONH786490:ONH786491 OXD786490:OXD786491 PGZ786490:PGZ786491 PQV786490:PQV786491 QAR786490:QAR786491 QKN786490:QKN786491 QUJ786490:QUJ786491 REF786490:REF786491 ROB786490:ROB786491 RXX786490:RXX786491 SHT786490:SHT786491 SRP786490:SRP786491 TBL786490:TBL786491 TLH786490:TLH786491 TVD786490:TVD786491 UEZ786490:UEZ786491 UOV786490:UOV786491 UYR786490:UYR786491 VIN786490:VIN786491 VSJ786490:VSJ786491 WCF786490:WCF786491 WMB786490:WMB786491 WVX786490:WVX786491 P852026:P852027 JL852026:JL852027 TH852026:TH852027 ADD852026:ADD852027 AMZ852026:AMZ852027 AWV852026:AWV852027 BGR852026:BGR852027 BQN852026:BQN852027 CAJ852026:CAJ852027 CKF852026:CKF852027 CUB852026:CUB852027 DDX852026:DDX852027 DNT852026:DNT852027 DXP852026:DXP852027 EHL852026:EHL852027 ERH852026:ERH852027 FBD852026:FBD852027 FKZ852026:FKZ852027 FUV852026:FUV852027 GER852026:GER852027 GON852026:GON852027 GYJ852026:GYJ852027 HIF852026:HIF852027 HSB852026:HSB852027 IBX852026:IBX852027 ILT852026:ILT852027 IVP852026:IVP852027 JFL852026:JFL852027 JPH852026:JPH852027 JZD852026:JZD852027 KIZ852026:KIZ852027 KSV852026:KSV852027 LCR852026:LCR852027 LMN852026:LMN852027 LWJ852026:LWJ852027 MGF852026:MGF852027 MQB852026:MQB852027 MZX852026:MZX852027 NJT852026:NJT852027 NTP852026:NTP852027 ODL852026:ODL852027 ONH852026:ONH852027 OXD852026:OXD852027 PGZ852026:PGZ852027 PQV852026:PQV852027 QAR852026:QAR852027 QKN852026:QKN852027 QUJ852026:QUJ852027 REF852026:REF852027 ROB852026:ROB852027 RXX852026:RXX852027 SHT852026:SHT852027 SRP852026:SRP852027 TBL852026:TBL852027 TLH852026:TLH852027 TVD852026:TVD852027 UEZ852026:UEZ852027 UOV852026:UOV852027 UYR852026:UYR852027 VIN852026:VIN852027 VSJ852026:VSJ852027 WCF852026:WCF852027 WMB852026:WMB852027 WVX852026:WVX852027 P917562:P917563 JL917562:JL917563 TH917562:TH917563 ADD917562:ADD917563 AMZ917562:AMZ917563 AWV917562:AWV917563 BGR917562:BGR917563 BQN917562:BQN917563 CAJ917562:CAJ917563 CKF917562:CKF917563 CUB917562:CUB917563 DDX917562:DDX917563 DNT917562:DNT917563 DXP917562:DXP917563 EHL917562:EHL917563 ERH917562:ERH917563 FBD917562:FBD917563 FKZ917562:FKZ917563 FUV917562:FUV917563 GER917562:GER917563 GON917562:GON917563 GYJ917562:GYJ917563 HIF917562:HIF917563 HSB917562:HSB917563 IBX917562:IBX917563 ILT917562:ILT917563 IVP917562:IVP917563 JFL917562:JFL917563 JPH917562:JPH917563 JZD917562:JZD917563 KIZ917562:KIZ917563 KSV917562:KSV917563 LCR917562:LCR917563 LMN917562:LMN917563 LWJ917562:LWJ917563 MGF917562:MGF917563 MQB917562:MQB917563 MZX917562:MZX917563 NJT917562:NJT917563 NTP917562:NTP917563 ODL917562:ODL917563 ONH917562:ONH917563 OXD917562:OXD917563 PGZ917562:PGZ917563 PQV917562:PQV917563 QAR917562:QAR917563 QKN917562:QKN917563 QUJ917562:QUJ917563 REF917562:REF917563 ROB917562:ROB917563 RXX917562:RXX917563 SHT917562:SHT917563 SRP917562:SRP917563 TBL917562:TBL917563 TLH917562:TLH917563 TVD917562:TVD917563 UEZ917562:UEZ917563 UOV917562:UOV917563 UYR917562:UYR917563 VIN917562:VIN917563 VSJ917562:VSJ917563 WCF917562:WCF917563 WMB917562:WMB917563 WVX917562:WVX917563 P983098:P983099 JL983098:JL983099 TH983098:TH983099 ADD983098:ADD983099 AMZ983098:AMZ983099 AWV983098:AWV983099 BGR983098:BGR983099 BQN983098:BQN983099 CAJ983098:CAJ983099 CKF983098:CKF983099 CUB983098:CUB983099 DDX983098:DDX983099 DNT983098:DNT983099 DXP983098:DXP983099 EHL983098:EHL983099 ERH983098:ERH983099 FBD983098:FBD983099 FKZ983098:FKZ983099 FUV983098:FUV983099 GER983098:GER983099 GON983098:GON983099 GYJ983098:GYJ983099 HIF983098:HIF983099 HSB983098:HSB983099 IBX983098:IBX983099 ILT983098:ILT983099 IVP983098:IVP983099 JFL983098:JFL983099 JPH983098:JPH983099 JZD983098:JZD983099 KIZ983098:KIZ983099 KSV983098:KSV983099 LCR983098:LCR983099 LMN983098:LMN983099 LWJ983098:LWJ983099 MGF983098:MGF983099 MQB983098:MQB983099 MZX983098:MZX983099 NJT983098:NJT983099 NTP983098:NTP983099 ODL983098:ODL983099 ONH983098:ONH983099 OXD983098:OXD983099 PGZ983098:PGZ983099 PQV983098:PQV983099 QAR983098:QAR983099 QKN983098:QKN983099 QUJ983098:QUJ983099 REF983098:REF983099 ROB983098:ROB983099 RXX983098:RXX983099 SHT983098:SHT983099 SRP983098:SRP983099 TBL983098:TBL983099 TLH983098:TLH983099 TVD983098:TVD983099 UEZ983098:UEZ983099 UOV983098:UOV983099 UYR983098:UYR983099 VIN983098:VIN983099 VSJ983098:VSJ983099 WCF983098:WCF983099 WMB983098:WMB983099 WVX983098:WVX983099">
      <formula1>"тек.деят-ть, инвест деят-ть"</formula1>
    </dataValidation>
    <dataValidation type="list" allowBlank="1" showInputMessage="1" showErrorMessage="1" sqref="G83:H83 JC83:JD83 SY83:SZ83 ACU83:ACV83 AMQ83:AMR83 AWM83:AWN83 BGI83:BGJ83 BQE83:BQF83 CAA83:CAB83 CJW83:CJX83 CTS83:CTT83 DDO83:DDP83 DNK83:DNL83 DXG83:DXH83 EHC83:EHD83 EQY83:EQZ83 FAU83:FAV83 FKQ83:FKR83 FUM83:FUN83 GEI83:GEJ83 GOE83:GOF83 GYA83:GYB83 HHW83:HHX83 HRS83:HRT83 IBO83:IBP83 ILK83:ILL83 IVG83:IVH83 JFC83:JFD83 JOY83:JOZ83 JYU83:JYV83 KIQ83:KIR83 KSM83:KSN83 LCI83:LCJ83 LME83:LMF83 LWA83:LWB83 MFW83:MFX83 MPS83:MPT83 MZO83:MZP83 NJK83:NJL83 NTG83:NTH83 ODC83:ODD83 OMY83:OMZ83 OWU83:OWV83 PGQ83:PGR83 PQM83:PQN83 QAI83:QAJ83 QKE83:QKF83 QUA83:QUB83 RDW83:RDX83 RNS83:RNT83 RXO83:RXP83 SHK83:SHL83 SRG83:SRH83 TBC83:TBD83 TKY83:TKZ83 TUU83:TUV83 UEQ83:UER83 UOM83:UON83 UYI83:UYJ83 VIE83:VIF83 VSA83:VSB83 WBW83:WBX83 WLS83:WLT83 WVO83:WVP83 G65619:H65619 JC65619:JD65619 SY65619:SZ65619 ACU65619:ACV65619 AMQ65619:AMR65619 AWM65619:AWN65619 BGI65619:BGJ65619 BQE65619:BQF65619 CAA65619:CAB65619 CJW65619:CJX65619 CTS65619:CTT65619 DDO65619:DDP65619 DNK65619:DNL65619 DXG65619:DXH65619 EHC65619:EHD65619 EQY65619:EQZ65619 FAU65619:FAV65619 FKQ65619:FKR65619 FUM65619:FUN65619 GEI65619:GEJ65619 GOE65619:GOF65619 GYA65619:GYB65619 HHW65619:HHX65619 HRS65619:HRT65619 IBO65619:IBP65619 ILK65619:ILL65619 IVG65619:IVH65619 JFC65619:JFD65619 JOY65619:JOZ65619 JYU65619:JYV65619 KIQ65619:KIR65619 KSM65619:KSN65619 LCI65619:LCJ65619 LME65619:LMF65619 LWA65619:LWB65619 MFW65619:MFX65619 MPS65619:MPT65619 MZO65619:MZP65619 NJK65619:NJL65619 NTG65619:NTH65619 ODC65619:ODD65619 OMY65619:OMZ65619 OWU65619:OWV65619 PGQ65619:PGR65619 PQM65619:PQN65619 QAI65619:QAJ65619 QKE65619:QKF65619 QUA65619:QUB65619 RDW65619:RDX65619 RNS65619:RNT65619 RXO65619:RXP65619 SHK65619:SHL65619 SRG65619:SRH65619 TBC65619:TBD65619 TKY65619:TKZ65619 TUU65619:TUV65619 UEQ65619:UER65619 UOM65619:UON65619 UYI65619:UYJ65619 VIE65619:VIF65619 VSA65619:VSB65619 WBW65619:WBX65619 WLS65619:WLT65619 WVO65619:WVP65619 G131155:H131155 JC131155:JD131155 SY131155:SZ131155 ACU131155:ACV131155 AMQ131155:AMR131155 AWM131155:AWN131155 BGI131155:BGJ131155 BQE131155:BQF131155 CAA131155:CAB131155 CJW131155:CJX131155 CTS131155:CTT131155 DDO131155:DDP131155 DNK131155:DNL131155 DXG131155:DXH131155 EHC131155:EHD131155 EQY131155:EQZ131155 FAU131155:FAV131155 FKQ131155:FKR131155 FUM131155:FUN131155 GEI131155:GEJ131155 GOE131155:GOF131155 GYA131155:GYB131155 HHW131155:HHX131155 HRS131155:HRT131155 IBO131155:IBP131155 ILK131155:ILL131155 IVG131155:IVH131155 JFC131155:JFD131155 JOY131155:JOZ131155 JYU131155:JYV131155 KIQ131155:KIR131155 KSM131155:KSN131155 LCI131155:LCJ131155 LME131155:LMF131155 LWA131155:LWB131155 MFW131155:MFX131155 MPS131155:MPT131155 MZO131155:MZP131155 NJK131155:NJL131155 NTG131155:NTH131155 ODC131155:ODD131155 OMY131155:OMZ131155 OWU131155:OWV131155 PGQ131155:PGR131155 PQM131155:PQN131155 QAI131155:QAJ131155 QKE131155:QKF131155 QUA131155:QUB131155 RDW131155:RDX131155 RNS131155:RNT131155 RXO131155:RXP131155 SHK131155:SHL131155 SRG131155:SRH131155 TBC131155:TBD131155 TKY131155:TKZ131155 TUU131155:TUV131155 UEQ131155:UER131155 UOM131155:UON131155 UYI131155:UYJ131155 VIE131155:VIF131155 VSA131155:VSB131155 WBW131155:WBX131155 WLS131155:WLT131155 WVO131155:WVP131155 G196691:H196691 JC196691:JD196691 SY196691:SZ196691 ACU196691:ACV196691 AMQ196691:AMR196691 AWM196691:AWN196691 BGI196691:BGJ196691 BQE196691:BQF196691 CAA196691:CAB196691 CJW196691:CJX196691 CTS196691:CTT196691 DDO196691:DDP196691 DNK196691:DNL196691 DXG196691:DXH196691 EHC196691:EHD196691 EQY196691:EQZ196691 FAU196691:FAV196691 FKQ196691:FKR196691 FUM196691:FUN196691 GEI196691:GEJ196691 GOE196691:GOF196691 GYA196691:GYB196691 HHW196691:HHX196691 HRS196691:HRT196691 IBO196691:IBP196691 ILK196691:ILL196691 IVG196691:IVH196691 JFC196691:JFD196691 JOY196691:JOZ196691 JYU196691:JYV196691 KIQ196691:KIR196691 KSM196691:KSN196691 LCI196691:LCJ196691 LME196691:LMF196691 LWA196691:LWB196691 MFW196691:MFX196691 MPS196691:MPT196691 MZO196691:MZP196691 NJK196691:NJL196691 NTG196691:NTH196691 ODC196691:ODD196691 OMY196691:OMZ196691 OWU196691:OWV196691 PGQ196691:PGR196691 PQM196691:PQN196691 QAI196691:QAJ196691 QKE196691:QKF196691 QUA196691:QUB196691 RDW196691:RDX196691 RNS196691:RNT196691 RXO196691:RXP196691 SHK196691:SHL196691 SRG196691:SRH196691 TBC196691:TBD196691 TKY196691:TKZ196691 TUU196691:TUV196691 UEQ196691:UER196691 UOM196691:UON196691 UYI196691:UYJ196691 VIE196691:VIF196691 VSA196691:VSB196691 WBW196691:WBX196691 WLS196691:WLT196691 WVO196691:WVP196691 G262227:H262227 JC262227:JD262227 SY262227:SZ262227 ACU262227:ACV262227 AMQ262227:AMR262227 AWM262227:AWN262227 BGI262227:BGJ262227 BQE262227:BQF262227 CAA262227:CAB262227 CJW262227:CJX262227 CTS262227:CTT262227 DDO262227:DDP262227 DNK262227:DNL262227 DXG262227:DXH262227 EHC262227:EHD262227 EQY262227:EQZ262227 FAU262227:FAV262227 FKQ262227:FKR262227 FUM262227:FUN262227 GEI262227:GEJ262227 GOE262227:GOF262227 GYA262227:GYB262227 HHW262227:HHX262227 HRS262227:HRT262227 IBO262227:IBP262227 ILK262227:ILL262227 IVG262227:IVH262227 JFC262227:JFD262227 JOY262227:JOZ262227 JYU262227:JYV262227 KIQ262227:KIR262227 KSM262227:KSN262227 LCI262227:LCJ262227 LME262227:LMF262227 LWA262227:LWB262227 MFW262227:MFX262227 MPS262227:MPT262227 MZO262227:MZP262227 NJK262227:NJL262227 NTG262227:NTH262227 ODC262227:ODD262227 OMY262227:OMZ262227 OWU262227:OWV262227 PGQ262227:PGR262227 PQM262227:PQN262227 QAI262227:QAJ262227 QKE262227:QKF262227 QUA262227:QUB262227 RDW262227:RDX262227 RNS262227:RNT262227 RXO262227:RXP262227 SHK262227:SHL262227 SRG262227:SRH262227 TBC262227:TBD262227 TKY262227:TKZ262227 TUU262227:TUV262227 UEQ262227:UER262227 UOM262227:UON262227 UYI262227:UYJ262227 VIE262227:VIF262227 VSA262227:VSB262227 WBW262227:WBX262227 WLS262227:WLT262227 WVO262227:WVP262227 G327763:H327763 JC327763:JD327763 SY327763:SZ327763 ACU327763:ACV327763 AMQ327763:AMR327763 AWM327763:AWN327763 BGI327763:BGJ327763 BQE327763:BQF327763 CAA327763:CAB327763 CJW327763:CJX327763 CTS327763:CTT327763 DDO327763:DDP327763 DNK327763:DNL327763 DXG327763:DXH327763 EHC327763:EHD327763 EQY327763:EQZ327763 FAU327763:FAV327763 FKQ327763:FKR327763 FUM327763:FUN327763 GEI327763:GEJ327763 GOE327763:GOF327763 GYA327763:GYB327763 HHW327763:HHX327763 HRS327763:HRT327763 IBO327763:IBP327763 ILK327763:ILL327763 IVG327763:IVH327763 JFC327763:JFD327763 JOY327763:JOZ327763 JYU327763:JYV327763 KIQ327763:KIR327763 KSM327763:KSN327763 LCI327763:LCJ327763 LME327763:LMF327763 LWA327763:LWB327763 MFW327763:MFX327763 MPS327763:MPT327763 MZO327763:MZP327763 NJK327763:NJL327763 NTG327763:NTH327763 ODC327763:ODD327763 OMY327763:OMZ327763 OWU327763:OWV327763 PGQ327763:PGR327763 PQM327763:PQN327763 QAI327763:QAJ327763 QKE327763:QKF327763 QUA327763:QUB327763 RDW327763:RDX327763 RNS327763:RNT327763 RXO327763:RXP327763 SHK327763:SHL327763 SRG327763:SRH327763 TBC327763:TBD327763 TKY327763:TKZ327763 TUU327763:TUV327763 UEQ327763:UER327763 UOM327763:UON327763 UYI327763:UYJ327763 VIE327763:VIF327763 VSA327763:VSB327763 WBW327763:WBX327763 WLS327763:WLT327763 WVO327763:WVP327763 G393299:H393299 JC393299:JD393299 SY393299:SZ393299 ACU393299:ACV393299 AMQ393299:AMR393299 AWM393299:AWN393299 BGI393299:BGJ393299 BQE393299:BQF393299 CAA393299:CAB393299 CJW393299:CJX393299 CTS393299:CTT393299 DDO393299:DDP393299 DNK393299:DNL393299 DXG393299:DXH393299 EHC393299:EHD393299 EQY393299:EQZ393299 FAU393299:FAV393299 FKQ393299:FKR393299 FUM393299:FUN393299 GEI393299:GEJ393299 GOE393299:GOF393299 GYA393299:GYB393299 HHW393299:HHX393299 HRS393299:HRT393299 IBO393299:IBP393299 ILK393299:ILL393299 IVG393299:IVH393299 JFC393299:JFD393299 JOY393299:JOZ393299 JYU393299:JYV393299 KIQ393299:KIR393299 KSM393299:KSN393299 LCI393299:LCJ393299 LME393299:LMF393299 LWA393299:LWB393299 MFW393299:MFX393299 MPS393299:MPT393299 MZO393299:MZP393299 NJK393299:NJL393299 NTG393299:NTH393299 ODC393299:ODD393299 OMY393299:OMZ393299 OWU393299:OWV393299 PGQ393299:PGR393299 PQM393299:PQN393299 QAI393299:QAJ393299 QKE393299:QKF393299 QUA393299:QUB393299 RDW393299:RDX393299 RNS393299:RNT393299 RXO393299:RXP393299 SHK393299:SHL393299 SRG393299:SRH393299 TBC393299:TBD393299 TKY393299:TKZ393299 TUU393299:TUV393299 UEQ393299:UER393299 UOM393299:UON393299 UYI393299:UYJ393299 VIE393299:VIF393299 VSA393299:VSB393299 WBW393299:WBX393299 WLS393299:WLT393299 WVO393299:WVP393299 G458835:H458835 JC458835:JD458835 SY458835:SZ458835 ACU458835:ACV458835 AMQ458835:AMR458835 AWM458835:AWN458835 BGI458835:BGJ458835 BQE458835:BQF458835 CAA458835:CAB458835 CJW458835:CJX458835 CTS458835:CTT458835 DDO458835:DDP458835 DNK458835:DNL458835 DXG458835:DXH458835 EHC458835:EHD458835 EQY458835:EQZ458835 FAU458835:FAV458835 FKQ458835:FKR458835 FUM458835:FUN458835 GEI458835:GEJ458835 GOE458835:GOF458835 GYA458835:GYB458835 HHW458835:HHX458835 HRS458835:HRT458835 IBO458835:IBP458835 ILK458835:ILL458835 IVG458835:IVH458835 JFC458835:JFD458835 JOY458835:JOZ458835 JYU458835:JYV458835 KIQ458835:KIR458835 KSM458835:KSN458835 LCI458835:LCJ458835 LME458835:LMF458835 LWA458835:LWB458835 MFW458835:MFX458835 MPS458835:MPT458835 MZO458835:MZP458835 NJK458835:NJL458835 NTG458835:NTH458835 ODC458835:ODD458835 OMY458835:OMZ458835 OWU458835:OWV458835 PGQ458835:PGR458835 PQM458835:PQN458835 QAI458835:QAJ458835 QKE458835:QKF458835 QUA458835:QUB458835 RDW458835:RDX458835 RNS458835:RNT458835 RXO458835:RXP458835 SHK458835:SHL458835 SRG458835:SRH458835 TBC458835:TBD458835 TKY458835:TKZ458835 TUU458835:TUV458835 UEQ458835:UER458835 UOM458835:UON458835 UYI458835:UYJ458835 VIE458835:VIF458835 VSA458835:VSB458835 WBW458835:WBX458835 WLS458835:WLT458835 WVO458835:WVP458835 G524371:H524371 JC524371:JD524371 SY524371:SZ524371 ACU524371:ACV524371 AMQ524371:AMR524371 AWM524371:AWN524371 BGI524371:BGJ524371 BQE524371:BQF524371 CAA524371:CAB524371 CJW524371:CJX524371 CTS524371:CTT524371 DDO524371:DDP524371 DNK524371:DNL524371 DXG524371:DXH524371 EHC524371:EHD524371 EQY524371:EQZ524371 FAU524371:FAV524371 FKQ524371:FKR524371 FUM524371:FUN524371 GEI524371:GEJ524371 GOE524371:GOF524371 GYA524371:GYB524371 HHW524371:HHX524371 HRS524371:HRT524371 IBO524371:IBP524371 ILK524371:ILL524371 IVG524371:IVH524371 JFC524371:JFD524371 JOY524371:JOZ524371 JYU524371:JYV524371 KIQ524371:KIR524371 KSM524371:KSN524371 LCI524371:LCJ524371 LME524371:LMF524371 LWA524371:LWB524371 MFW524371:MFX524371 MPS524371:MPT524371 MZO524371:MZP524371 NJK524371:NJL524371 NTG524371:NTH524371 ODC524371:ODD524371 OMY524371:OMZ524371 OWU524371:OWV524371 PGQ524371:PGR524371 PQM524371:PQN524371 QAI524371:QAJ524371 QKE524371:QKF524371 QUA524371:QUB524371 RDW524371:RDX524371 RNS524371:RNT524371 RXO524371:RXP524371 SHK524371:SHL524371 SRG524371:SRH524371 TBC524371:TBD524371 TKY524371:TKZ524371 TUU524371:TUV524371 UEQ524371:UER524371 UOM524371:UON524371 UYI524371:UYJ524371 VIE524371:VIF524371 VSA524371:VSB524371 WBW524371:WBX524371 WLS524371:WLT524371 WVO524371:WVP524371 G589907:H589907 JC589907:JD589907 SY589907:SZ589907 ACU589907:ACV589907 AMQ589907:AMR589907 AWM589907:AWN589907 BGI589907:BGJ589907 BQE589907:BQF589907 CAA589907:CAB589907 CJW589907:CJX589907 CTS589907:CTT589907 DDO589907:DDP589907 DNK589907:DNL589907 DXG589907:DXH589907 EHC589907:EHD589907 EQY589907:EQZ589907 FAU589907:FAV589907 FKQ589907:FKR589907 FUM589907:FUN589907 GEI589907:GEJ589907 GOE589907:GOF589907 GYA589907:GYB589907 HHW589907:HHX589907 HRS589907:HRT589907 IBO589907:IBP589907 ILK589907:ILL589907 IVG589907:IVH589907 JFC589907:JFD589907 JOY589907:JOZ589907 JYU589907:JYV589907 KIQ589907:KIR589907 KSM589907:KSN589907 LCI589907:LCJ589907 LME589907:LMF589907 LWA589907:LWB589907 MFW589907:MFX589907 MPS589907:MPT589907 MZO589907:MZP589907 NJK589907:NJL589907 NTG589907:NTH589907 ODC589907:ODD589907 OMY589907:OMZ589907 OWU589907:OWV589907 PGQ589907:PGR589907 PQM589907:PQN589907 QAI589907:QAJ589907 QKE589907:QKF589907 QUA589907:QUB589907 RDW589907:RDX589907 RNS589907:RNT589907 RXO589907:RXP589907 SHK589907:SHL589907 SRG589907:SRH589907 TBC589907:TBD589907 TKY589907:TKZ589907 TUU589907:TUV589907 UEQ589907:UER589907 UOM589907:UON589907 UYI589907:UYJ589907 VIE589907:VIF589907 VSA589907:VSB589907 WBW589907:WBX589907 WLS589907:WLT589907 WVO589907:WVP589907 G655443:H655443 JC655443:JD655443 SY655443:SZ655443 ACU655443:ACV655443 AMQ655443:AMR655443 AWM655443:AWN655443 BGI655443:BGJ655443 BQE655443:BQF655443 CAA655443:CAB655443 CJW655443:CJX655443 CTS655443:CTT655443 DDO655443:DDP655443 DNK655443:DNL655443 DXG655443:DXH655443 EHC655443:EHD655443 EQY655443:EQZ655443 FAU655443:FAV655443 FKQ655443:FKR655443 FUM655443:FUN655443 GEI655443:GEJ655443 GOE655443:GOF655443 GYA655443:GYB655443 HHW655443:HHX655443 HRS655443:HRT655443 IBO655443:IBP655443 ILK655443:ILL655443 IVG655443:IVH655443 JFC655443:JFD655443 JOY655443:JOZ655443 JYU655443:JYV655443 KIQ655443:KIR655443 KSM655443:KSN655443 LCI655443:LCJ655443 LME655443:LMF655443 LWA655443:LWB655443 MFW655443:MFX655443 MPS655443:MPT655443 MZO655443:MZP655443 NJK655443:NJL655443 NTG655443:NTH655443 ODC655443:ODD655443 OMY655443:OMZ655443 OWU655443:OWV655443 PGQ655443:PGR655443 PQM655443:PQN655443 QAI655443:QAJ655443 QKE655443:QKF655443 QUA655443:QUB655443 RDW655443:RDX655443 RNS655443:RNT655443 RXO655443:RXP655443 SHK655443:SHL655443 SRG655443:SRH655443 TBC655443:TBD655443 TKY655443:TKZ655443 TUU655443:TUV655443 UEQ655443:UER655443 UOM655443:UON655443 UYI655443:UYJ655443 VIE655443:VIF655443 VSA655443:VSB655443 WBW655443:WBX655443 WLS655443:WLT655443 WVO655443:WVP655443 G720979:H720979 JC720979:JD720979 SY720979:SZ720979 ACU720979:ACV720979 AMQ720979:AMR720979 AWM720979:AWN720979 BGI720979:BGJ720979 BQE720979:BQF720979 CAA720979:CAB720979 CJW720979:CJX720979 CTS720979:CTT720979 DDO720979:DDP720979 DNK720979:DNL720979 DXG720979:DXH720979 EHC720979:EHD720979 EQY720979:EQZ720979 FAU720979:FAV720979 FKQ720979:FKR720979 FUM720979:FUN720979 GEI720979:GEJ720979 GOE720979:GOF720979 GYA720979:GYB720979 HHW720979:HHX720979 HRS720979:HRT720979 IBO720979:IBP720979 ILK720979:ILL720979 IVG720979:IVH720979 JFC720979:JFD720979 JOY720979:JOZ720979 JYU720979:JYV720979 KIQ720979:KIR720979 KSM720979:KSN720979 LCI720979:LCJ720979 LME720979:LMF720979 LWA720979:LWB720979 MFW720979:MFX720979 MPS720979:MPT720979 MZO720979:MZP720979 NJK720979:NJL720979 NTG720979:NTH720979 ODC720979:ODD720979 OMY720979:OMZ720979 OWU720979:OWV720979 PGQ720979:PGR720979 PQM720979:PQN720979 QAI720979:QAJ720979 QKE720979:QKF720979 QUA720979:QUB720979 RDW720979:RDX720979 RNS720979:RNT720979 RXO720979:RXP720979 SHK720979:SHL720979 SRG720979:SRH720979 TBC720979:TBD720979 TKY720979:TKZ720979 TUU720979:TUV720979 UEQ720979:UER720979 UOM720979:UON720979 UYI720979:UYJ720979 VIE720979:VIF720979 VSA720979:VSB720979 WBW720979:WBX720979 WLS720979:WLT720979 WVO720979:WVP720979 G786515:H786515 JC786515:JD786515 SY786515:SZ786515 ACU786515:ACV786515 AMQ786515:AMR786515 AWM786515:AWN786515 BGI786515:BGJ786515 BQE786515:BQF786515 CAA786515:CAB786515 CJW786515:CJX786515 CTS786515:CTT786515 DDO786515:DDP786515 DNK786515:DNL786515 DXG786515:DXH786515 EHC786515:EHD786515 EQY786515:EQZ786515 FAU786515:FAV786515 FKQ786515:FKR786515 FUM786515:FUN786515 GEI786515:GEJ786515 GOE786515:GOF786515 GYA786515:GYB786515 HHW786515:HHX786515 HRS786515:HRT786515 IBO786515:IBP786515 ILK786515:ILL786515 IVG786515:IVH786515 JFC786515:JFD786515 JOY786515:JOZ786515 JYU786515:JYV786515 KIQ786515:KIR786515 KSM786515:KSN786515 LCI786515:LCJ786515 LME786515:LMF786515 LWA786515:LWB786515 MFW786515:MFX786515 MPS786515:MPT786515 MZO786515:MZP786515 NJK786515:NJL786515 NTG786515:NTH786515 ODC786515:ODD786515 OMY786515:OMZ786515 OWU786515:OWV786515 PGQ786515:PGR786515 PQM786515:PQN786515 QAI786515:QAJ786515 QKE786515:QKF786515 QUA786515:QUB786515 RDW786515:RDX786515 RNS786515:RNT786515 RXO786515:RXP786515 SHK786515:SHL786515 SRG786515:SRH786515 TBC786515:TBD786515 TKY786515:TKZ786515 TUU786515:TUV786515 UEQ786515:UER786515 UOM786515:UON786515 UYI786515:UYJ786515 VIE786515:VIF786515 VSA786515:VSB786515 WBW786515:WBX786515 WLS786515:WLT786515 WVO786515:WVP786515 G852051:H852051 JC852051:JD852051 SY852051:SZ852051 ACU852051:ACV852051 AMQ852051:AMR852051 AWM852051:AWN852051 BGI852051:BGJ852051 BQE852051:BQF852051 CAA852051:CAB852051 CJW852051:CJX852051 CTS852051:CTT852051 DDO852051:DDP852051 DNK852051:DNL852051 DXG852051:DXH852051 EHC852051:EHD852051 EQY852051:EQZ852051 FAU852051:FAV852051 FKQ852051:FKR852051 FUM852051:FUN852051 GEI852051:GEJ852051 GOE852051:GOF852051 GYA852051:GYB852051 HHW852051:HHX852051 HRS852051:HRT852051 IBO852051:IBP852051 ILK852051:ILL852051 IVG852051:IVH852051 JFC852051:JFD852051 JOY852051:JOZ852051 JYU852051:JYV852051 KIQ852051:KIR852051 KSM852051:KSN852051 LCI852051:LCJ852051 LME852051:LMF852051 LWA852051:LWB852051 MFW852051:MFX852051 MPS852051:MPT852051 MZO852051:MZP852051 NJK852051:NJL852051 NTG852051:NTH852051 ODC852051:ODD852051 OMY852051:OMZ852051 OWU852051:OWV852051 PGQ852051:PGR852051 PQM852051:PQN852051 QAI852051:QAJ852051 QKE852051:QKF852051 QUA852051:QUB852051 RDW852051:RDX852051 RNS852051:RNT852051 RXO852051:RXP852051 SHK852051:SHL852051 SRG852051:SRH852051 TBC852051:TBD852051 TKY852051:TKZ852051 TUU852051:TUV852051 UEQ852051:UER852051 UOM852051:UON852051 UYI852051:UYJ852051 VIE852051:VIF852051 VSA852051:VSB852051 WBW852051:WBX852051 WLS852051:WLT852051 WVO852051:WVP852051 G917587:H917587 JC917587:JD917587 SY917587:SZ917587 ACU917587:ACV917587 AMQ917587:AMR917587 AWM917587:AWN917587 BGI917587:BGJ917587 BQE917587:BQF917587 CAA917587:CAB917587 CJW917587:CJX917587 CTS917587:CTT917587 DDO917587:DDP917587 DNK917587:DNL917587 DXG917587:DXH917587 EHC917587:EHD917587 EQY917587:EQZ917587 FAU917587:FAV917587 FKQ917587:FKR917587 FUM917587:FUN917587 GEI917587:GEJ917587 GOE917587:GOF917587 GYA917587:GYB917587 HHW917587:HHX917587 HRS917587:HRT917587 IBO917587:IBP917587 ILK917587:ILL917587 IVG917587:IVH917587 JFC917587:JFD917587 JOY917587:JOZ917587 JYU917587:JYV917587 KIQ917587:KIR917587 KSM917587:KSN917587 LCI917587:LCJ917587 LME917587:LMF917587 LWA917587:LWB917587 MFW917587:MFX917587 MPS917587:MPT917587 MZO917587:MZP917587 NJK917587:NJL917587 NTG917587:NTH917587 ODC917587:ODD917587 OMY917587:OMZ917587 OWU917587:OWV917587 PGQ917587:PGR917587 PQM917587:PQN917587 QAI917587:QAJ917587 QKE917587:QKF917587 QUA917587:QUB917587 RDW917587:RDX917587 RNS917587:RNT917587 RXO917587:RXP917587 SHK917587:SHL917587 SRG917587:SRH917587 TBC917587:TBD917587 TKY917587:TKZ917587 TUU917587:TUV917587 UEQ917587:UER917587 UOM917587:UON917587 UYI917587:UYJ917587 VIE917587:VIF917587 VSA917587:VSB917587 WBW917587:WBX917587 WLS917587:WLT917587 WVO917587:WVP917587 G983123:H983123 JC983123:JD983123 SY983123:SZ983123 ACU983123:ACV983123 AMQ983123:AMR983123 AWM983123:AWN983123 BGI983123:BGJ983123 BQE983123:BQF983123 CAA983123:CAB983123 CJW983123:CJX983123 CTS983123:CTT983123 DDO983123:DDP983123 DNK983123:DNL983123 DXG983123:DXH983123 EHC983123:EHD983123 EQY983123:EQZ983123 FAU983123:FAV983123 FKQ983123:FKR983123 FUM983123:FUN983123 GEI983123:GEJ983123 GOE983123:GOF983123 GYA983123:GYB983123 HHW983123:HHX983123 HRS983123:HRT983123 IBO983123:IBP983123 ILK983123:ILL983123 IVG983123:IVH983123 JFC983123:JFD983123 JOY983123:JOZ983123 JYU983123:JYV983123 KIQ983123:KIR983123 KSM983123:KSN983123 LCI983123:LCJ983123 LME983123:LMF983123 LWA983123:LWB983123 MFW983123:MFX983123 MPS983123:MPT983123 MZO983123:MZP983123 NJK983123:NJL983123 NTG983123:NTH983123 ODC983123:ODD983123 OMY983123:OMZ983123 OWU983123:OWV983123 PGQ983123:PGR983123 PQM983123:PQN983123 QAI983123:QAJ983123 QKE983123:QKF983123 QUA983123:QUB983123 RDW983123:RDX983123 RNS983123:RNT983123 RXO983123:RXP983123 SHK983123:SHL983123 SRG983123:SRH983123 TBC983123:TBD983123 TKY983123:TKZ983123 TUU983123:TUV983123 UEQ983123:UER983123 UOM983123:UON983123 UYI983123:UYJ983123 VIE983123:VIF983123 VSA983123:VSB983123 WBW983123:WBX983123 WLS983123:WLT983123 WVO983123:WVP983123">
      <formula1>$BD$2:$BD$9</formula1>
    </dataValidation>
    <dataValidation type="list" allowBlank="1" showInputMessage="1" showErrorMessage="1" sqref="G82:H82 JC82:JD82 SY82:SZ82 ACU82:ACV82 AMQ82:AMR82 AWM82:AWN82 BGI82:BGJ82 BQE82:BQF82 CAA82:CAB82 CJW82:CJX82 CTS82:CTT82 DDO82:DDP82 DNK82:DNL82 DXG82:DXH82 EHC82:EHD82 EQY82:EQZ82 FAU82:FAV82 FKQ82:FKR82 FUM82:FUN82 GEI82:GEJ82 GOE82:GOF82 GYA82:GYB82 HHW82:HHX82 HRS82:HRT82 IBO82:IBP82 ILK82:ILL82 IVG82:IVH82 JFC82:JFD82 JOY82:JOZ82 JYU82:JYV82 KIQ82:KIR82 KSM82:KSN82 LCI82:LCJ82 LME82:LMF82 LWA82:LWB82 MFW82:MFX82 MPS82:MPT82 MZO82:MZP82 NJK82:NJL82 NTG82:NTH82 ODC82:ODD82 OMY82:OMZ82 OWU82:OWV82 PGQ82:PGR82 PQM82:PQN82 QAI82:QAJ82 QKE82:QKF82 QUA82:QUB82 RDW82:RDX82 RNS82:RNT82 RXO82:RXP82 SHK82:SHL82 SRG82:SRH82 TBC82:TBD82 TKY82:TKZ82 TUU82:TUV82 UEQ82:UER82 UOM82:UON82 UYI82:UYJ82 VIE82:VIF82 VSA82:VSB82 WBW82:WBX82 WLS82:WLT82 WVO82:WVP82 G65618:H65618 JC65618:JD65618 SY65618:SZ65618 ACU65618:ACV65618 AMQ65618:AMR65618 AWM65618:AWN65618 BGI65618:BGJ65618 BQE65618:BQF65618 CAA65618:CAB65618 CJW65618:CJX65618 CTS65618:CTT65618 DDO65618:DDP65618 DNK65618:DNL65618 DXG65618:DXH65618 EHC65618:EHD65618 EQY65618:EQZ65618 FAU65618:FAV65618 FKQ65618:FKR65618 FUM65618:FUN65618 GEI65618:GEJ65618 GOE65618:GOF65618 GYA65618:GYB65618 HHW65618:HHX65618 HRS65618:HRT65618 IBO65618:IBP65618 ILK65618:ILL65618 IVG65618:IVH65618 JFC65618:JFD65618 JOY65618:JOZ65618 JYU65618:JYV65618 KIQ65618:KIR65618 KSM65618:KSN65618 LCI65618:LCJ65618 LME65618:LMF65618 LWA65618:LWB65618 MFW65618:MFX65618 MPS65618:MPT65618 MZO65618:MZP65618 NJK65618:NJL65618 NTG65618:NTH65618 ODC65618:ODD65618 OMY65618:OMZ65618 OWU65618:OWV65618 PGQ65618:PGR65618 PQM65618:PQN65618 QAI65618:QAJ65618 QKE65618:QKF65618 QUA65618:QUB65618 RDW65618:RDX65618 RNS65618:RNT65618 RXO65618:RXP65618 SHK65618:SHL65618 SRG65618:SRH65618 TBC65618:TBD65618 TKY65618:TKZ65618 TUU65618:TUV65618 UEQ65618:UER65618 UOM65618:UON65618 UYI65618:UYJ65618 VIE65618:VIF65618 VSA65618:VSB65618 WBW65618:WBX65618 WLS65618:WLT65618 WVO65618:WVP65618 G131154:H131154 JC131154:JD131154 SY131154:SZ131154 ACU131154:ACV131154 AMQ131154:AMR131154 AWM131154:AWN131154 BGI131154:BGJ131154 BQE131154:BQF131154 CAA131154:CAB131154 CJW131154:CJX131154 CTS131154:CTT131154 DDO131154:DDP131154 DNK131154:DNL131154 DXG131154:DXH131154 EHC131154:EHD131154 EQY131154:EQZ131154 FAU131154:FAV131154 FKQ131154:FKR131154 FUM131154:FUN131154 GEI131154:GEJ131154 GOE131154:GOF131154 GYA131154:GYB131154 HHW131154:HHX131154 HRS131154:HRT131154 IBO131154:IBP131154 ILK131154:ILL131154 IVG131154:IVH131154 JFC131154:JFD131154 JOY131154:JOZ131154 JYU131154:JYV131154 KIQ131154:KIR131154 KSM131154:KSN131154 LCI131154:LCJ131154 LME131154:LMF131154 LWA131154:LWB131154 MFW131154:MFX131154 MPS131154:MPT131154 MZO131154:MZP131154 NJK131154:NJL131154 NTG131154:NTH131154 ODC131154:ODD131154 OMY131154:OMZ131154 OWU131154:OWV131154 PGQ131154:PGR131154 PQM131154:PQN131154 QAI131154:QAJ131154 QKE131154:QKF131154 QUA131154:QUB131154 RDW131154:RDX131154 RNS131154:RNT131154 RXO131154:RXP131154 SHK131154:SHL131154 SRG131154:SRH131154 TBC131154:TBD131154 TKY131154:TKZ131154 TUU131154:TUV131154 UEQ131154:UER131154 UOM131154:UON131154 UYI131154:UYJ131154 VIE131154:VIF131154 VSA131154:VSB131154 WBW131154:WBX131154 WLS131154:WLT131154 WVO131154:WVP131154 G196690:H196690 JC196690:JD196690 SY196690:SZ196690 ACU196690:ACV196690 AMQ196690:AMR196690 AWM196690:AWN196690 BGI196690:BGJ196690 BQE196690:BQF196690 CAA196690:CAB196690 CJW196690:CJX196690 CTS196690:CTT196690 DDO196690:DDP196690 DNK196690:DNL196690 DXG196690:DXH196690 EHC196690:EHD196690 EQY196690:EQZ196690 FAU196690:FAV196690 FKQ196690:FKR196690 FUM196690:FUN196690 GEI196690:GEJ196690 GOE196690:GOF196690 GYA196690:GYB196690 HHW196690:HHX196690 HRS196690:HRT196690 IBO196690:IBP196690 ILK196690:ILL196690 IVG196690:IVH196690 JFC196690:JFD196690 JOY196690:JOZ196690 JYU196690:JYV196690 KIQ196690:KIR196690 KSM196690:KSN196690 LCI196690:LCJ196690 LME196690:LMF196690 LWA196690:LWB196690 MFW196690:MFX196690 MPS196690:MPT196690 MZO196690:MZP196690 NJK196690:NJL196690 NTG196690:NTH196690 ODC196690:ODD196690 OMY196690:OMZ196690 OWU196690:OWV196690 PGQ196690:PGR196690 PQM196690:PQN196690 QAI196690:QAJ196690 QKE196690:QKF196690 QUA196690:QUB196690 RDW196690:RDX196690 RNS196690:RNT196690 RXO196690:RXP196690 SHK196690:SHL196690 SRG196690:SRH196690 TBC196690:TBD196690 TKY196690:TKZ196690 TUU196690:TUV196690 UEQ196690:UER196690 UOM196690:UON196690 UYI196690:UYJ196690 VIE196690:VIF196690 VSA196690:VSB196690 WBW196690:WBX196690 WLS196690:WLT196690 WVO196690:WVP196690 G262226:H262226 JC262226:JD262226 SY262226:SZ262226 ACU262226:ACV262226 AMQ262226:AMR262226 AWM262226:AWN262226 BGI262226:BGJ262226 BQE262226:BQF262226 CAA262226:CAB262226 CJW262226:CJX262226 CTS262226:CTT262226 DDO262226:DDP262226 DNK262226:DNL262226 DXG262226:DXH262226 EHC262226:EHD262226 EQY262226:EQZ262226 FAU262226:FAV262226 FKQ262226:FKR262226 FUM262226:FUN262226 GEI262226:GEJ262226 GOE262226:GOF262226 GYA262226:GYB262226 HHW262226:HHX262226 HRS262226:HRT262226 IBO262226:IBP262226 ILK262226:ILL262226 IVG262226:IVH262226 JFC262226:JFD262226 JOY262226:JOZ262226 JYU262226:JYV262226 KIQ262226:KIR262226 KSM262226:KSN262226 LCI262226:LCJ262226 LME262226:LMF262226 LWA262226:LWB262226 MFW262226:MFX262226 MPS262226:MPT262226 MZO262226:MZP262226 NJK262226:NJL262226 NTG262226:NTH262226 ODC262226:ODD262226 OMY262226:OMZ262226 OWU262226:OWV262226 PGQ262226:PGR262226 PQM262226:PQN262226 QAI262226:QAJ262226 QKE262226:QKF262226 QUA262226:QUB262226 RDW262226:RDX262226 RNS262226:RNT262226 RXO262226:RXP262226 SHK262226:SHL262226 SRG262226:SRH262226 TBC262226:TBD262226 TKY262226:TKZ262226 TUU262226:TUV262226 UEQ262226:UER262226 UOM262226:UON262226 UYI262226:UYJ262226 VIE262226:VIF262226 VSA262226:VSB262226 WBW262226:WBX262226 WLS262226:WLT262226 WVO262226:WVP262226 G327762:H327762 JC327762:JD327762 SY327762:SZ327762 ACU327762:ACV327762 AMQ327762:AMR327762 AWM327762:AWN327762 BGI327762:BGJ327762 BQE327762:BQF327762 CAA327762:CAB327762 CJW327762:CJX327762 CTS327762:CTT327762 DDO327762:DDP327762 DNK327762:DNL327762 DXG327762:DXH327762 EHC327762:EHD327762 EQY327762:EQZ327762 FAU327762:FAV327762 FKQ327762:FKR327762 FUM327762:FUN327762 GEI327762:GEJ327762 GOE327762:GOF327762 GYA327762:GYB327762 HHW327762:HHX327762 HRS327762:HRT327762 IBO327762:IBP327762 ILK327762:ILL327762 IVG327762:IVH327762 JFC327762:JFD327762 JOY327762:JOZ327762 JYU327762:JYV327762 KIQ327762:KIR327762 KSM327762:KSN327762 LCI327762:LCJ327762 LME327762:LMF327762 LWA327762:LWB327762 MFW327762:MFX327762 MPS327762:MPT327762 MZO327762:MZP327762 NJK327762:NJL327762 NTG327762:NTH327762 ODC327762:ODD327762 OMY327762:OMZ327762 OWU327762:OWV327762 PGQ327762:PGR327762 PQM327762:PQN327762 QAI327762:QAJ327762 QKE327762:QKF327762 QUA327762:QUB327762 RDW327762:RDX327762 RNS327762:RNT327762 RXO327762:RXP327762 SHK327762:SHL327762 SRG327762:SRH327762 TBC327762:TBD327762 TKY327762:TKZ327762 TUU327762:TUV327762 UEQ327762:UER327762 UOM327762:UON327762 UYI327762:UYJ327762 VIE327762:VIF327762 VSA327762:VSB327762 WBW327762:WBX327762 WLS327762:WLT327762 WVO327762:WVP327762 G393298:H393298 JC393298:JD393298 SY393298:SZ393298 ACU393298:ACV393298 AMQ393298:AMR393298 AWM393298:AWN393298 BGI393298:BGJ393298 BQE393298:BQF393298 CAA393298:CAB393298 CJW393298:CJX393298 CTS393298:CTT393298 DDO393298:DDP393298 DNK393298:DNL393298 DXG393298:DXH393298 EHC393298:EHD393298 EQY393298:EQZ393298 FAU393298:FAV393298 FKQ393298:FKR393298 FUM393298:FUN393298 GEI393298:GEJ393298 GOE393298:GOF393298 GYA393298:GYB393298 HHW393298:HHX393298 HRS393298:HRT393298 IBO393298:IBP393298 ILK393298:ILL393298 IVG393298:IVH393298 JFC393298:JFD393298 JOY393298:JOZ393298 JYU393298:JYV393298 KIQ393298:KIR393298 KSM393298:KSN393298 LCI393298:LCJ393298 LME393298:LMF393298 LWA393298:LWB393298 MFW393298:MFX393298 MPS393298:MPT393298 MZO393298:MZP393298 NJK393298:NJL393298 NTG393298:NTH393298 ODC393298:ODD393298 OMY393298:OMZ393298 OWU393298:OWV393298 PGQ393298:PGR393298 PQM393298:PQN393298 QAI393298:QAJ393298 QKE393298:QKF393298 QUA393298:QUB393298 RDW393298:RDX393298 RNS393298:RNT393298 RXO393298:RXP393298 SHK393298:SHL393298 SRG393298:SRH393298 TBC393298:TBD393298 TKY393298:TKZ393298 TUU393298:TUV393298 UEQ393298:UER393298 UOM393298:UON393298 UYI393298:UYJ393298 VIE393298:VIF393298 VSA393298:VSB393298 WBW393298:WBX393298 WLS393298:WLT393298 WVO393298:WVP393298 G458834:H458834 JC458834:JD458834 SY458834:SZ458834 ACU458834:ACV458834 AMQ458834:AMR458834 AWM458834:AWN458834 BGI458834:BGJ458834 BQE458834:BQF458834 CAA458834:CAB458834 CJW458834:CJX458834 CTS458834:CTT458834 DDO458834:DDP458834 DNK458834:DNL458834 DXG458834:DXH458834 EHC458834:EHD458834 EQY458834:EQZ458834 FAU458834:FAV458834 FKQ458834:FKR458834 FUM458834:FUN458834 GEI458834:GEJ458834 GOE458834:GOF458834 GYA458834:GYB458834 HHW458834:HHX458834 HRS458834:HRT458834 IBO458834:IBP458834 ILK458834:ILL458834 IVG458834:IVH458834 JFC458834:JFD458834 JOY458834:JOZ458834 JYU458834:JYV458834 KIQ458834:KIR458834 KSM458834:KSN458834 LCI458834:LCJ458834 LME458834:LMF458834 LWA458834:LWB458834 MFW458834:MFX458834 MPS458834:MPT458834 MZO458834:MZP458834 NJK458834:NJL458834 NTG458834:NTH458834 ODC458834:ODD458834 OMY458834:OMZ458834 OWU458834:OWV458834 PGQ458834:PGR458834 PQM458834:PQN458834 QAI458834:QAJ458834 QKE458834:QKF458834 QUA458834:QUB458834 RDW458834:RDX458834 RNS458834:RNT458834 RXO458834:RXP458834 SHK458834:SHL458834 SRG458834:SRH458834 TBC458834:TBD458834 TKY458834:TKZ458834 TUU458834:TUV458834 UEQ458834:UER458834 UOM458834:UON458834 UYI458834:UYJ458834 VIE458834:VIF458834 VSA458834:VSB458834 WBW458834:WBX458834 WLS458834:WLT458834 WVO458834:WVP458834 G524370:H524370 JC524370:JD524370 SY524370:SZ524370 ACU524370:ACV524370 AMQ524370:AMR524370 AWM524370:AWN524370 BGI524370:BGJ524370 BQE524370:BQF524370 CAA524370:CAB524370 CJW524370:CJX524370 CTS524370:CTT524370 DDO524370:DDP524370 DNK524370:DNL524370 DXG524370:DXH524370 EHC524370:EHD524370 EQY524370:EQZ524370 FAU524370:FAV524370 FKQ524370:FKR524370 FUM524370:FUN524370 GEI524370:GEJ524370 GOE524370:GOF524370 GYA524370:GYB524370 HHW524370:HHX524370 HRS524370:HRT524370 IBO524370:IBP524370 ILK524370:ILL524370 IVG524370:IVH524370 JFC524370:JFD524370 JOY524370:JOZ524370 JYU524370:JYV524370 KIQ524370:KIR524370 KSM524370:KSN524370 LCI524370:LCJ524370 LME524370:LMF524370 LWA524370:LWB524370 MFW524370:MFX524370 MPS524370:MPT524370 MZO524370:MZP524370 NJK524370:NJL524370 NTG524370:NTH524370 ODC524370:ODD524370 OMY524370:OMZ524370 OWU524370:OWV524370 PGQ524370:PGR524370 PQM524370:PQN524370 QAI524370:QAJ524370 QKE524370:QKF524370 QUA524370:QUB524370 RDW524370:RDX524370 RNS524370:RNT524370 RXO524370:RXP524370 SHK524370:SHL524370 SRG524370:SRH524370 TBC524370:TBD524370 TKY524370:TKZ524370 TUU524370:TUV524370 UEQ524370:UER524370 UOM524370:UON524370 UYI524370:UYJ524370 VIE524370:VIF524370 VSA524370:VSB524370 WBW524370:WBX524370 WLS524370:WLT524370 WVO524370:WVP524370 G589906:H589906 JC589906:JD589906 SY589906:SZ589906 ACU589906:ACV589906 AMQ589906:AMR589906 AWM589906:AWN589906 BGI589906:BGJ589906 BQE589906:BQF589906 CAA589906:CAB589906 CJW589906:CJX589906 CTS589906:CTT589906 DDO589906:DDP589906 DNK589906:DNL589906 DXG589906:DXH589906 EHC589906:EHD589906 EQY589906:EQZ589906 FAU589906:FAV589906 FKQ589906:FKR589906 FUM589906:FUN589906 GEI589906:GEJ589906 GOE589906:GOF589906 GYA589906:GYB589906 HHW589906:HHX589906 HRS589906:HRT589906 IBO589906:IBP589906 ILK589906:ILL589906 IVG589906:IVH589906 JFC589906:JFD589906 JOY589906:JOZ589906 JYU589906:JYV589906 KIQ589906:KIR589906 KSM589906:KSN589906 LCI589906:LCJ589906 LME589906:LMF589906 LWA589906:LWB589906 MFW589906:MFX589906 MPS589906:MPT589906 MZO589906:MZP589906 NJK589906:NJL589906 NTG589906:NTH589906 ODC589906:ODD589906 OMY589906:OMZ589906 OWU589906:OWV589906 PGQ589906:PGR589906 PQM589906:PQN589906 QAI589906:QAJ589906 QKE589906:QKF589906 QUA589906:QUB589906 RDW589906:RDX589906 RNS589906:RNT589906 RXO589906:RXP589906 SHK589906:SHL589906 SRG589906:SRH589906 TBC589906:TBD589906 TKY589906:TKZ589906 TUU589906:TUV589906 UEQ589906:UER589906 UOM589906:UON589906 UYI589906:UYJ589906 VIE589906:VIF589906 VSA589906:VSB589906 WBW589906:WBX589906 WLS589906:WLT589906 WVO589906:WVP589906 G655442:H655442 JC655442:JD655442 SY655442:SZ655442 ACU655442:ACV655442 AMQ655442:AMR655442 AWM655442:AWN655442 BGI655442:BGJ655442 BQE655442:BQF655442 CAA655442:CAB655442 CJW655442:CJX655442 CTS655442:CTT655442 DDO655442:DDP655442 DNK655442:DNL655442 DXG655442:DXH655442 EHC655442:EHD655442 EQY655442:EQZ655442 FAU655442:FAV655442 FKQ655442:FKR655442 FUM655442:FUN655442 GEI655442:GEJ655442 GOE655442:GOF655442 GYA655442:GYB655442 HHW655442:HHX655442 HRS655442:HRT655442 IBO655442:IBP655442 ILK655442:ILL655442 IVG655442:IVH655442 JFC655442:JFD655442 JOY655442:JOZ655442 JYU655442:JYV655442 KIQ655442:KIR655442 KSM655442:KSN655442 LCI655442:LCJ655442 LME655442:LMF655442 LWA655442:LWB655442 MFW655442:MFX655442 MPS655442:MPT655442 MZO655442:MZP655442 NJK655442:NJL655442 NTG655442:NTH655442 ODC655442:ODD655442 OMY655442:OMZ655442 OWU655442:OWV655442 PGQ655442:PGR655442 PQM655442:PQN655442 QAI655442:QAJ655442 QKE655442:QKF655442 QUA655442:QUB655442 RDW655442:RDX655442 RNS655442:RNT655442 RXO655442:RXP655442 SHK655442:SHL655442 SRG655442:SRH655442 TBC655442:TBD655442 TKY655442:TKZ655442 TUU655442:TUV655442 UEQ655442:UER655442 UOM655442:UON655442 UYI655442:UYJ655442 VIE655442:VIF655442 VSA655442:VSB655442 WBW655442:WBX655442 WLS655442:WLT655442 WVO655442:WVP655442 G720978:H720978 JC720978:JD720978 SY720978:SZ720978 ACU720978:ACV720978 AMQ720978:AMR720978 AWM720978:AWN720978 BGI720978:BGJ720978 BQE720978:BQF720978 CAA720978:CAB720978 CJW720978:CJX720978 CTS720978:CTT720978 DDO720978:DDP720978 DNK720978:DNL720978 DXG720978:DXH720978 EHC720978:EHD720978 EQY720978:EQZ720978 FAU720978:FAV720978 FKQ720978:FKR720978 FUM720978:FUN720978 GEI720978:GEJ720978 GOE720978:GOF720978 GYA720978:GYB720978 HHW720978:HHX720978 HRS720978:HRT720978 IBO720978:IBP720978 ILK720978:ILL720978 IVG720978:IVH720978 JFC720978:JFD720978 JOY720978:JOZ720978 JYU720978:JYV720978 KIQ720978:KIR720978 KSM720978:KSN720978 LCI720978:LCJ720978 LME720978:LMF720978 LWA720978:LWB720978 MFW720978:MFX720978 MPS720978:MPT720978 MZO720978:MZP720978 NJK720978:NJL720978 NTG720978:NTH720978 ODC720978:ODD720978 OMY720978:OMZ720978 OWU720978:OWV720978 PGQ720978:PGR720978 PQM720978:PQN720978 QAI720978:QAJ720978 QKE720978:QKF720978 QUA720978:QUB720978 RDW720978:RDX720978 RNS720978:RNT720978 RXO720978:RXP720978 SHK720978:SHL720978 SRG720978:SRH720978 TBC720978:TBD720978 TKY720978:TKZ720978 TUU720978:TUV720978 UEQ720978:UER720978 UOM720978:UON720978 UYI720978:UYJ720978 VIE720978:VIF720978 VSA720978:VSB720978 WBW720978:WBX720978 WLS720978:WLT720978 WVO720978:WVP720978 G786514:H786514 JC786514:JD786514 SY786514:SZ786514 ACU786514:ACV786514 AMQ786514:AMR786514 AWM786514:AWN786514 BGI786514:BGJ786514 BQE786514:BQF786514 CAA786514:CAB786514 CJW786514:CJX786514 CTS786514:CTT786514 DDO786514:DDP786514 DNK786514:DNL786514 DXG786514:DXH786514 EHC786514:EHD786514 EQY786514:EQZ786514 FAU786514:FAV786514 FKQ786514:FKR786514 FUM786514:FUN786514 GEI786514:GEJ786514 GOE786514:GOF786514 GYA786514:GYB786514 HHW786514:HHX786514 HRS786514:HRT786514 IBO786514:IBP786514 ILK786514:ILL786514 IVG786514:IVH786514 JFC786514:JFD786514 JOY786514:JOZ786514 JYU786514:JYV786514 KIQ786514:KIR786514 KSM786514:KSN786514 LCI786514:LCJ786514 LME786514:LMF786514 LWA786514:LWB786514 MFW786514:MFX786514 MPS786514:MPT786514 MZO786514:MZP786514 NJK786514:NJL786514 NTG786514:NTH786514 ODC786514:ODD786514 OMY786514:OMZ786514 OWU786514:OWV786514 PGQ786514:PGR786514 PQM786514:PQN786514 QAI786514:QAJ786514 QKE786514:QKF786514 QUA786514:QUB786514 RDW786514:RDX786514 RNS786514:RNT786514 RXO786514:RXP786514 SHK786514:SHL786514 SRG786514:SRH786514 TBC786514:TBD786514 TKY786514:TKZ786514 TUU786514:TUV786514 UEQ786514:UER786514 UOM786514:UON786514 UYI786514:UYJ786514 VIE786514:VIF786514 VSA786514:VSB786514 WBW786514:WBX786514 WLS786514:WLT786514 WVO786514:WVP786514 G852050:H852050 JC852050:JD852050 SY852050:SZ852050 ACU852050:ACV852050 AMQ852050:AMR852050 AWM852050:AWN852050 BGI852050:BGJ852050 BQE852050:BQF852050 CAA852050:CAB852050 CJW852050:CJX852050 CTS852050:CTT852050 DDO852050:DDP852050 DNK852050:DNL852050 DXG852050:DXH852050 EHC852050:EHD852050 EQY852050:EQZ852050 FAU852050:FAV852050 FKQ852050:FKR852050 FUM852050:FUN852050 GEI852050:GEJ852050 GOE852050:GOF852050 GYA852050:GYB852050 HHW852050:HHX852050 HRS852050:HRT852050 IBO852050:IBP852050 ILK852050:ILL852050 IVG852050:IVH852050 JFC852050:JFD852050 JOY852050:JOZ852050 JYU852050:JYV852050 KIQ852050:KIR852050 KSM852050:KSN852050 LCI852050:LCJ852050 LME852050:LMF852050 LWA852050:LWB852050 MFW852050:MFX852050 MPS852050:MPT852050 MZO852050:MZP852050 NJK852050:NJL852050 NTG852050:NTH852050 ODC852050:ODD852050 OMY852050:OMZ852050 OWU852050:OWV852050 PGQ852050:PGR852050 PQM852050:PQN852050 QAI852050:QAJ852050 QKE852050:QKF852050 QUA852050:QUB852050 RDW852050:RDX852050 RNS852050:RNT852050 RXO852050:RXP852050 SHK852050:SHL852050 SRG852050:SRH852050 TBC852050:TBD852050 TKY852050:TKZ852050 TUU852050:TUV852050 UEQ852050:UER852050 UOM852050:UON852050 UYI852050:UYJ852050 VIE852050:VIF852050 VSA852050:VSB852050 WBW852050:WBX852050 WLS852050:WLT852050 WVO852050:WVP852050 G917586:H917586 JC917586:JD917586 SY917586:SZ917586 ACU917586:ACV917586 AMQ917586:AMR917586 AWM917586:AWN917586 BGI917586:BGJ917586 BQE917586:BQF917586 CAA917586:CAB917586 CJW917586:CJX917586 CTS917586:CTT917586 DDO917586:DDP917586 DNK917586:DNL917586 DXG917586:DXH917586 EHC917586:EHD917586 EQY917586:EQZ917586 FAU917586:FAV917586 FKQ917586:FKR917586 FUM917586:FUN917586 GEI917586:GEJ917586 GOE917586:GOF917586 GYA917586:GYB917586 HHW917586:HHX917586 HRS917586:HRT917586 IBO917586:IBP917586 ILK917586:ILL917586 IVG917586:IVH917586 JFC917586:JFD917586 JOY917586:JOZ917586 JYU917586:JYV917586 KIQ917586:KIR917586 KSM917586:KSN917586 LCI917586:LCJ917586 LME917586:LMF917586 LWA917586:LWB917586 MFW917586:MFX917586 MPS917586:MPT917586 MZO917586:MZP917586 NJK917586:NJL917586 NTG917586:NTH917586 ODC917586:ODD917586 OMY917586:OMZ917586 OWU917586:OWV917586 PGQ917586:PGR917586 PQM917586:PQN917586 QAI917586:QAJ917586 QKE917586:QKF917586 QUA917586:QUB917586 RDW917586:RDX917586 RNS917586:RNT917586 RXO917586:RXP917586 SHK917586:SHL917586 SRG917586:SRH917586 TBC917586:TBD917586 TKY917586:TKZ917586 TUU917586:TUV917586 UEQ917586:UER917586 UOM917586:UON917586 UYI917586:UYJ917586 VIE917586:VIF917586 VSA917586:VSB917586 WBW917586:WBX917586 WLS917586:WLT917586 WVO917586:WVP917586 G983122:H983122 JC983122:JD983122 SY983122:SZ983122 ACU983122:ACV983122 AMQ983122:AMR983122 AWM983122:AWN983122 BGI983122:BGJ983122 BQE983122:BQF983122 CAA983122:CAB983122 CJW983122:CJX983122 CTS983122:CTT983122 DDO983122:DDP983122 DNK983122:DNL983122 DXG983122:DXH983122 EHC983122:EHD983122 EQY983122:EQZ983122 FAU983122:FAV983122 FKQ983122:FKR983122 FUM983122:FUN983122 GEI983122:GEJ983122 GOE983122:GOF983122 GYA983122:GYB983122 HHW983122:HHX983122 HRS983122:HRT983122 IBO983122:IBP983122 ILK983122:ILL983122 IVG983122:IVH983122 JFC983122:JFD983122 JOY983122:JOZ983122 JYU983122:JYV983122 KIQ983122:KIR983122 KSM983122:KSN983122 LCI983122:LCJ983122 LME983122:LMF983122 LWA983122:LWB983122 MFW983122:MFX983122 MPS983122:MPT983122 MZO983122:MZP983122 NJK983122:NJL983122 NTG983122:NTH983122 ODC983122:ODD983122 OMY983122:OMZ983122 OWU983122:OWV983122 PGQ983122:PGR983122 PQM983122:PQN983122 QAI983122:QAJ983122 QKE983122:QKF983122 QUA983122:QUB983122 RDW983122:RDX983122 RNS983122:RNT983122 RXO983122:RXP983122 SHK983122:SHL983122 SRG983122:SRH983122 TBC983122:TBD983122 TKY983122:TKZ983122 TUU983122:TUV983122 UEQ983122:UER983122 UOM983122:UON983122 UYI983122:UYJ983122 VIE983122:VIF983122 VSA983122:VSB983122 WBW983122:WBX983122 WLS983122:WLT983122 WVO983122:WVP983122 G58:H66 JC58:JD66 SY58:SZ66 ACU58:ACV66 AMQ58:AMR66 AWM58:AWN66 BGI58:BGJ66 BQE58:BQF66 CAA58:CAB66 CJW58:CJX66 CTS58:CTT66 DDO58:DDP66 DNK58:DNL66 DXG58:DXH66 EHC58:EHD66 EQY58:EQZ66 FAU58:FAV66 FKQ58:FKR66 FUM58:FUN66 GEI58:GEJ66 GOE58:GOF66 GYA58:GYB66 HHW58:HHX66 HRS58:HRT66 IBO58:IBP66 ILK58:ILL66 IVG58:IVH66 JFC58:JFD66 JOY58:JOZ66 JYU58:JYV66 KIQ58:KIR66 KSM58:KSN66 LCI58:LCJ66 LME58:LMF66 LWA58:LWB66 MFW58:MFX66 MPS58:MPT66 MZO58:MZP66 NJK58:NJL66 NTG58:NTH66 ODC58:ODD66 OMY58:OMZ66 OWU58:OWV66 PGQ58:PGR66 PQM58:PQN66 QAI58:QAJ66 QKE58:QKF66 QUA58:QUB66 RDW58:RDX66 RNS58:RNT66 RXO58:RXP66 SHK58:SHL66 SRG58:SRH66 TBC58:TBD66 TKY58:TKZ66 TUU58:TUV66 UEQ58:UER66 UOM58:UON66 UYI58:UYJ66 VIE58:VIF66 VSA58:VSB66 WBW58:WBX66 WLS58:WLT66 WVO58:WVP66 G65594:H65602 JC65594:JD65602 SY65594:SZ65602 ACU65594:ACV65602 AMQ65594:AMR65602 AWM65594:AWN65602 BGI65594:BGJ65602 BQE65594:BQF65602 CAA65594:CAB65602 CJW65594:CJX65602 CTS65594:CTT65602 DDO65594:DDP65602 DNK65594:DNL65602 DXG65594:DXH65602 EHC65594:EHD65602 EQY65594:EQZ65602 FAU65594:FAV65602 FKQ65594:FKR65602 FUM65594:FUN65602 GEI65594:GEJ65602 GOE65594:GOF65602 GYA65594:GYB65602 HHW65594:HHX65602 HRS65594:HRT65602 IBO65594:IBP65602 ILK65594:ILL65602 IVG65594:IVH65602 JFC65594:JFD65602 JOY65594:JOZ65602 JYU65594:JYV65602 KIQ65594:KIR65602 KSM65594:KSN65602 LCI65594:LCJ65602 LME65594:LMF65602 LWA65594:LWB65602 MFW65594:MFX65602 MPS65594:MPT65602 MZO65594:MZP65602 NJK65594:NJL65602 NTG65594:NTH65602 ODC65594:ODD65602 OMY65594:OMZ65602 OWU65594:OWV65602 PGQ65594:PGR65602 PQM65594:PQN65602 QAI65594:QAJ65602 QKE65594:QKF65602 QUA65594:QUB65602 RDW65594:RDX65602 RNS65594:RNT65602 RXO65594:RXP65602 SHK65594:SHL65602 SRG65594:SRH65602 TBC65594:TBD65602 TKY65594:TKZ65602 TUU65594:TUV65602 UEQ65594:UER65602 UOM65594:UON65602 UYI65594:UYJ65602 VIE65594:VIF65602 VSA65594:VSB65602 WBW65594:WBX65602 WLS65594:WLT65602 WVO65594:WVP65602 G131130:H131138 JC131130:JD131138 SY131130:SZ131138 ACU131130:ACV131138 AMQ131130:AMR131138 AWM131130:AWN131138 BGI131130:BGJ131138 BQE131130:BQF131138 CAA131130:CAB131138 CJW131130:CJX131138 CTS131130:CTT131138 DDO131130:DDP131138 DNK131130:DNL131138 DXG131130:DXH131138 EHC131130:EHD131138 EQY131130:EQZ131138 FAU131130:FAV131138 FKQ131130:FKR131138 FUM131130:FUN131138 GEI131130:GEJ131138 GOE131130:GOF131138 GYA131130:GYB131138 HHW131130:HHX131138 HRS131130:HRT131138 IBO131130:IBP131138 ILK131130:ILL131138 IVG131130:IVH131138 JFC131130:JFD131138 JOY131130:JOZ131138 JYU131130:JYV131138 KIQ131130:KIR131138 KSM131130:KSN131138 LCI131130:LCJ131138 LME131130:LMF131138 LWA131130:LWB131138 MFW131130:MFX131138 MPS131130:MPT131138 MZO131130:MZP131138 NJK131130:NJL131138 NTG131130:NTH131138 ODC131130:ODD131138 OMY131130:OMZ131138 OWU131130:OWV131138 PGQ131130:PGR131138 PQM131130:PQN131138 QAI131130:QAJ131138 QKE131130:QKF131138 QUA131130:QUB131138 RDW131130:RDX131138 RNS131130:RNT131138 RXO131130:RXP131138 SHK131130:SHL131138 SRG131130:SRH131138 TBC131130:TBD131138 TKY131130:TKZ131138 TUU131130:TUV131138 UEQ131130:UER131138 UOM131130:UON131138 UYI131130:UYJ131138 VIE131130:VIF131138 VSA131130:VSB131138 WBW131130:WBX131138 WLS131130:WLT131138 WVO131130:WVP131138 G196666:H196674 JC196666:JD196674 SY196666:SZ196674 ACU196666:ACV196674 AMQ196666:AMR196674 AWM196666:AWN196674 BGI196666:BGJ196674 BQE196666:BQF196674 CAA196666:CAB196674 CJW196666:CJX196674 CTS196666:CTT196674 DDO196666:DDP196674 DNK196666:DNL196674 DXG196666:DXH196674 EHC196666:EHD196674 EQY196666:EQZ196674 FAU196666:FAV196674 FKQ196666:FKR196674 FUM196666:FUN196674 GEI196666:GEJ196674 GOE196666:GOF196674 GYA196666:GYB196674 HHW196666:HHX196674 HRS196666:HRT196674 IBO196666:IBP196674 ILK196666:ILL196674 IVG196666:IVH196674 JFC196666:JFD196674 JOY196666:JOZ196674 JYU196666:JYV196674 KIQ196666:KIR196674 KSM196666:KSN196674 LCI196666:LCJ196674 LME196666:LMF196674 LWA196666:LWB196674 MFW196666:MFX196674 MPS196666:MPT196674 MZO196666:MZP196674 NJK196666:NJL196674 NTG196666:NTH196674 ODC196666:ODD196674 OMY196666:OMZ196674 OWU196666:OWV196674 PGQ196666:PGR196674 PQM196666:PQN196674 QAI196666:QAJ196674 QKE196666:QKF196674 QUA196666:QUB196674 RDW196666:RDX196674 RNS196666:RNT196674 RXO196666:RXP196674 SHK196666:SHL196674 SRG196666:SRH196674 TBC196666:TBD196674 TKY196666:TKZ196674 TUU196666:TUV196674 UEQ196666:UER196674 UOM196666:UON196674 UYI196666:UYJ196674 VIE196666:VIF196674 VSA196666:VSB196674 WBW196666:WBX196674 WLS196666:WLT196674 WVO196666:WVP196674 G262202:H262210 JC262202:JD262210 SY262202:SZ262210 ACU262202:ACV262210 AMQ262202:AMR262210 AWM262202:AWN262210 BGI262202:BGJ262210 BQE262202:BQF262210 CAA262202:CAB262210 CJW262202:CJX262210 CTS262202:CTT262210 DDO262202:DDP262210 DNK262202:DNL262210 DXG262202:DXH262210 EHC262202:EHD262210 EQY262202:EQZ262210 FAU262202:FAV262210 FKQ262202:FKR262210 FUM262202:FUN262210 GEI262202:GEJ262210 GOE262202:GOF262210 GYA262202:GYB262210 HHW262202:HHX262210 HRS262202:HRT262210 IBO262202:IBP262210 ILK262202:ILL262210 IVG262202:IVH262210 JFC262202:JFD262210 JOY262202:JOZ262210 JYU262202:JYV262210 KIQ262202:KIR262210 KSM262202:KSN262210 LCI262202:LCJ262210 LME262202:LMF262210 LWA262202:LWB262210 MFW262202:MFX262210 MPS262202:MPT262210 MZO262202:MZP262210 NJK262202:NJL262210 NTG262202:NTH262210 ODC262202:ODD262210 OMY262202:OMZ262210 OWU262202:OWV262210 PGQ262202:PGR262210 PQM262202:PQN262210 QAI262202:QAJ262210 QKE262202:QKF262210 QUA262202:QUB262210 RDW262202:RDX262210 RNS262202:RNT262210 RXO262202:RXP262210 SHK262202:SHL262210 SRG262202:SRH262210 TBC262202:TBD262210 TKY262202:TKZ262210 TUU262202:TUV262210 UEQ262202:UER262210 UOM262202:UON262210 UYI262202:UYJ262210 VIE262202:VIF262210 VSA262202:VSB262210 WBW262202:WBX262210 WLS262202:WLT262210 WVO262202:WVP262210 G327738:H327746 JC327738:JD327746 SY327738:SZ327746 ACU327738:ACV327746 AMQ327738:AMR327746 AWM327738:AWN327746 BGI327738:BGJ327746 BQE327738:BQF327746 CAA327738:CAB327746 CJW327738:CJX327746 CTS327738:CTT327746 DDO327738:DDP327746 DNK327738:DNL327746 DXG327738:DXH327746 EHC327738:EHD327746 EQY327738:EQZ327746 FAU327738:FAV327746 FKQ327738:FKR327746 FUM327738:FUN327746 GEI327738:GEJ327746 GOE327738:GOF327746 GYA327738:GYB327746 HHW327738:HHX327746 HRS327738:HRT327746 IBO327738:IBP327746 ILK327738:ILL327746 IVG327738:IVH327746 JFC327738:JFD327746 JOY327738:JOZ327746 JYU327738:JYV327746 KIQ327738:KIR327746 KSM327738:KSN327746 LCI327738:LCJ327746 LME327738:LMF327746 LWA327738:LWB327746 MFW327738:MFX327746 MPS327738:MPT327746 MZO327738:MZP327746 NJK327738:NJL327746 NTG327738:NTH327746 ODC327738:ODD327746 OMY327738:OMZ327746 OWU327738:OWV327746 PGQ327738:PGR327746 PQM327738:PQN327746 QAI327738:QAJ327746 QKE327738:QKF327746 QUA327738:QUB327746 RDW327738:RDX327746 RNS327738:RNT327746 RXO327738:RXP327746 SHK327738:SHL327746 SRG327738:SRH327746 TBC327738:TBD327746 TKY327738:TKZ327746 TUU327738:TUV327746 UEQ327738:UER327746 UOM327738:UON327746 UYI327738:UYJ327746 VIE327738:VIF327746 VSA327738:VSB327746 WBW327738:WBX327746 WLS327738:WLT327746 WVO327738:WVP327746 G393274:H393282 JC393274:JD393282 SY393274:SZ393282 ACU393274:ACV393282 AMQ393274:AMR393282 AWM393274:AWN393282 BGI393274:BGJ393282 BQE393274:BQF393282 CAA393274:CAB393282 CJW393274:CJX393282 CTS393274:CTT393282 DDO393274:DDP393282 DNK393274:DNL393282 DXG393274:DXH393282 EHC393274:EHD393282 EQY393274:EQZ393282 FAU393274:FAV393282 FKQ393274:FKR393282 FUM393274:FUN393282 GEI393274:GEJ393282 GOE393274:GOF393282 GYA393274:GYB393282 HHW393274:HHX393282 HRS393274:HRT393282 IBO393274:IBP393282 ILK393274:ILL393282 IVG393274:IVH393282 JFC393274:JFD393282 JOY393274:JOZ393282 JYU393274:JYV393282 KIQ393274:KIR393282 KSM393274:KSN393282 LCI393274:LCJ393282 LME393274:LMF393282 LWA393274:LWB393282 MFW393274:MFX393282 MPS393274:MPT393282 MZO393274:MZP393282 NJK393274:NJL393282 NTG393274:NTH393282 ODC393274:ODD393282 OMY393274:OMZ393282 OWU393274:OWV393282 PGQ393274:PGR393282 PQM393274:PQN393282 QAI393274:QAJ393282 QKE393274:QKF393282 QUA393274:QUB393282 RDW393274:RDX393282 RNS393274:RNT393282 RXO393274:RXP393282 SHK393274:SHL393282 SRG393274:SRH393282 TBC393274:TBD393282 TKY393274:TKZ393282 TUU393274:TUV393282 UEQ393274:UER393282 UOM393274:UON393282 UYI393274:UYJ393282 VIE393274:VIF393282 VSA393274:VSB393282 WBW393274:WBX393282 WLS393274:WLT393282 WVO393274:WVP393282 G458810:H458818 JC458810:JD458818 SY458810:SZ458818 ACU458810:ACV458818 AMQ458810:AMR458818 AWM458810:AWN458818 BGI458810:BGJ458818 BQE458810:BQF458818 CAA458810:CAB458818 CJW458810:CJX458818 CTS458810:CTT458818 DDO458810:DDP458818 DNK458810:DNL458818 DXG458810:DXH458818 EHC458810:EHD458818 EQY458810:EQZ458818 FAU458810:FAV458818 FKQ458810:FKR458818 FUM458810:FUN458818 GEI458810:GEJ458818 GOE458810:GOF458818 GYA458810:GYB458818 HHW458810:HHX458818 HRS458810:HRT458818 IBO458810:IBP458818 ILK458810:ILL458818 IVG458810:IVH458818 JFC458810:JFD458818 JOY458810:JOZ458818 JYU458810:JYV458818 KIQ458810:KIR458818 KSM458810:KSN458818 LCI458810:LCJ458818 LME458810:LMF458818 LWA458810:LWB458818 MFW458810:MFX458818 MPS458810:MPT458818 MZO458810:MZP458818 NJK458810:NJL458818 NTG458810:NTH458818 ODC458810:ODD458818 OMY458810:OMZ458818 OWU458810:OWV458818 PGQ458810:PGR458818 PQM458810:PQN458818 QAI458810:QAJ458818 QKE458810:QKF458818 QUA458810:QUB458818 RDW458810:RDX458818 RNS458810:RNT458818 RXO458810:RXP458818 SHK458810:SHL458818 SRG458810:SRH458818 TBC458810:TBD458818 TKY458810:TKZ458818 TUU458810:TUV458818 UEQ458810:UER458818 UOM458810:UON458818 UYI458810:UYJ458818 VIE458810:VIF458818 VSA458810:VSB458818 WBW458810:WBX458818 WLS458810:WLT458818 WVO458810:WVP458818 G524346:H524354 JC524346:JD524354 SY524346:SZ524354 ACU524346:ACV524354 AMQ524346:AMR524354 AWM524346:AWN524354 BGI524346:BGJ524354 BQE524346:BQF524354 CAA524346:CAB524354 CJW524346:CJX524354 CTS524346:CTT524354 DDO524346:DDP524354 DNK524346:DNL524354 DXG524346:DXH524354 EHC524346:EHD524354 EQY524346:EQZ524354 FAU524346:FAV524354 FKQ524346:FKR524354 FUM524346:FUN524354 GEI524346:GEJ524354 GOE524346:GOF524354 GYA524346:GYB524354 HHW524346:HHX524354 HRS524346:HRT524354 IBO524346:IBP524354 ILK524346:ILL524354 IVG524346:IVH524354 JFC524346:JFD524354 JOY524346:JOZ524354 JYU524346:JYV524354 KIQ524346:KIR524354 KSM524346:KSN524354 LCI524346:LCJ524354 LME524346:LMF524354 LWA524346:LWB524354 MFW524346:MFX524354 MPS524346:MPT524354 MZO524346:MZP524354 NJK524346:NJL524354 NTG524346:NTH524354 ODC524346:ODD524354 OMY524346:OMZ524354 OWU524346:OWV524354 PGQ524346:PGR524354 PQM524346:PQN524354 QAI524346:QAJ524354 QKE524346:QKF524354 QUA524346:QUB524354 RDW524346:RDX524354 RNS524346:RNT524354 RXO524346:RXP524354 SHK524346:SHL524354 SRG524346:SRH524354 TBC524346:TBD524354 TKY524346:TKZ524354 TUU524346:TUV524354 UEQ524346:UER524354 UOM524346:UON524354 UYI524346:UYJ524354 VIE524346:VIF524354 VSA524346:VSB524354 WBW524346:WBX524354 WLS524346:WLT524354 WVO524346:WVP524354 G589882:H589890 JC589882:JD589890 SY589882:SZ589890 ACU589882:ACV589890 AMQ589882:AMR589890 AWM589882:AWN589890 BGI589882:BGJ589890 BQE589882:BQF589890 CAA589882:CAB589890 CJW589882:CJX589890 CTS589882:CTT589890 DDO589882:DDP589890 DNK589882:DNL589890 DXG589882:DXH589890 EHC589882:EHD589890 EQY589882:EQZ589890 FAU589882:FAV589890 FKQ589882:FKR589890 FUM589882:FUN589890 GEI589882:GEJ589890 GOE589882:GOF589890 GYA589882:GYB589890 HHW589882:HHX589890 HRS589882:HRT589890 IBO589882:IBP589890 ILK589882:ILL589890 IVG589882:IVH589890 JFC589882:JFD589890 JOY589882:JOZ589890 JYU589882:JYV589890 KIQ589882:KIR589890 KSM589882:KSN589890 LCI589882:LCJ589890 LME589882:LMF589890 LWA589882:LWB589890 MFW589882:MFX589890 MPS589882:MPT589890 MZO589882:MZP589890 NJK589882:NJL589890 NTG589882:NTH589890 ODC589882:ODD589890 OMY589882:OMZ589890 OWU589882:OWV589890 PGQ589882:PGR589890 PQM589882:PQN589890 QAI589882:QAJ589890 QKE589882:QKF589890 QUA589882:QUB589890 RDW589882:RDX589890 RNS589882:RNT589890 RXO589882:RXP589890 SHK589882:SHL589890 SRG589882:SRH589890 TBC589882:TBD589890 TKY589882:TKZ589890 TUU589882:TUV589890 UEQ589882:UER589890 UOM589882:UON589890 UYI589882:UYJ589890 VIE589882:VIF589890 VSA589882:VSB589890 WBW589882:WBX589890 WLS589882:WLT589890 WVO589882:WVP589890 G655418:H655426 JC655418:JD655426 SY655418:SZ655426 ACU655418:ACV655426 AMQ655418:AMR655426 AWM655418:AWN655426 BGI655418:BGJ655426 BQE655418:BQF655426 CAA655418:CAB655426 CJW655418:CJX655426 CTS655418:CTT655426 DDO655418:DDP655426 DNK655418:DNL655426 DXG655418:DXH655426 EHC655418:EHD655426 EQY655418:EQZ655426 FAU655418:FAV655426 FKQ655418:FKR655426 FUM655418:FUN655426 GEI655418:GEJ655426 GOE655418:GOF655426 GYA655418:GYB655426 HHW655418:HHX655426 HRS655418:HRT655426 IBO655418:IBP655426 ILK655418:ILL655426 IVG655418:IVH655426 JFC655418:JFD655426 JOY655418:JOZ655426 JYU655418:JYV655426 KIQ655418:KIR655426 KSM655418:KSN655426 LCI655418:LCJ655426 LME655418:LMF655426 LWA655418:LWB655426 MFW655418:MFX655426 MPS655418:MPT655426 MZO655418:MZP655426 NJK655418:NJL655426 NTG655418:NTH655426 ODC655418:ODD655426 OMY655418:OMZ655426 OWU655418:OWV655426 PGQ655418:PGR655426 PQM655418:PQN655426 QAI655418:QAJ655426 QKE655418:QKF655426 QUA655418:QUB655426 RDW655418:RDX655426 RNS655418:RNT655426 RXO655418:RXP655426 SHK655418:SHL655426 SRG655418:SRH655426 TBC655418:TBD655426 TKY655418:TKZ655426 TUU655418:TUV655426 UEQ655418:UER655426 UOM655418:UON655426 UYI655418:UYJ655426 VIE655418:VIF655426 VSA655418:VSB655426 WBW655418:WBX655426 WLS655418:WLT655426 WVO655418:WVP655426 G720954:H720962 JC720954:JD720962 SY720954:SZ720962 ACU720954:ACV720962 AMQ720954:AMR720962 AWM720954:AWN720962 BGI720954:BGJ720962 BQE720954:BQF720962 CAA720954:CAB720962 CJW720954:CJX720962 CTS720954:CTT720962 DDO720954:DDP720962 DNK720954:DNL720962 DXG720954:DXH720962 EHC720954:EHD720962 EQY720954:EQZ720962 FAU720954:FAV720962 FKQ720954:FKR720962 FUM720954:FUN720962 GEI720954:GEJ720962 GOE720954:GOF720962 GYA720954:GYB720962 HHW720954:HHX720962 HRS720954:HRT720962 IBO720954:IBP720962 ILK720954:ILL720962 IVG720954:IVH720962 JFC720954:JFD720962 JOY720954:JOZ720962 JYU720954:JYV720962 KIQ720954:KIR720962 KSM720954:KSN720962 LCI720954:LCJ720962 LME720954:LMF720962 LWA720954:LWB720962 MFW720954:MFX720962 MPS720954:MPT720962 MZO720954:MZP720962 NJK720954:NJL720962 NTG720954:NTH720962 ODC720954:ODD720962 OMY720954:OMZ720962 OWU720954:OWV720962 PGQ720954:PGR720962 PQM720954:PQN720962 QAI720954:QAJ720962 QKE720954:QKF720962 QUA720954:QUB720962 RDW720954:RDX720962 RNS720954:RNT720962 RXO720954:RXP720962 SHK720954:SHL720962 SRG720954:SRH720962 TBC720954:TBD720962 TKY720954:TKZ720962 TUU720954:TUV720962 UEQ720954:UER720962 UOM720954:UON720962 UYI720954:UYJ720962 VIE720954:VIF720962 VSA720954:VSB720962 WBW720954:WBX720962 WLS720954:WLT720962 WVO720954:WVP720962 G786490:H786498 JC786490:JD786498 SY786490:SZ786498 ACU786490:ACV786498 AMQ786490:AMR786498 AWM786490:AWN786498 BGI786490:BGJ786498 BQE786490:BQF786498 CAA786490:CAB786498 CJW786490:CJX786498 CTS786490:CTT786498 DDO786490:DDP786498 DNK786490:DNL786498 DXG786490:DXH786498 EHC786490:EHD786498 EQY786490:EQZ786498 FAU786490:FAV786498 FKQ786490:FKR786498 FUM786490:FUN786498 GEI786490:GEJ786498 GOE786490:GOF786498 GYA786490:GYB786498 HHW786490:HHX786498 HRS786490:HRT786498 IBO786490:IBP786498 ILK786490:ILL786498 IVG786490:IVH786498 JFC786490:JFD786498 JOY786490:JOZ786498 JYU786490:JYV786498 KIQ786490:KIR786498 KSM786490:KSN786498 LCI786490:LCJ786498 LME786490:LMF786498 LWA786490:LWB786498 MFW786490:MFX786498 MPS786490:MPT786498 MZO786490:MZP786498 NJK786490:NJL786498 NTG786490:NTH786498 ODC786490:ODD786498 OMY786490:OMZ786498 OWU786490:OWV786498 PGQ786490:PGR786498 PQM786490:PQN786498 QAI786490:QAJ786498 QKE786490:QKF786498 QUA786490:QUB786498 RDW786490:RDX786498 RNS786490:RNT786498 RXO786490:RXP786498 SHK786490:SHL786498 SRG786490:SRH786498 TBC786490:TBD786498 TKY786490:TKZ786498 TUU786490:TUV786498 UEQ786490:UER786498 UOM786490:UON786498 UYI786490:UYJ786498 VIE786490:VIF786498 VSA786490:VSB786498 WBW786490:WBX786498 WLS786490:WLT786498 WVO786490:WVP786498 G852026:H852034 JC852026:JD852034 SY852026:SZ852034 ACU852026:ACV852034 AMQ852026:AMR852034 AWM852026:AWN852034 BGI852026:BGJ852034 BQE852026:BQF852034 CAA852026:CAB852034 CJW852026:CJX852034 CTS852026:CTT852034 DDO852026:DDP852034 DNK852026:DNL852034 DXG852026:DXH852034 EHC852026:EHD852034 EQY852026:EQZ852034 FAU852026:FAV852034 FKQ852026:FKR852034 FUM852026:FUN852034 GEI852026:GEJ852034 GOE852026:GOF852034 GYA852026:GYB852034 HHW852026:HHX852034 HRS852026:HRT852034 IBO852026:IBP852034 ILK852026:ILL852034 IVG852026:IVH852034 JFC852026:JFD852034 JOY852026:JOZ852034 JYU852026:JYV852034 KIQ852026:KIR852034 KSM852026:KSN852034 LCI852026:LCJ852034 LME852026:LMF852034 LWA852026:LWB852034 MFW852026:MFX852034 MPS852026:MPT852034 MZO852026:MZP852034 NJK852026:NJL852034 NTG852026:NTH852034 ODC852026:ODD852034 OMY852026:OMZ852034 OWU852026:OWV852034 PGQ852026:PGR852034 PQM852026:PQN852034 QAI852026:QAJ852034 QKE852026:QKF852034 QUA852026:QUB852034 RDW852026:RDX852034 RNS852026:RNT852034 RXO852026:RXP852034 SHK852026:SHL852034 SRG852026:SRH852034 TBC852026:TBD852034 TKY852026:TKZ852034 TUU852026:TUV852034 UEQ852026:UER852034 UOM852026:UON852034 UYI852026:UYJ852034 VIE852026:VIF852034 VSA852026:VSB852034 WBW852026:WBX852034 WLS852026:WLT852034 WVO852026:WVP852034 G917562:H917570 JC917562:JD917570 SY917562:SZ917570 ACU917562:ACV917570 AMQ917562:AMR917570 AWM917562:AWN917570 BGI917562:BGJ917570 BQE917562:BQF917570 CAA917562:CAB917570 CJW917562:CJX917570 CTS917562:CTT917570 DDO917562:DDP917570 DNK917562:DNL917570 DXG917562:DXH917570 EHC917562:EHD917570 EQY917562:EQZ917570 FAU917562:FAV917570 FKQ917562:FKR917570 FUM917562:FUN917570 GEI917562:GEJ917570 GOE917562:GOF917570 GYA917562:GYB917570 HHW917562:HHX917570 HRS917562:HRT917570 IBO917562:IBP917570 ILK917562:ILL917570 IVG917562:IVH917570 JFC917562:JFD917570 JOY917562:JOZ917570 JYU917562:JYV917570 KIQ917562:KIR917570 KSM917562:KSN917570 LCI917562:LCJ917570 LME917562:LMF917570 LWA917562:LWB917570 MFW917562:MFX917570 MPS917562:MPT917570 MZO917562:MZP917570 NJK917562:NJL917570 NTG917562:NTH917570 ODC917562:ODD917570 OMY917562:OMZ917570 OWU917562:OWV917570 PGQ917562:PGR917570 PQM917562:PQN917570 QAI917562:QAJ917570 QKE917562:QKF917570 QUA917562:QUB917570 RDW917562:RDX917570 RNS917562:RNT917570 RXO917562:RXP917570 SHK917562:SHL917570 SRG917562:SRH917570 TBC917562:TBD917570 TKY917562:TKZ917570 TUU917562:TUV917570 UEQ917562:UER917570 UOM917562:UON917570 UYI917562:UYJ917570 VIE917562:VIF917570 VSA917562:VSB917570 WBW917562:WBX917570 WLS917562:WLT917570 WVO917562:WVP917570 G983098:H983106 JC983098:JD983106 SY983098:SZ983106 ACU983098:ACV983106 AMQ983098:AMR983106 AWM983098:AWN983106 BGI983098:BGJ983106 BQE983098:BQF983106 CAA983098:CAB983106 CJW983098:CJX983106 CTS983098:CTT983106 DDO983098:DDP983106 DNK983098:DNL983106 DXG983098:DXH983106 EHC983098:EHD983106 EQY983098:EQZ983106 FAU983098:FAV983106 FKQ983098:FKR983106 FUM983098:FUN983106 GEI983098:GEJ983106 GOE983098:GOF983106 GYA983098:GYB983106 HHW983098:HHX983106 HRS983098:HRT983106 IBO983098:IBP983106 ILK983098:ILL983106 IVG983098:IVH983106 JFC983098:JFD983106 JOY983098:JOZ983106 JYU983098:JYV983106 KIQ983098:KIR983106 KSM983098:KSN983106 LCI983098:LCJ983106 LME983098:LMF983106 LWA983098:LWB983106 MFW983098:MFX983106 MPS983098:MPT983106 MZO983098:MZP983106 NJK983098:NJL983106 NTG983098:NTH983106 ODC983098:ODD983106 OMY983098:OMZ983106 OWU983098:OWV983106 PGQ983098:PGR983106 PQM983098:PQN983106 QAI983098:QAJ983106 QKE983098:QKF983106 QUA983098:QUB983106 RDW983098:RDX983106 RNS983098:RNT983106 RXO983098:RXP983106 SHK983098:SHL983106 SRG983098:SRH983106 TBC983098:TBD983106 TKY983098:TKZ983106 TUU983098:TUV983106 UEQ983098:UER983106 UOM983098:UON983106 UYI983098:UYJ983106 VIE983098:VIF983106 VSA983098:VSB983106 WBW983098:WBX983106 WLS983098:WLT983106 WVO983098:WVP983106 A18:B53 IW18:IX53 SS18:ST53 ACO18:ACP53 AMK18:AML53 AWG18:AWH53 BGC18:BGD53 BPY18:BPZ53 BZU18:BZV53 CJQ18:CJR53 CTM18:CTN53 DDI18:DDJ53 DNE18:DNF53 DXA18:DXB53 EGW18:EGX53 EQS18:EQT53 FAO18:FAP53 FKK18:FKL53 FUG18:FUH53 GEC18:GED53 GNY18:GNZ53 GXU18:GXV53 HHQ18:HHR53 HRM18:HRN53 IBI18:IBJ53 ILE18:ILF53 IVA18:IVB53 JEW18:JEX53 JOS18:JOT53 JYO18:JYP53 KIK18:KIL53 KSG18:KSH53 LCC18:LCD53 LLY18:LLZ53 LVU18:LVV53 MFQ18:MFR53 MPM18:MPN53 MZI18:MZJ53 NJE18:NJF53 NTA18:NTB53 OCW18:OCX53 OMS18:OMT53 OWO18:OWP53 PGK18:PGL53 PQG18:PQH53 QAC18:QAD53 QJY18:QJZ53 QTU18:QTV53 RDQ18:RDR53 RNM18:RNN53 RXI18:RXJ53 SHE18:SHF53 SRA18:SRB53 TAW18:TAX53 TKS18:TKT53 TUO18:TUP53 UEK18:UEL53 UOG18:UOH53 UYC18:UYD53 VHY18:VHZ53 VRU18:VRV53 WBQ18:WBR53 WLM18:WLN53 WVI18:WVJ53 A65554:B65589 IW65554:IX65589 SS65554:ST65589 ACO65554:ACP65589 AMK65554:AML65589 AWG65554:AWH65589 BGC65554:BGD65589 BPY65554:BPZ65589 BZU65554:BZV65589 CJQ65554:CJR65589 CTM65554:CTN65589 DDI65554:DDJ65589 DNE65554:DNF65589 DXA65554:DXB65589 EGW65554:EGX65589 EQS65554:EQT65589 FAO65554:FAP65589 FKK65554:FKL65589 FUG65554:FUH65589 GEC65554:GED65589 GNY65554:GNZ65589 GXU65554:GXV65589 HHQ65554:HHR65589 HRM65554:HRN65589 IBI65554:IBJ65589 ILE65554:ILF65589 IVA65554:IVB65589 JEW65554:JEX65589 JOS65554:JOT65589 JYO65554:JYP65589 KIK65554:KIL65589 KSG65554:KSH65589 LCC65554:LCD65589 LLY65554:LLZ65589 LVU65554:LVV65589 MFQ65554:MFR65589 MPM65554:MPN65589 MZI65554:MZJ65589 NJE65554:NJF65589 NTA65554:NTB65589 OCW65554:OCX65589 OMS65554:OMT65589 OWO65554:OWP65589 PGK65554:PGL65589 PQG65554:PQH65589 QAC65554:QAD65589 QJY65554:QJZ65589 QTU65554:QTV65589 RDQ65554:RDR65589 RNM65554:RNN65589 RXI65554:RXJ65589 SHE65554:SHF65589 SRA65554:SRB65589 TAW65554:TAX65589 TKS65554:TKT65589 TUO65554:TUP65589 UEK65554:UEL65589 UOG65554:UOH65589 UYC65554:UYD65589 VHY65554:VHZ65589 VRU65554:VRV65589 WBQ65554:WBR65589 WLM65554:WLN65589 WVI65554:WVJ65589 A131090:B131125 IW131090:IX131125 SS131090:ST131125 ACO131090:ACP131125 AMK131090:AML131125 AWG131090:AWH131125 BGC131090:BGD131125 BPY131090:BPZ131125 BZU131090:BZV131125 CJQ131090:CJR131125 CTM131090:CTN131125 DDI131090:DDJ131125 DNE131090:DNF131125 DXA131090:DXB131125 EGW131090:EGX131125 EQS131090:EQT131125 FAO131090:FAP131125 FKK131090:FKL131125 FUG131090:FUH131125 GEC131090:GED131125 GNY131090:GNZ131125 GXU131090:GXV131125 HHQ131090:HHR131125 HRM131090:HRN131125 IBI131090:IBJ131125 ILE131090:ILF131125 IVA131090:IVB131125 JEW131090:JEX131125 JOS131090:JOT131125 JYO131090:JYP131125 KIK131090:KIL131125 KSG131090:KSH131125 LCC131090:LCD131125 LLY131090:LLZ131125 LVU131090:LVV131125 MFQ131090:MFR131125 MPM131090:MPN131125 MZI131090:MZJ131125 NJE131090:NJF131125 NTA131090:NTB131125 OCW131090:OCX131125 OMS131090:OMT131125 OWO131090:OWP131125 PGK131090:PGL131125 PQG131090:PQH131125 QAC131090:QAD131125 QJY131090:QJZ131125 QTU131090:QTV131125 RDQ131090:RDR131125 RNM131090:RNN131125 RXI131090:RXJ131125 SHE131090:SHF131125 SRA131090:SRB131125 TAW131090:TAX131125 TKS131090:TKT131125 TUO131090:TUP131125 UEK131090:UEL131125 UOG131090:UOH131125 UYC131090:UYD131125 VHY131090:VHZ131125 VRU131090:VRV131125 WBQ131090:WBR131125 WLM131090:WLN131125 WVI131090:WVJ131125 A196626:B196661 IW196626:IX196661 SS196626:ST196661 ACO196626:ACP196661 AMK196626:AML196661 AWG196626:AWH196661 BGC196626:BGD196661 BPY196626:BPZ196661 BZU196626:BZV196661 CJQ196626:CJR196661 CTM196626:CTN196661 DDI196626:DDJ196661 DNE196626:DNF196661 DXA196626:DXB196661 EGW196626:EGX196661 EQS196626:EQT196661 FAO196626:FAP196661 FKK196626:FKL196661 FUG196626:FUH196661 GEC196626:GED196661 GNY196626:GNZ196661 GXU196626:GXV196661 HHQ196626:HHR196661 HRM196626:HRN196661 IBI196626:IBJ196661 ILE196626:ILF196661 IVA196626:IVB196661 JEW196626:JEX196661 JOS196626:JOT196661 JYO196626:JYP196661 KIK196626:KIL196661 KSG196626:KSH196661 LCC196626:LCD196661 LLY196626:LLZ196661 LVU196626:LVV196661 MFQ196626:MFR196661 MPM196626:MPN196661 MZI196626:MZJ196661 NJE196626:NJF196661 NTA196626:NTB196661 OCW196626:OCX196661 OMS196626:OMT196661 OWO196626:OWP196661 PGK196626:PGL196661 PQG196626:PQH196661 QAC196626:QAD196661 QJY196626:QJZ196661 QTU196626:QTV196661 RDQ196626:RDR196661 RNM196626:RNN196661 RXI196626:RXJ196661 SHE196626:SHF196661 SRA196626:SRB196661 TAW196626:TAX196661 TKS196626:TKT196661 TUO196626:TUP196661 UEK196626:UEL196661 UOG196626:UOH196661 UYC196626:UYD196661 VHY196626:VHZ196661 VRU196626:VRV196661 WBQ196626:WBR196661 WLM196626:WLN196661 WVI196626:WVJ196661 A262162:B262197 IW262162:IX262197 SS262162:ST262197 ACO262162:ACP262197 AMK262162:AML262197 AWG262162:AWH262197 BGC262162:BGD262197 BPY262162:BPZ262197 BZU262162:BZV262197 CJQ262162:CJR262197 CTM262162:CTN262197 DDI262162:DDJ262197 DNE262162:DNF262197 DXA262162:DXB262197 EGW262162:EGX262197 EQS262162:EQT262197 FAO262162:FAP262197 FKK262162:FKL262197 FUG262162:FUH262197 GEC262162:GED262197 GNY262162:GNZ262197 GXU262162:GXV262197 HHQ262162:HHR262197 HRM262162:HRN262197 IBI262162:IBJ262197 ILE262162:ILF262197 IVA262162:IVB262197 JEW262162:JEX262197 JOS262162:JOT262197 JYO262162:JYP262197 KIK262162:KIL262197 KSG262162:KSH262197 LCC262162:LCD262197 LLY262162:LLZ262197 LVU262162:LVV262197 MFQ262162:MFR262197 MPM262162:MPN262197 MZI262162:MZJ262197 NJE262162:NJF262197 NTA262162:NTB262197 OCW262162:OCX262197 OMS262162:OMT262197 OWO262162:OWP262197 PGK262162:PGL262197 PQG262162:PQH262197 QAC262162:QAD262197 QJY262162:QJZ262197 QTU262162:QTV262197 RDQ262162:RDR262197 RNM262162:RNN262197 RXI262162:RXJ262197 SHE262162:SHF262197 SRA262162:SRB262197 TAW262162:TAX262197 TKS262162:TKT262197 TUO262162:TUP262197 UEK262162:UEL262197 UOG262162:UOH262197 UYC262162:UYD262197 VHY262162:VHZ262197 VRU262162:VRV262197 WBQ262162:WBR262197 WLM262162:WLN262197 WVI262162:WVJ262197 A327698:B327733 IW327698:IX327733 SS327698:ST327733 ACO327698:ACP327733 AMK327698:AML327733 AWG327698:AWH327733 BGC327698:BGD327733 BPY327698:BPZ327733 BZU327698:BZV327733 CJQ327698:CJR327733 CTM327698:CTN327733 DDI327698:DDJ327733 DNE327698:DNF327733 DXA327698:DXB327733 EGW327698:EGX327733 EQS327698:EQT327733 FAO327698:FAP327733 FKK327698:FKL327733 FUG327698:FUH327733 GEC327698:GED327733 GNY327698:GNZ327733 GXU327698:GXV327733 HHQ327698:HHR327733 HRM327698:HRN327733 IBI327698:IBJ327733 ILE327698:ILF327733 IVA327698:IVB327733 JEW327698:JEX327733 JOS327698:JOT327733 JYO327698:JYP327733 KIK327698:KIL327733 KSG327698:KSH327733 LCC327698:LCD327733 LLY327698:LLZ327733 LVU327698:LVV327733 MFQ327698:MFR327733 MPM327698:MPN327733 MZI327698:MZJ327733 NJE327698:NJF327733 NTA327698:NTB327733 OCW327698:OCX327733 OMS327698:OMT327733 OWO327698:OWP327733 PGK327698:PGL327733 PQG327698:PQH327733 QAC327698:QAD327733 QJY327698:QJZ327733 QTU327698:QTV327733 RDQ327698:RDR327733 RNM327698:RNN327733 RXI327698:RXJ327733 SHE327698:SHF327733 SRA327698:SRB327733 TAW327698:TAX327733 TKS327698:TKT327733 TUO327698:TUP327733 UEK327698:UEL327733 UOG327698:UOH327733 UYC327698:UYD327733 VHY327698:VHZ327733 VRU327698:VRV327733 WBQ327698:WBR327733 WLM327698:WLN327733 WVI327698:WVJ327733 A393234:B393269 IW393234:IX393269 SS393234:ST393269 ACO393234:ACP393269 AMK393234:AML393269 AWG393234:AWH393269 BGC393234:BGD393269 BPY393234:BPZ393269 BZU393234:BZV393269 CJQ393234:CJR393269 CTM393234:CTN393269 DDI393234:DDJ393269 DNE393234:DNF393269 DXA393234:DXB393269 EGW393234:EGX393269 EQS393234:EQT393269 FAO393234:FAP393269 FKK393234:FKL393269 FUG393234:FUH393269 GEC393234:GED393269 GNY393234:GNZ393269 GXU393234:GXV393269 HHQ393234:HHR393269 HRM393234:HRN393269 IBI393234:IBJ393269 ILE393234:ILF393269 IVA393234:IVB393269 JEW393234:JEX393269 JOS393234:JOT393269 JYO393234:JYP393269 KIK393234:KIL393269 KSG393234:KSH393269 LCC393234:LCD393269 LLY393234:LLZ393269 LVU393234:LVV393269 MFQ393234:MFR393269 MPM393234:MPN393269 MZI393234:MZJ393269 NJE393234:NJF393269 NTA393234:NTB393269 OCW393234:OCX393269 OMS393234:OMT393269 OWO393234:OWP393269 PGK393234:PGL393269 PQG393234:PQH393269 QAC393234:QAD393269 QJY393234:QJZ393269 QTU393234:QTV393269 RDQ393234:RDR393269 RNM393234:RNN393269 RXI393234:RXJ393269 SHE393234:SHF393269 SRA393234:SRB393269 TAW393234:TAX393269 TKS393234:TKT393269 TUO393234:TUP393269 UEK393234:UEL393269 UOG393234:UOH393269 UYC393234:UYD393269 VHY393234:VHZ393269 VRU393234:VRV393269 WBQ393234:WBR393269 WLM393234:WLN393269 WVI393234:WVJ393269 A458770:B458805 IW458770:IX458805 SS458770:ST458805 ACO458770:ACP458805 AMK458770:AML458805 AWG458770:AWH458805 BGC458770:BGD458805 BPY458770:BPZ458805 BZU458770:BZV458805 CJQ458770:CJR458805 CTM458770:CTN458805 DDI458770:DDJ458805 DNE458770:DNF458805 DXA458770:DXB458805 EGW458770:EGX458805 EQS458770:EQT458805 FAO458770:FAP458805 FKK458770:FKL458805 FUG458770:FUH458805 GEC458770:GED458805 GNY458770:GNZ458805 GXU458770:GXV458805 HHQ458770:HHR458805 HRM458770:HRN458805 IBI458770:IBJ458805 ILE458770:ILF458805 IVA458770:IVB458805 JEW458770:JEX458805 JOS458770:JOT458805 JYO458770:JYP458805 KIK458770:KIL458805 KSG458770:KSH458805 LCC458770:LCD458805 LLY458770:LLZ458805 LVU458770:LVV458805 MFQ458770:MFR458805 MPM458770:MPN458805 MZI458770:MZJ458805 NJE458770:NJF458805 NTA458770:NTB458805 OCW458770:OCX458805 OMS458770:OMT458805 OWO458770:OWP458805 PGK458770:PGL458805 PQG458770:PQH458805 QAC458770:QAD458805 QJY458770:QJZ458805 QTU458770:QTV458805 RDQ458770:RDR458805 RNM458770:RNN458805 RXI458770:RXJ458805 SHE458770:SHF458805 SRA458770:SRB458805 TAW458770:TAX458805 TKS458770:TKT458805 TUO458770:TUP458805 UEK458770:UEL458805 UOG458770:UOH458805 UYC458770:UYD458805 VHY458770:VHZ458805 VRU458770:VRV458805 WBQ458770:WBR458805 WLM458770:WLN458805 WVI458770:WVJ458805 A524306:B524341 IW524306:IX524341 SS524306:ST524341 ACO524306:ACP524341 AMK524306:AML524341 AWG524306:AWH524341 BGC524306:BGD524341 BPY524306:BPZ524341 BZU524306:BZV524341 CJQ524306:CJR524341 CTM524306:CTN524341 DDI524306:DDJ524341 DNE524306:DNF524341 DXA524306:DXB524341 EGW524306:EGX524341 EQS524306:EQT524341 FAO524306:FAP524341 FKK524306:FKL524341 FUG524306:FUH524341 GEC524306:GED524341 GNY524306:GNZ524341 GXU524306:GXV524341 HHQ524306:HHR524341 HRM524306:HRN524341 IBI524306:IBJ524341 ILE524306:ILF524341 IVA524306:IVB524341 JEW524306:JEX524341 JOS524306:JOT524341 JYO524306:JYP524341 KIK524306:KIL524341 KSG524306:KSH524341 LCC524306:LCD524341 LLY524306:LLZ524341 LVU524306:LVV524341 MFQ524306:MFR524341 MPM524306:MPN524341 MZI524306:MZJ524341 NJE524306:NJF524341 NTA524306:NTB524341 OCW524306:OCX524341 OMS524306:OMT524341 OWO524306:OWP524341 PGK524306:PGL524341 PQG524306:PQH524341 QAC524306:QAD524341 QJY524306:QJZ524341 QTU524306:QTV524341 RDQ524306:RDR524341 RNM524306:RNN524341 RXI524306:RXJ524341 SHE524306:SHF524341 SRA524306:SRB524341 TAW524306:TAX524341 TKS524306:TKT524341 TUO524306:TUP524341 UEK524306:UEL524341 UOG524306:UOH524341 UYC524306:UYD524341 VHY524306:VHZ524341 VRU524306:VRV524341 WBQ524306:WBR524341 WLM524306:WLN524341 WVI524306:WVJ524341 A589842:B589877 IW589842:IX589877 SS589842:ST589877 ACO589842:ACP589877 AMK589842:AML589877 AWG589842:AWH589877 BGC589842:BGD589877 BPY589842:BPZ589877 BZU589842:BZV589877 CJQ589842:CJR589877 CTM589842:CTN589877 DDI589842:DDJ589877 DNE589842:DNF589877 DXA589842:DXB589877 EGW589842:EGX589877 EQS589842:EQT589877 FAO589842:FAP589877 FKK589842:FKL589877 FUG589842:FUH589877 GEC589842:GED589877 GNY589842:GNZ589877 GXU589842:GXV589877 HHQ589842:HHR589877 HRM589842:HRN589877 IBI589842:IBJ589877 ILE589842:ILF589877 IVA589842:IVB589877 JEW589842:JEX589877 JOS589842:JOT589877 JYO589842:JYP589877 KIK589842:KIL589877 KSG589842:KSH589877 LCC589842:LCD589877 LLY589842:LLZ589877 LVU589842:LVV589877 MFQ589842:MFR589877 MPM589842:MPN589877 MZI589842:MZJ589877 NJE589842:NJF589877 NTA589842:NTB589877 OCW589842:OCX589877 OMS589842:OMT589877 OWO589842:OWP589877 PGK589842:PGL589877 PQG589842:PQH589877 QAC589842:QAD589877 QJY589842:QJZ589877 QTU589842:QTV589877 RDQ589842:RDR589877 RNM589842:RNN589877 RXI589842:RXJ589877 SHE589842:SHF589877 SRA589842:SRB589877 TAW589842:TAX589877 TKS589842:TKT589877 TUO589842:TUP589877 UEK589842:UEL589877 UOG589842:UOH589877 UYC589842:UYD589877 VHY589842:VHZ589877 VRU589842:VRV589877 WBQ589842:WBR589877 WLM589842:WLN589877 WVI589842:WVJ589877 A655378:B655413 IW655378:IX655413 SS655378:ST655413 ACO655378:ACP655413 AMK655378:AML655413 AWG655378:AWH655413 BGC655378:BGD655413 BPY655378:BPZ655413 BZU655378:BZV655413 CJQ655378:CJR655413 CTM655378:CTN655413 DDI655378:DDJ655413 DNE655378:DNF655413 DXA655378:DXB655413 EGW655378:EGX655413 EQS655378:EQT655413 FAO655378:FAP655413 FKK655378:FKL655413 FUG655378:FUH655413 GEC655378:GED655413 GNY655378:GNZ655413 GXU655378:GXV655413 HHQ655378:HHR655413 HRM655378:HRN655413 IBI655378:IBJ655413 ILE655378:ILF655413 IVA655378:IVB655413 JEW655378:JEX655413 JOS655378:JOT655413 JYO655378:JYP655413 KIK655378:KIL655413 KSG655378:KSH655413 LCC655378:LCD655413 LLY655378:LLZ655413 LVU655378:LVV655413 MFQ655378:MFR655413 MPM655378:MPN655413 MZI655378:MZJ655413 NJE655378:NJF655413 NTA655378:NTB655413 OCW655378:OCX655413 OMS655378:OMT655413 OWO655378:OWP655413 PGK655378:PGL655413 PQG655378:PQH655413 QAC655378:QAD655413 QJY655378:QJZ655413 QTU655378:QTV655413 RDQ655378:RDR655413 RNM655378:RNN655413 RXI655378:RXJ655413 SHE655378:SHF655413 SRA655378:SRB655413 TAW655378:TAX655413 TKS655378:TKT655413 TUO655378:TUP655413 UEK655378:UEL655413 UOG655378:UOH655413 UYC655378:UYD655413 VHY655378:VHZ655413 VRU655378:VRV655413 WBQ655378:WBR655413 WLM655378:WLN655413 WVI655378:WVJ655413 A720914:B720949 IW720914:IX720949 SS720914:ST720949 ACO720914:ACP720949 AMK720914:AML720949 AWG720914:AWH720949 BGC720914:BGD720949 BPY720914:BPZ720949 BZU720914:BZV720949 CJQ720914:CJR720949 CTM720914:CTN720949 DDI720914:DDJ720949 DNE720914:DNF720949 DXA720914:DXB720949 EGW720914:EGX720949 EQS720914:EQT720949 FAO720914:FAP720949 FKK720914:FKL720949 FUG720914:FUH720949 GEC720914:GED720949 GNY720914:GNZ720949 GXU720914:GXV720949 HHQ720914:HHR720949 HRM720914:HRN720949 IBI720914:IBJ720949 ILE720914:ILF720949 IVA720914:IVB720949 JEW720914:JEX720949 JOS720914:JOT720949 JYO720914:JYP720949 KIK720914:KIL720949 KSG720914:KSH720949 LCC720914:LCD720949 LLY720914:LLZ720949 LVU720914:LVV720949 MFQ720914:MFR720949 MPM720914:MPN720949 MZI720914:MZJ720949 NJE720914:NJF720949 NTA720914:NTB720949 OCW720914:OCX720949 OMS720914:OMT720949 OWO720914:OWP720949 PGK720914:PGL720949 PQG720914:PQH720949 QAC720914:QAD720949 QJY720914:QJZ720949 QTU720914:QTV720949 RDQ720914:RDR720949 RNM720914:RNN720949 RXI720914:RXJ720949 SHE720914:SHF720949 SRA720914:SRB720949 TAW720914:TAX720949 TKS720914:TKT720949 TUO720914:TUP720949 UEK720914:UEL720949 UOG720914:UOH720949 UYC720914:UYD720949 VHY720914:VHZ720949 VRU720914:VRV720949 WBQ720914:WBR720949 WLM720914:WLN720949 WVI720914:WVJ720949 A786450:B786485 IW786450:IX786485 SS786450:ST786485 ACO786450:ACP786485 AMK786450:AML786485 AWG786450:AWH786485 BGC786450:BGD786485 BPY786450:BPZ786485 BZU786450:BZV786485 CJQ786450:CJR786485 CTM786450:CTN786485 DDI786450:DDJ786485 DNE786450:DNF786485 DXA786450:DXB786485 EGW786450:EGX786485 EQS786450:EQT786485 FAO786450:FAP786485 FKK786450:FKL786485 FUG786450:FUH786485 GEC786450:GED786485 GNY786450:GNZ786485 GXU786450:GXV786485 HHQ786450:HHR786485 HRM786450:HRN786485 IBI786450:IBJ786485 ILE786450:ILF786485 IVA786450:IVB786485 JEW786450:JEX786485 JOS786450:JOT786485 JYO786450:JYP786485 KIK786450:KIL786485 KSG786450:KSH786485 LCC786450:LCD786485 LLY786450:LLZ786485 LVU786450:LVV786485 MFQ786450:MFR786485 MPM786450:MPN786485 MZI786450:MZJ786485 NJE786450:NJF786485 NTA786450:NTB786485 OCW786450:OCX786485 OMS786450:OMT786485 OWO786450:OWP786485 PGK786450:PGL786485 PQG786450:PQH786485 QAC786450:QAD786485 QJY786450:QJZ786485 QTU786450:QTV786485 RDQ786450:RDR786485 RNM786450:RNN786485 RXI786450:RXJ786485 SHE786450:SHF786485 SRA786450:SRB786485 TAW786450:TAX786485 TKS786450:TKT786485 TUO786450:TUP786485 UEK786450:UEL786485 UOG786450:UOH786485 UYC786450:UYD786485 VHY786450:VHZ786485 VRU786450:VRV786485 WBQ786450:WBR786485 WLM786450:WLN786485 WVI786450:WVJ786485 A851986:B852021 IW851986:IX852021 SS851986:ST852021 ACO851986:ACP852021 AMK851986:AML852021 AWG851986:AWH852021 BGC851986:BGD852021 BPY851986:BPZ852021 BZU851986:BZV852021 CJQ851986:CJR852021 CTM851986:CTN852021 DDI851986:DDJ852021 DNE851986:DNF852021 DXA851986:DXB852021 EGW851986:EGX852021 EQS851986:EQT852021 FAO851986:FAP852021 FKK851986:FKL852021 FUG851986:FUH852021 GEC851986:GED852021 GNY851986:GNZ852021 GXU851986:GXV852021 HHQ851986:HHR852021 HRM851986:HRN852021 IBI851986:IBJ852021 ILE851986:ILF852021 IVA851986:IVB852021 JEW851986:JEX852021 JOS851986:JOT852021 JYO851986:JYP852021 KIK851986:KIL852021 KSG851986:KSH852021 LCC851986:LCD852021 LLY851986:LLZ852021 LVU851986:LVV852021 MFQ851986:MFR852021 MPM851986:MPN852021 MZI851986:MZJ852021 NJE851986:NJF852021 NTA851986:NTB852021 OCW851986:OCX852021 OMS851986:OMT852021 OWO851986:OWP852021 PGK851986:PGL852021 PQG851986:PQH852021 QAC851986:QAD852021 QJY851986:QJZ852021 QTU851986:QTV852021 RDQ851986:RDR852021 RNM851986:RNN852021 RXI851986:RXJ852021 SHE851986:SHF852021 SRA851986:SRB852021 TAW851986:TAX852021 TKS851986:TKT852021 TUO851986:TUP852021 UEK851986:UEL852021 UOG851986:UOH852021 UYC851986:UYD852021 VHY851986:VHZ852021 VRU851986:VRV852021 WBQ851986:WBR852021 WLM851986:WLN852021 WVI851986:WVJ852021 A917522:B917557 IW917522:IX917557 SS917522:ST917557 ACO917522:ACP917557 AMK917522:AML917557 AWG917522:AWH917557 BGC917522:BGD917557 BPY917522:BPZ917557 BZU917522:BZV917557 CJQ917522:CJR917557 CTM917522:CTN917557 DDI917522:DDJ917557 DNE917522:DNF917557 DXA917522:DXB917557 EGW917522:EGX917557 EQS917522:EQT917557 FAO917522:FAP917557 FKK917522:FKL917557 FUG917522:FUH917557 GEC917522:GED917557 GNY917522:GNZ917557 GXU917522:GXV917557 HHQ917522:HHR917557 HRM917522:HRN917557 IBI917522:IBJ917557 ILE917522:ILF917557 IVA917522:IVB917557 JEW917522:JEX917557 JOS917522:JOT917557 JYO917522:JYP917557 KIK917522:KIL917557 KSG917522:KSH917557 LCC917522:LCD917557 LLY917522:LLZ917557 LVU917522:LVV917557 MFQ917522:MFR917557 MPM917522:MPN917557 MZI917522:MZJ917557 NJE917522:NJF917557 NTA917522:NTB917557 OCW917522:OCX917557 OMS917522:OMT917557 OWO917522:OWP917557 PGK917522:PGL917557 PQG917522:PQH917557 QAC917522:QAD917557 QJY917522:QJZ917557 QTU917522:QTV917557 RDQ917522:RDR917557 RNM917522:RNN917557 RXI917522:RXJ917557 SHE917522:SHF917557 SRA917522:SRB917557 TAW917522:TAX917557 TKS917522:TKT917557 TUO917522:TUP917557 UEK917522:UEL917557 UOG917522:UOH917557 UYC917522:UYD917557 VHY917522:VHZ917557 VRU917522:VRV917557 WBQ917522:WBR917557 WLM917522:WLN917557 WVI917522:WVJ917557 A983058:B983093 IW983058:IX983093 SS983058:ST983093 ACO983058:ACP983093 AMK983058:AML983093 AWG983058:AWH983093 BGC983058:BGD983093 BPY983058:BPZ983093 BZU983058:BZV983093 CJQ983058:CJR983093 CTM983058:CTN983093 DDI983058:DDJ983093 DNE983058:DNF983093 DXA983058:DXB983093 EGW983058:EGX983093 EQS983058:EQT983093 FAO983058:FAP983093 FKK983058:FKL983093 FUG983058:FUH983093 GEC983058:GED983093 GNY983058:GNZ983093 GXU983058:GXV983093 HHQ983058:HHR983093 HRM983058:HRN983093 IBI983058:IBJ983093 ILE983058:ILF983093 IVA983058:IVB983093 JEW983058:JEX983093 JOS983058:JOT983093 JYO983058:JYP983093 KIK983058:KIL983093 KSG983058:KSH983093 LCC983058:LCD983093 LLY983058:LLZ983093 LVU983058:LVV983093 MFQ983058:MFR983093 MPM983058:MPN983093 MZI983058:MZJ983093 NJE983058:NJF983093 NTA983058:NTB983093 OCW983058:OCX983093 OMS983058:OMT983093 OWO983058:OWP983093 PGK983058:PGL983093 PQG983058:PQH983093 QAC983058:QAD983093 QJY983058:QJZ983093 QTU983058:QTV983093 RDQ983058:RDR983093 RNM983058:RNN983093 RXI983058:RXJ983093 SHE983058:SHF983093 SRA983058:SRB983093 TAW983058:TAX983093 TKS983058:TKT983093 TUO983058:TUP983093 UEK983058:UEL983093 UOG983058:UOH983093 UYC983058:UYD983093 VHY983058:VHZ983093 VRU983058:VRV983093 WBQ983058:WBR983093 WLM983058:WLN983093 WVI983058:WVJ983093 C27:C53 IY27:IY53 SU27:SU53 ACQ27:ACQ53 AMM27:AMM53 AWI27:AWI53 BGE27:BGE53 BQA27:BQA53 BZW27:BZW53 CJS27:CJS53 CTO27:CTO53 DDK27:DDK53 DNG27:DNG53 DXC27:DXC53 EGY27:EGY53 EQU27:EQU53 FAQ27:FAQ53 FKM27:FKM53 FUI27:FUI53 GEE27:GEE53 GOA27:GOA53 GXW27:GXW53 HHS27:HHS53 HRO27:HRO53 IBK27:IBK53 ILG27:ILG53 IVC27:IVC53 JEY27:JEY53 JOU27:JOU53 JYQ27:JYQ53 KIM27:KIM53 KSI27:KSI53 LCE27:LCE53 LMA27:LMA53 LVW27:LVW53 MFS27:MFS53 MPO27:MPO53 MZK27:MZK53 NJG27:NJG53 NTC27:NTC53 OCY27:OCY53 OMU27:OMU53 OWQ27:OWQ53 PGM27:PGM53 PQI27:PQI53 QAE27:QAE53 QKA27:QKA53 QTW27:QTW53 RDS27:RDS53 RNO27:RNO53 RXK27:RXK53 SHG27:SHG53 SRC27:SRC53 TAY27:TAY53 TKU27:TKU53 TUQ27:TUQ53 UEM27:UEM53 UOI27:UOI53 UYE27:UYE53 VIA27:VIA53 VRW27:VRW53 WBS27:WBS53 WLO27:WLO53 WVK27:WVK53 C65563:C65589 IY65563:IY65589 SU65563:SU65589 ACQ65563:ACQ65589 AMM65563:AMM65589 AWI65563:AWI65589 BGE65563:BGE65589 BQA65563:BQA65589 BZW65563:BZW65589 CJS65563:CJS65589 CTO65563:CTO65589 DDK65563:DDK65589 DNG65563:DNG65589 DXC65563:DXC65589 EGY65563:EGY65589 EQU65563:EQU65589 FAQ65563:FAQ65589 FKM65563:FKM65589 FUI65563:FUI65589 GEE65563:GEE65589 GOA65563:GOA65589 GXW65563:GXW65589 HHS65563:HHS65589 HRO65563:HRO65589 IBK65563:IBK65589 ILG65563:ILG65589 IVC65563:IVC65589 JEY65563:JEY65589 JOU65563:JOU65589 JYQ65563:JYQ65589 KIM65563:KIM65589 KSI65563:KSI65589 LCE65563:LCE65589 LMA65563:LMA65589 LVW65563:LVW65589 MFS65563:MFS65589 MPO65563:MPO65589 MZK65563:MZK65589 NJG65563:NJG65589 NTC65563:NTC65589 OCY65563:OCY65589 OMU65563:OMU65589 OWQ65563:OWQ65589 PGM65563:PGM65589 PQI65563:PQI65589 QAE65563:QAE65589 QKA65563:QKA65589 QTW65563:QTW65589 RDS65563:RDS65589 RNO65563:RNO65589 RXK65563:RXK65589 SHG65563:SHG65589 SRC65563:SRC65589 TAY65563:TAY65589 TKU65563:TKU65589 TUQ65563:TUQ65589 UEM65563:UEM65589 UOI65563:UOI65589 UYE65563:UYE65589 VIA65563:VIA65589 VRW65563:VRW65589 WBS65563:WBS65589 WLO65563:WLO65589 WVK65563:WVK65589 C131099:C131125 IY131099:IY131125 SU131099:SU131125 ACQ131099:ACQ131125 AMM131099:AMM131125 AWI131099:AWI131125 BGE131099:BGE131125 BQA131099:BQA131125 BZW131099:BZW131125 CJS131099:CJS131125 CTO131099:CTO131125 DDK131099:DDK131125 DNG131099:DNG131125 DXC131099:DXC131125 EGY131099:EGY131125 EQU131099:EQU131125 FAQ131099:FAQ131125 FKM131099:FKM131125 FUI131099:FUI131125 GEE131099:GEE131125 GOA131099:GOA131125 GXW131099:GXW131125 HHS131099:HHS131125 HRO131099:HRO131125 IBK131099:IBK131125 ILG131099:ILG131125 IVC131099:IVC131125 JEY131099:JEY131125 JOU131099:JOU131125 JYQ131099:JYQ131125 KIM131099:KIM131125 KSI131099:KSI131125 LCE131099:LCE131125 LMA131099:LMA131125 LVW131099:LVW131125 MFS131099:MFS131125 MPO131099:MPO131125 MZK131099:MZK131125 NJG131099:NJG131125 NTC131099:NTC131125 OCY131099:OCY131125 OMU131099:OMU131125 OWQ131099:OWQ131125 PGM131099:PGM131125 PQI131099:PQI131125 QAE131099:QAE131125 QKA131099:QKA131125 QTW131099:QTW131125 RDS131099:RDS131125 RNO131099:RNO131125 RXK131099:RXK131125 SHG131099:SHG131125 SRC131099:SRC131125 TAY131099:TAY131125 TKU131099:TKU131125 TUQ131099:TUQ131125 UEM131099:UEM131125 UOI131099:UOI131125 UYE131099:UYE131125 VIA131099:VIA131125 VRW131099:VRW131125 WBS131099:WBS131125 WLO131099:WLO131125 WVK131099:WVK131125 C196635:C196661 IY196635:IY196661 SU196635:SU196661 ACQ196635:ACQ196661 AMM196635:AMM196661 AWI196635:AWI196661 BGE196635:BGE196661 BQA196635:BQA196661 BZW196635:BZW196661 CJS196635:CJS196661 CTO196635:CTO196661 DDK196635:DDK196661 DNG196635:DNG196661 DXC196635:DXC196661 EGY196635:EGY196661 EQU196635:EQU196661 FAQ196635:FAQ196661 FKM196635:FKM196661 FUI196635:FUI196661 GEE196635:GEE196661 GOA196635:GOA196661 GXW196635:GXW196661 HHS196635:HHS196661 HRO196635:HRO196661 IBK196635:IBK196661 ILG196635:ILG196661 IVC196635:IVC196661 JEY196635:JEY196661 JOU196635:JOU196661 JYQ196635:JYQ196661 KIM196635:KIM196661 KSI196635:KSI196661 LCE196635:LCE196661 LMA196635:LMA196661 LVW196635:LVW196661 MFS196635:MFS196661 MPO196635:MPO196661 MZK196635:MZK196661 NJG196635:NJG196661 NTC196635:NTC196661 OCY196635:OCY196661 OMU196635:OMU196661 OWQ196635:OWQ196661 PGM196635:PGM196661 PQI196635:PQI196661 QAE196635:QAE196661 QKA196635:QKA196661 QTW196635:QTW196661 RDS196635:RDS196661 RNO196635:RNO196661 RXK196635:RXK196661 SHG196635:SHG196661 SRC196635:SRC196661 TAY196635:TAY196661 TKU196635:TKU196661 TUQ196635:TUQ196661 UEM196635:UEM196661 UOI196635:UOI196661 UYE196635:UYE196661 VIA196635:VIA196661 VRW196635:VRW196661 WBS196635:WBS196661 WLO196635:WLO196661 WVK196635:WVK196661 C262171:C262197 IY262171:IY262197 SU262171:SU262197 ACQ262171:ACQ262197 AMM262171:AMM262197 AWI262171:AWI262197 BGE262171:BGE262197 BQA262171:BQA262197 BZW262171:BZW262197 CJS262171:CJS262197 CTO262171:CTO262197 DDK262171:DDK262197 DNG262171:DNG262197 DXC262171:DXC262197 EGY262171:EGY262197 EQU262171:EQU262197 FAQ262171:FAQ262197 FKM262171:FKM262197 FUI262171:FUI262197 GEE262171:GEE262197 GOA262171:GOA262197 GXW262171:GXW262197 HHS262171:HHS262197 HRO262171:HRO262197 IBK262171:IBK262197 ILG262171:ILG262197 IVC262171:IVC262197 JEY262171:JEY262197 JOU262171:JOU262197 JYQ262171:JYQ262197 KIM262171:KIM262197 KSI262171:KSI262197 LCE262171:LCE262197 LMA262171:LMA262197 LVW262171:LVW262197 MFS262171:MFS262197 MPO262171:MPO262197 MZK262171:MZK262197 NJG262171:NJG262197 NTC262171:NTC262197 OCY262171:OCY262197 OMU262171:OMU262197 OWQ262171:OWQ262197 PGM262171:PGM262197 PQI262171:PQI262197 QAE262171:QAE262197 QKA262171:QKA262197 QTW262171:QTW262197 RDS262171:RDS262197 RNO262171:RNO262197 RXK262171:RXK262197 SHG262171:SHG262197 SRC262171:SRC262197 TAY262171:TAY262197 TKU262171:TKU262197 TUQ262171:TUQ262197 UEM262171:UEM262197 UOI262171:UOI262197 UYE262171:UYE262197 VIA262171:VIA262197 VRW262171:VRW262197 WBS262171:WBS262197 WLO262171:WLO262197 WVK262171:WVK262197 C327707:C327733 IY327707:IY327733 SU327707:SU327733 ACQ327707:ACQ327733 AMM327707:AMM327733 AWI327707:AWI327733 BGE327707:BGE327733 BQA327707:BQA327733 BZW327707:BZW327733 CJS327707:CJS327733 CTO327707:CTO327733 DDK327707:DDK327733 DNG327707:DNG327733 DXC327707:DXC327733 EGY327707:EGY327733 EQU327707:EQU327733 FAQ327707:FAQ327733 FKM327707:FKM327733 FUI327707:FUI327733 GEE327707:GEE327733 GOA327707:GOA327733 GXW327707:GXW327733 HHS327707:HHS327733 HRO327707:HRO327733 IBK327707:IBK327733 ILG327707:ILG327733 IVC327707:IVC327733 JEY327707:JEY327733 JOU327707:JOU327733 JYQ327707:JYQ327733 KIM327707:KIM327733 KSI327707:KSI327733 LCE327707:LCE327733 LMA327707:LMA327733 LVW327707:LVW327733 MFS327707:MFS327733 MPO327707:MPO327733 MZK327707:MZK327733 NJG327707:NJG327733 NTC327707:NTC327733 OCY327707:OCY327733 OMU327707:OMU327733 OWQ327707:OWQ327733 PGM327707:PGM327733 PQI327707:PQI327733 QAE327707:QAE327733 QKA327707:QKA327733 QTW327707:QTW327733 RDS327707:RDS327733 RNO327707:RNO327733 RXK327707:RXK327733 SHG327707:SHG327733 SRC327707:SRC327733 TAY327707:TAY327733 TKU327707:TKU327733 TUQ327707:TUQ327733 UEM327707:UEM327733 UOI327707:UOI327733 UYE327707:UYE327733 VIA327707:VIA327733 VRW327707:VRW327733 WBS327707:WBS327733 WLO327707:WLO327733 WVK327707:WVK327733 C393243:C393269 IY393243:IY393269 SU393243:SU393269 ACQ393243:ACQ393269 AMM393243:AMM393269 AWI393243:AWI393269 BGE393243:BGE393269 BQA393243:BQA393269 BZW393243:BZW393269 CJS393243:CJS393269 CTO393243:CTO393269 DDK393243:DDK393269 DNG393243:DNG393269 DXC393243:DXC393269 EGY393243:EGY393269 EQU393243:EQU393269 FAQ393243:FAQ393269 FKM393243:FKM393269 FUI393243:FUI393269 GEE393243:GEE393269 GOA393243:GOA393269 GXW393243:GXW393269 HHS393243:HHS393269 HRO393243:HRO393269 IBK393243:IBK393269 ILG393243:ILG393269 IVC393243:IVC393269 JEY393243:JEY393269 JOU393243:JOU393269 JYQ393243:JYQ393269 KIM393243:KIM393269 KSI393243:KSI393269 LCE393243:LCE393269 LMA393243:LMA393269 LVW393243:LVW393269 MFS393243:MFS393269 MPO393243:MPO393269 MZK393243:MZK393269 NJG393243:NJG393269 NTC393243:NTC393269 OCY393243:OCY393269 OMU393243:OMU393269 OWQ393243:OWQ393269 PGM393243:PGM393269 PQI393243:PQI393269 QAE393243:QAE393269 QKA393243:QKA393269 QTW393243:QTW393269 RDS393243:RDS393269 RNO393243:RNO393269 RXK393243:RXK393269 SHG393243:SHG393269 SRC393243:SRC393269 TAY393243:TAY393269 TKU393243:TKU393269 TUQ393243:TUQ393269 UEM393243:UEM393269 UOI393243:UOI393269 UYE393243:UYE393269 VIA393243:VIA393269 VRW393243:VRW393269 WBS393243:WBS393269 WLO393243:WLO393269 WVK393243:WVK393269 C458779:C458805 IY458779:IY458805 SU458779:SU458805 ACQ458779:ACQ458805 AMM458779:AMM458805 AWI458779:AWI458805 BGE458779:BGE458805 BQA458779:BQA458805 BZW458779:BZW458805 CJS458779:CJS458805 CTO458779:CTO458805 DDK458779:DDK458805 DNG458779:DNG458805 DXC458779:DXC458805 EGY458779:EGY458805 EQU458779:EQU458805 FAQ458779:FAQ458805 FKM458779:FKM458805 FUI458779:FUI458805 GEE458779:GEE458805 GOA458779:GOA458805 GXW458779:GXW458805 HHS458779:HHS458805 HRO458779:HRO458805 IBK458779:IBK458805 ILG458779:ILG458805 IVC458779:IVC458805 JEY458779:JEY458805 JOU458779:JOU458805 JYQ458779:JYQ458805 KIM458779:KIM458805 KSI458779:KSI458805 LCE458779:LCE458805 LMA458779:LMA458805 LVW458779:LVW458805 MFS458779:MFS458805 MPO458779:MPO458805 MZK458779:MZK458805 NJG458779:NJG458805 NTC458779:NTC458805 OCY458779:OCY458805 OMU458779:OMU458805 OWQ458779:OWQ458805 PGM458779:PGM458805 PQI458779:PQI458805 QAE458779:QAE458805 QKA458779:QKA458805 QTW458779:QTW458805 RDS458779:RDS458805 RNO458779:RNO458805 RXK458779:RXK458805 SHG458779:SHG458805 SRC458779:SRC458805 TAY458779:TAY458805 TKU458779:TKU458805 TUQ458779:TUQ458805 UEM458779:UEM458805 UOI458779:UOI458805 UYE458779:UYE458805 VIA458779:VIA458805 VRW458779:VRW458805 WBS458779:WBS458805 WLO458779:WLO458805 WVK458779:WVK458805 C524315:C524341 IY524315:IY524341 SU524315:SU524341 ACQ524315:ACQ524341 AMM524315:AMM524341 AWI524315:AWI524341 BGE524315:BGE524341 BQA524315:BQA524341 BZW524315:BZW524341 CJS524315:CJS524341 CTO524315:CTO524341 DDK524315:DDK524341 DNG524315:DNG524341 DXC524315:DXC524341 EGY524315:EGY524341 EQU524315:EQU524341 FAQ524315:FAQ524341 FKM524315:FKM524341 FUI524315:FUI524341 GEE524315:GEE524341 GOA524315:GOA524341 GXW524315:GXW524341 HHS524315:HHS524341 HRO524315:HRO524341 IBK524315:IBK524341 ILG524315:ILG524341 IVC524315:IVC524341 JEY524315:JEY524341 JOU524315:JOU524341 JYQ524315:JYQ524341 KIM524315:KIM524341 KSI524315:KSI524341 LCE524315:LCE524341 LMA524315:LMA524341 LVW524315:LVW524341 MFS524315:MFS524341 MPO524315:MPO524341 MZK524315:MZK524341 NJG524315:NJG524341 NTC524315:NTC524341 OCY524315:OCY524341 OMU524315:OMU524341 OWQ524315:OWQ524341 PGM524315:PGM524341 PQI524315:PQI524341 QAE524315:QAE524341 QKA524315:QKA524341 QTW524315:QTW524341 RDS524315:RDS524341 RNO524315:RNO524341 RXK524315:RXK524341 SHG524315:SHG524341 SRC524315:SRC524341 TAY524315:TAY524341 TKU524315:TKU524341 TUQ524315:TUQ524341 UEM524315:UEM524341 UOI524315:UOI524341 UYE524315:UYE524341 VIA524315:VIA524341 VRW524315:VRW524341 WBS524315:WBS524341 WLO524315:WLO524341 WVK524315:WVK524341 C589851:C589877 IY589851:IY589877 SU589851:SU589877 ACQ589851:ACQ589877 AMM589851:AMM589877 AWI589851:AWI589877 BGE589851:BGE589877 BQA589851:BQA589877 BZW589851:BZW589877 CJS589851:CJS589877 CTO589851:CTO589877 DDK589851:DDK589877 DNG589851:DNG589877 DXC589851:DXC589877 EGY589851:EGY589877 EQU589851:EQU589877 FAQ589851:FAQ589877 FKM589851:FKM589877 FUI589851:FUI589877 GEE589851:GEE589877 GOA589851:GOA589877 GXW589851:GXW589877 HHS589851:HHS589877 HRO589851:HRO589877 IBK589851:IBK589877 ILG589851:ILG589877 IVC589851:IVC589877 JEY589851:JEY589877 JOU589851:JOU589877 JYQ589851:JYQ589877 KIM589851:KIM589877 KSI589851:KSI589877 LCE589851:LCE589877 LMA589851:LMA589877 LVW589851:LVW589877 MFS589851:MFS589877 MPO589851:MPO589877 MZK589851:MZK589877 NJG589851:NJG589877 NTC589851:NTC589877 OCY589851:OCY589877 OMU589851:OMU589877 OWQ589851:OWQ589877 PGM589851:PGM589877 PQI589851:PQI589877 QAE589851:QAE589877 QKA589851:QKA589877 QTW589851:QTW589877 RDS589851:RDS589877 RNO589851:RNO589877 RXK589851:RXK589877 SHG589851:SHG589877 SRC589851:SRC589877 TAY589851:TAY589877 TKU589851:TKU589877 TUQ589851:TUQ589877 UEM589851:UEM589877 UOI589851:UOI589877 UYE589851:UYE589877 VIA589851:VIA589877 VRW589851:VRW589877 WBS589851:WBS589877 WLO589851:WLO589877 WVK589851:WVK589877 C655387:C655413 IY655387:IY655413 SU655387:SU655413 ACQ655387:ACQ655413 AMM655387:AMM655413 AWI655387:AWI655413 BGE655387:BGE655413 BQA655387:BQA655413 BZW655387:BZW655413 CJS655387:CJS655413 CTO655387:CTO655413 DDK655387:DDK655413 DNG655387:DNG655413 DXC655387:DXC655413 EGY655387:EGY655413 EQU655387:EQU655413 FAQ655387:FAQ655413 FKM655387:FKM655413 FUI655387:FUI655413 GEE655387:GEE655413 GOA655387:GOA655413 GXW655387:GXW655413 HHS655387:HHS655413 HRO655387:HRO655413 IBK655387:IBK655413 ILG655387:ILG655413 IVC655387:IVC655413 JEY655387:JEY655413 JOU655387:JOU655413 JYQ655387:JYQ655413 KIM655387:KIM655413 KSI655387:KSI655413 LCE655387:LCE655413 LMA655387:LMA655413 LVW655387:LVW655413 MFS655387:MFS655413 MPO655387:MPO655413 MZK655387:MZK655413 NJG655387:NJG655413 NTC655387:NTC655413 OCY655387:OCY655413 OMU655387:OMU655413 OWQ655387:OWQ655413 PGM655387:PGM655413 PQI655387:PQI655413 QAE655387:QAE655413 QKA655387:QKA655413 QTW655387:QTW655413 RDS655387:RDS655413 RNO655387:RNO655413 RXK655387:RXK655413 SHG655387:SHG655413 SRC655387:SRC655413 TAY655387:TAY655413 TKU655387:TKU655413 TUQ655387:TUQ655413 UEM655387:UEM655413 UOI655387:UOI655413 UYE655387:UYE655413 VIA655387:VIA655413 VRW655387:VRW655413 WBS655387:WBS655413 WLO655387:WLO655413 WVK655387:WVK655413 C720923:C720949 IY720923:IY720949 SU720923:SU720949 ACQ720923:ACQ720949 AMM720923:AMM720949 AWI720923:AWI720949 BGE720923:BGE720949 BQA720923:BQA720949 BZW720923:BZW720949 CJS720923:CJS720949 CTO720923:CTO720949 DDK720923:DDK720949 DNG720923:DNG720949 DXC720923:DXC720949 EGY720923:EGY720949 EQU720923:EQU720949 FAQ720923:FAQ720949 FKM720923:FKM720949 FUI720923:FUI720949 GEE720923:GEE720949 GOA720923:GOA720949 GXW720923:GXW720949 HHS720923:HHS720949 HRO720923:HRO720949 IBK720923:IBK720949 ILG720923:ILG720949 IVC720923:IVC720949 JEY720923:JEY720949 JOU720923:JOU720949 JYQ720923:JYQ720949 KIM720923:KIM720949 KSI720923:KSI720949 LCE720923:LCE720949 LMA720923:LMA720949 LVW720923:LVW720949 MFS720923:MFS720949 MPO720923:MPO720949 MZK720923:MZK720949 NJG720923:NJG720949 NTC720923:NTC720949 OCY720923:OCY720949 OMU720923:OMU720949 OWQ720923:OWQ720949 PGM720923:PGM720949 PQI720923:PQI720949 QAE720923:QAE720949 QKA720923:QKA720949 QTW720923:QTW720949 RDS720923:RDS720949 RNO720923:RNO720949 RXK720923:RXK720949 SHG720923:SHG720949 SRC720923:SRC720949 TAY720923:TAY720949 TKU720923:TKU720949 TUQ720923:TUQ720949 UEM720923:UEM720949 UOI720923:UOI720949 UYE720923:UYE720949 VIA720923:VIA720949 VRW720923:VRW720949 WBS720923:WBS720949 WLO720923:WLO720949 WVK720923:WVK720949 C786459:C786485 IY786459:IY786485 SU786459:SU786485 ACQ786459:ACQ786485 AMM786459:AMM786485 AWI786459:AWI786485 BGE786459:BGE786485 BQA786459:BQA786485 BZW786459:BZW786485 CJS786459:CJS786485 CTO786459:CTO786485 DDK786459:DDK786485 DNG786459:DNG786485 DXC786459:DXC786485 EGY786459:EGY786485 EQU786459:EQU786485 FAQ786459:FAQ786485 FKM786459:FKM786485 FUI786459:FUI786485 GEE786459:GEE786485 GOA786459:GOA786485 GXW786459:GXW786485 HHS786459:HHS786485 HRO786459:HRO786485 IBK786459:IBK786485 ILG786459:ILG786485 IVC786459:IVC786485 JEY786459:JEY786485 JOU786459:JOU786485 JYQ786459:JYQ786485 KIM786459:KIM786485 KSI786459:KSI786485 LCE786459:LCE786485 LMA786459:LMA786485 LVW786459:LVW786485 MFS786459:MFS786485 MPO786459:MPO786485 MZK786459:MZK786485 NJG786459:NJG786485 NTC786459:NTC786485 OCY786459:OCY786485 OMU786459:OMU786485 OWQ786459:OWQ786485 PGM786459:PGM786485 PQI786459:PQI786485 QAE786459:QAE786485 QKA786459:QKA786485 QTW786459:QTW786485 RDS786459:RDS786485 RNO786459:RNO786485 RXK786459:RXK786485 SHG786459:SHG786485 SRC786459:SRC786485 TAY786459:TAY786485 TKU786459:TKU786485 TUQ786459:TUQ786485 UEM786459:UEM786485 UOI786459:UOI786485 UYE786459:UYE786485 VIA786459:VIA786485 VRW786459:VRW786485 WBS786459:WBS786485 WLO786459:WLO786485 WVK786459:WVK786485 C851995:C852021 IY851995:IY852021 SU851995:SU852021 ACQ851995:ACQ852021 AMM851995:AMM852021 AWI851995:AWI852021 BGE851995:BGE852021 BQA851995:BQA852021 BZW851995:BZW852021 CJS851995:CJS852021 CTO851995:CTO852021 DDK851995:DDK852021 DNG851995:DNG852021 DXC851995:DXC852021 EGY851995:EGY852021 EQU851995:EQU852021 FAQ851995:FAQ852021 FKM851995:FKM852021 FUI851995:FUI852021 GEE851995:GEE852021 GOA851995:GOA852021 GXW851995:GXW852021 HHS851995:HHS852021 HRO851995:HRO852021 IBK851995:IBK852021 ILG851995:ILG852021 IVC851995:IVC852021 JEY851995:JEY852021 JOU851995:JOU852021 JYQ851995:JYQ852021 KIM851995:KIM852021 KSI851995:KSI852021 LCE851995:LCE852021 LMA851995:LMA852021 LVW851995:LVW852021 MFS851995:MFS852021 MPO851995:MPO852021 MZK851995:MZK852021 NJG851995:NJG852021 NTC851995:NTC852021 OCY851995:OCY852021 OMU851995:OMU852021 OWQ851995:OWQ852021 PGM851995:PGM852021 PQI851995:PQI852021 QAE851995:QAE852021 QKA851995:QKA852021 QTW851995:QTW852021 RDS851995:RDS852021 RNO851995:RNO852021 RXK851995:RXK852021 SHG851995:SHG852021 SRC851995:SRC852021 TAY851995:TAY852021 TKU851995:TKU852021 TUQ851995:TUQ852021 UEM851995:UEM852021 UOI851995:UOI852021 UYE851995:UYE852021 VIA851995:VIA852021 VRW851995:VRW852021 WBS851995:WBS852021 WLO851995:WLO852021 WVK851995:WVK852021 C917531:C917557 IY917531:IY917557 SU917531:SU917557 ACQ917531:ACQ917557 AMM917531:AMM917557 AWI917531:AWI917557 BGE917531:BGE917557 BQA917531:BQA917557 BZW917531:BZW917557 CJS917531:CJS917557 CTO917531:CTO917557 DDK917531:DDK917557 DNG917531:DNG917557 DXC917531:DXC917557 EGY917531:EGY917557 EQU917531:EQU917557 FAQ917531:FAQ917557 FKM917531:FKM917557 FUI917531:FUI917557 GEE917531:GEE917557 GOA917531:GOA917557 GXW917531:GXW917557 HHS917531:HHS917557 HRO917531:HRO917557 IBK917531:IBK917557 ILG917531:ILG917557 IVC917531:IVC917557 JEY917531:JEY917557 JOU917531:JOU917557 JYQ917531:JYQ917557 KIM917531:KIM917557 KSI917531:KSI917557 LCE917531:LCE917557 LMA917531:LMA917557 LVW917531:LVW917557 MFS917531:MFS917557 MPO917531:MPO917557 MZK917531:MZK917557 NJG917531:NJG917557 NTC917531:NTC917557 OCY917531:OCY917557 OMU917531:OMU917557 OWQ917531:OWQ917557 PGM917531:PGM917557 PQI917531:PQI917557 QAE917531:QAE917557 QKA917531:QKA917557 QTW917531:QTW917557 RDS917531:RDS917557 RNO917531:RNO917557 RXK917531:RXK917557 SHG917531:SHG917557 SRC917531:SRC917557 TAY917531:TAY917557 TKU917531:TKU917557 TUQ917531:TUQ917557 UEM917531:UEM917557 UOI917531:UOI917557 UYE917531:UYE917557 VIA917531:VIA917557 VRW917531:VRW917557 WBS917531:WBS917557 WLO917531:WLO917557 WVK917531:WVK917557 C983067:C983093 IY983067:IY983093 SU983067:SU983093 ACQ983067:ACQ983093 AMM983067:AMM983093 AWI983067:AWI983093 BGE983067:BGE983093 BQA983067:BQA983093 BZW983067:BZW983093 CJS983067:CJS983093 CTO983067:CTO983093 DDK983067:DDK983093 DNG983067:DNG983093 DXC983067:DXC983093 EGY983067:EGY983093 EQU983067:EQU983093 FAQ983067:FAQ983093 FKM983067:FKM983093 FUI983067:FUI983093 GEE983067:GEE983093 GOA983067:GOA983093 GXW983067:GXW983093 HHS983067:HHS983093 HRO983067:HRO983093 IBK983067:IBK983093 ILG983067:ILG983093 IVC983067:IVC983093 JEY983067:JEY983093 JOU983067:JOU983093 JYQ983067:JYQ983093 KIM983067:KIM983093 KSI983067:KSI983093 LCE983067:LCE983093 LMA983067:LMA983093 LVW983067:LVW983093 MFS983067:MFS983093 MPO983067:MPO983093 MZK983067:MZK983093 NJG983067:NJG983093 NTC983067:NTC983093 OCY983067:OCY983093 OMU983067:OMU983093 OWQ983067:OWQ983093 PGM983067:PGM983093 PQI983067:PQI983093 QAE983067:QAE983093 QKA983067:QKA983093 QTW983067:QTW983093 RDS983067:RDS983093 RNO983067:RNO983093 RXK983067:RXK983093 SHG983067:SHG983093 SRC983067:SRC983093 TAY983067:TAY983093 TKU983067:TKU983093 TUQ983067:TUQ983093 UEM983067:UEM983093 UOI983067:UOI983093 UYE983067:UYE983093 VIA983067:VIA983093 VRW983067:VRW983093 WBS983067:WBS983093 WLO983067:WLO983093 WVK983067:WVK983093">
      <formula1>$BD$2:$BD$10</formula1>
    </dataValidation>
  </dataValidations>
  <hyperlinks>
    <hyperlink ref="A191" location="_ftn2" display="М.П.[1]"/>
    <hyperlink ref="A192" location="_ftn3" display="Главный бухгалтер[2] (__________________)"/>
    <hyperlink ref="A195" location="_ftnref2" display="[1] Печать проставляется при наличии"/>
    <hyperlink ref="A196" location="_ftnref3" display="[2] Подписывается при наличии главного бухгалтера у корпоративного клиента"/>
  </hyperlinks>
  <pageMargins left="0.7" right="0.7" top="0.75" bottom="0.75" header="0.3" footer="0.3"/>
  <pageSetup paperSize="9" scale="31" fitToHeight="0" orientation="landscape" verticalDpi="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2">
    <tabColor rgb="FFFFC000"/>
  </sheetPr>
  <dimension ref="A1:AG308"/>
  <sheetViews>
    <sheetView view="pageBreakPreview" zoomScale="55" zoomScaleNormal="100" zoomScaleSheetLayoutView="55" workbookViewId="0">
      <selection activeCell="F97" sqref="F97"/>
    </sheetView>
  </sheetViews>
  <sheetFormatPr defaultRowHeight="19.5" outlineLevelRow="1" x14ac:dyDescent="0.3"/>
  <cols>
    <col min="1" max="1" width="18.85546875" style="197" customWidth="1"/>
    <col min="2" max="3" width="13.42578125" style="197" customWidth="1"/>
    <col min="4" max="7" width="21.7109375" style="197" customWidth="1"/>
    <col min="8" max="9" width="19.42578125" style="197" customWidth="1"/>
    <col min="10" max="10" width="21.42578125" style="197" customWidth="1"/>
    <col min="11" max="11" width="26.28515625" style="197" customWidth="1"/>
    <col min="12" max="30" width="9.140625" style="197"/>
    <col min="31" max="31" width="9.140625" style="244"/>
    <col min="32" max="16384" width="9.140625" style="197"/>
  </cols>
  <sheetData>
    <row r="1" spans="1:33" x14ac:dyDescent="0.3">
      <c r="J1" s="362"/>
    </row>
    <row r="3" spans="1:33" ht="38.25" customHeight="1" x14ac:dyDescent="0.3">
      <c r="A3" s="1587" t="s">
        <v>1634</v>
      </c>
      <c r="B3" s="1587"/>
      <c r="C3" s="1587"/>
      <c r="D3" s="1587"/>
      <c r="E3" s="1587"/>
      <c r="F3" s="1587"/>
      <c r="G3" s="1587"/>
      <c r="H3" s="1587"/>
      <c r="I3" s="1587"/>
      <c r="J3" s="1587"/>
      <c r="K3" s="1587"/>
    </row>
    <row r="4" spans="1:33" x14ac:dyDescent="0.3">
      <c r="AG4" s="161"/>
    </row>
    <row r="5" spans="1:33" x14ac:dyDescent="0.3">
      <c r="A5" s="1619" t="s">
        <v>1211</v>
      </c>
      <c r="B5" s="1620"/>
      <c r="C5" s="1620"/>
      <c r="D5" s="1620"/>
      <c r="E5" s="1620"/>
      <c r="F5" s="1620"/>
      <c r="G5" s="1620"/>
      <c r="H5" s="1620"/>
      <c r="I5" s="1620"/>
      <c r="J5" s="1620"/>
      <c r="K5" s="1621"/>
      <c r="AG5" s="161"/>
    </row>
    <row r="6" spans="1:33" ht="19.5" customHeight="1" x14ac:dyDescent="0.3">
      <c r="A6" s="1626" t="s">
        <v>1091</v>
      </c>
      <c r="B6" s="1609" t="s">
        <v>238</v>
      </c>
      <c r="C6" s="1610"/>
      <c r="D6" s="1629"/>
      <c r="E6" s="1626" t="s">
        <v>1209</v>
      </c>
      <c r="F6" s="1609" t="s">
        <v>1129</v>
      </c>
      <c r="G6" s="1596" t="s">
        <v>1130</v>
      </c>
      <c r="H6" s="1596" t="s">
        <v>1131</v>
      </c>
      <c r="I6" s="1629" t="s">
        <v>1132</v>
      </c>
      <c r="J6" s="1626" t="s">
        <v>1210</v>
      </c>
      <c r="K6" s="1626" t="s">
        <v>1105</v>
      </c>
      <c r="AG6" s="161"/>
    </row>
    <row r="7" spans="1:33" ht="78.75" customHeight="1" x14ac:dyDescent="0.3">
      <c r="A7" s="1628"/>
      <c r="B7" s="1611"/>
      <c r="C7" s="1612"/>
      <c r="D7" s="1631"/>
      <c r="E7" s="1627"/>
      <c r="F7" s="1613"/>
      <c r="G7" s="1596"/>
      <c r="H7" s="1596"/>
      <c r="I7" s="1630"/>
      <c r="J7" s="1627"/>
      <c r="K7" s="1627"/>
      <c r="P7" s="243"/>
      <c r="AG7" s="161"/>
    </row>
    <row r="8" spans="1:33" x14ac:dyDescent="0.3">
      <c r="A8" s="177"/>
      <c r="B8" s="1622" t="s">
        <v>505</v>
      </c>
      <c r="C8" s="1622"/>
      <c r="D8" s="1622"/>
      <c r="E8" s="177"/>
      <c r="F8" s="177"/>
      <c r="G8" s="177"/>
      <c r="H8" s="177"/>
      <c r="I8" s="177"/>
      <c r="J8" s="177"/>
      <c r="K8" s="177">
        <f>E8+J8</f>
        <v>0</v>
      </c>
      <c r="P8" s="243"/>
      <c r="AG8" s="161"/>
    </row>
    <row r="9" spans="1:33" x14ac:dyDescent="0.3">
      <c r="A9" s="177"/>
      <c r="B9" s="1622" t="s">
        <v>505</v>
      </c>
      <c r="C9" s="1622"/>
      <c r="D9" s="1622"/>
      <c r="E9" s="177"/>
      <c r="F9" s="177"/>
      <c r="G9" s="177"/>
      <c r="H9" s="177"/>
      <c r="I9" s="177"/>
      <c r="J9" s="177"/>
      <c r="K9" s="177">
        <f t="shared" ref="K9:K55" si="0">E9+J9</f>
        <v>0</v>
      </c>
      <c r="P9" s="243"/>
      <c r="AG9" s="161"/>
    </row>
    <row r="10" spans="1:33" x14ac:dyDescent="0.3">
      <c r="A10" s="177"/>
      <c r="B10" s="1622" t="s">
        <v>505</v>
      </c>
      <c r="C10" s="1622"/>
      <c r="D10" s="1622"/>
      <c r="E10" s="177"/>
      <c r="F10" s="177"/>
      <c r="G10" s="177"/>
      <c r="H10" s="177"/>
      <c r="I10" s="177"/>
      <c r="J10" s="177"/>
      <c r="K10" s="177">
        <f t="shared" si="0"/>
        <v>0</v>
      </c>
      <c r="P10" s="243"/>
      <c r="AG10" s="161"/>
    </row>
    <row r="11" spans="1:33" x14ac:dyDescent="0.3">
      <c r="A11" s="177"/>
      <c r="B11" s="1622" t="s">
        <v>505</v>
      </c>
      <c r="C11" s="1622"/>
      <c r="D11" s="1622"/>
      <c r="E11" s="177"/>
      <c r="F11" s="177"/>
      <c r="G11" s="177"/>
      <c r="H11" s="177"/>
      <c r="I11" s="177"/>
      <c r="J11" s="177"/>
      <c r="K11" s="177">
        <f t="shared" si="0"/>
        <v>0</v>
      </c>
      <c r="P11" s="243"/>
      <c r="AG11" s="161"/>
    </row>
    <row r="12" spans="1:33" x14ac:dyDescent="0.3">
      <c r="A12" s="177"/>
      <c r="B12" s="1622" t="s">
        <v>505</v>
      </c>
      <c r="C12" s="1622"/>
      <c r="D12" s="1622"/>
      <c r="E12" s="177"/>
      <c r="F12" s="177"/>
      <c r="G12" s="177"/>
      <c r="H12" s="177"/>
      <c r="I12" s="177"/>
      <c r="J12" s="177"/>
      <c r="K12" s="177">
        <f t="shared" si="0"/>
        <v>0</v>
      </c>
      <c r="P12" s="243"/>
      <c r="AG12" s="161"/>
    </row>
    <row r="13" spans="1:33" x14ac:dyDescent="0.3">
      <c r="A13" s="177"/>
      <c r="B13" s="1622" t="s">
        <v>505</v>
      </c>
      <c r="C13" s="1622"/>
      <c r="D13" s="1622"/>
      <c r="E13" s="177"/>
      <c r="F13" s="177"/>
      <c r="G13" s="177"/>
      <c r="H13" s="177"/>
      <c r="I13" s="177"/>
      <c r="J13" s="177"/>
      <c r="K13" s="177">
        <f t="shared" si="0"/>
        <v>0</v>
      </c>
      <c r="P13" s="243"/>
      <c r="AG13" s="161"/>
    </row>
    <row r="14" spans="1:33" x14ac:dyDescent="0.3">
      <c r="A14" s="177"/>
      <c r="B14" s="1622" t="s">
        <v>505</v>
      </c>
      <c r="C14" s="1622"/>
      <c r="D14" s="1622"/>
      <c r="E14" s="177"/>
      <c r="F14" s="177"/>
      <c r="G14" s="177"/>
      <c r="H14" s="177"/>
      <c r="I14" s="177"/>
      <c r="J14" s="177"/>
      <c r="K14" s="177">
        <f t="shared" si="0"/>
        <v>0</v>
      </c>
      <c r="P14" s="243"/>
      <c r="AG14" s="161"/>
    </row>
    <row r="15" spans="1:33" hidden="1" outlineLevel="1" x14ac:dyDescent="0.3">
      <c r="A15" s="177"/>
      <c r="B15" s="1622" t="s">
        <v>505</v>
      </c>
      <c r="C15" s="1622"/>
      <c r="D15" s="1622"/>
      <c r="E15" s="177"/>
      <c r="F15" s="177"/>
      <c r="G15" s="177"/>
      <c r="H15" s="177"/>
      <c r="I15" s="177"/>
      <c r="J15" s="177"/>
      <c r="K15" s="177">
        <f t="shared" si="0"/>
        <v>0</v>
      </c>
      <c r="P15" s="243"/>
      <c r="AG15" s="161"/>
    </row>
    <row r="16" spans="1:33" hidden="1" outlineLevel="1" x14ac:dyDescent="0.3">
      <c r="A16" s="177"/>
      <c r="B16" s="1622" t="s">
        <v>505</v>
      </c>
      <c r="C16" s="1622"/>
      <c r="D16" s="1622"/>
      <c r="E16" s="177"/>
      <c r="F16" s="177"/>
      <c r="G16" s="177"/>
      <c r="H16" s="177"/>
      <c r="I16" s="177"/>
      <c r="J16" s="177"/>
      <c r="K16" s="177">
        <f t="shared" si="0"/>
        <v>0</v>
      </c>
      <c r="P16" s="243"/>
      <c r="AG16" s="161"/>
    </row>
    <row r="17" spans="1:33" hidden="1" outlineLevel="1" x14ac:dyDescent="0.3">
      <c r="A17" s="177"/>
      <c r="B17" s="1622" t="s">
        <v>505</v>
      </c>
      <c r="C17" s="1622"/>
      <c r="D17" s="1622"/>
      <c r="E17" s="177"/>
      <c r="F17" s="177"/>
      <c r="G17" s="177"/>
      <c r="H17" s="177"/>
      <c r="I17" s="177"/>
      <c r="J17" s="177"/>
      <c r="K17" s="177">
        <f t="shared" si="0"/>
        <v>0</v>
      </c>
      <c r="P17" s="243"/>
      <c r="AG17" s="161"/>
    </row>
    <row r="18" spans="1:33" hidden="1" outlineLevel="1" x14ac:dyDescent="0.3">
      <c r="A18" s="177"/>
      <c r="B18" s="1622" t="s">
        <v>505</v>
      </c>
      <c r="C18" s="1622"/>
      <c r="D18" s="1622"/>
      <c r="E18" s="177"/>
      <c r="F18" s="177"/>
      <c r="G18" s="177"/>
      <c r="H18" s="177"/>
      <c r="I18" s="177"/>
      <c r="J18" s="177"/>
      <c r="K18" s="177">
        <f t="shared" si="0"/>
        <v>0</v>
      </c>
      <c r="P18" s="243"/>
      <c r="AG18" s="161"/>
    </row>
    <row r="19" spans="1:33" hidden="1" outlineLevel="1" x14ac:dyDescent="0.3">
      <c r="A19" s="177"/>
      <c r="B19" s="1622" t="s">
        <v>505</v>
      </c>
      <c r="C19" s="1622"/>
      <c r="D19" s="1622"/>
      <c r="E19" s="177"/>
      <c r="F19" s="177"/>
      <c r="G19" s="177"/>
      <c r="H19" s="177"/>
      <c r="I19" s="177"/>
      <c r="J19" s="177"/>
      <c r="K19" s="177">
        <f t="shared" si="0"/>
        <v>0</v>
      </c>
      <c r="P19" s="243"/>
      <c r="AG19" s="161"/>
    </row>
    <row r="20" spans="1:33" hidden="1" outlineLevel="1" x14ac:dyDescent="0.3">
      <c r="A20" s="177"/>
      <c r="B20" s="1622" t="s">
        <v>505</v>
      </c>
      <c r="C20" s="1622"/>
      <c r="D20" s="1622"/>
      <c r="E20" s="177"/>
      <c r="F20" s="177"/>
      <c r="G20" s="177"/>
      <c r="H20" s="177"/>
      <c r="I20" s="177"/>
      <c r="J20" s="177"/>
      <c r="K20" s="177">
        <f t="shared" si="0"/>
        <v>0</v>
      </c>
      <c r="P20" s="243"/>
      <c r="AG20" s="161"/>
    </row>
    <row r="21" spans="1:33" hidden="1" outlineLevel="1" x14ac:dyDescent="0.3">
      <c r="A21" s="177"/>
      <c r="B21" s="1622" t="s">
        <v>505</v>
      </c>
      <c r="C21" s="1622"/>
      <c r="D21" s="1622"/>
      <c r="E21" s="177"/>
      <c r="F21" s="177"/>
      <c r="G21" s="177"/>
      <c r="H21" s="177"/>
      <c r="I21" s="177"/>
      <c r="J21" s="177"/>
      <c r="K21" s="177">
        <f t="shared" si="0"/>
        <v>0</v>
      </c>
      <c r="P21" s="243"/>
      <c r="AG21" s="161"/>
    </row>
    <row r="22" spans="1:33" hidden="1" outlineLevel="1" x14ac:dyDescent="0.3">
      <c r="A22" s="177"/>
      <c r="B22" s="1622" t="s">
        <v>505</v>
      </c>
      <c r="C22" s="1622"/>
      <c r="D22" s="1622"/>
      <c r="E22" s="177"/>
      <c r="F22" s="177"/>
      <c r="G22" s="177"/>
      <c r="H22" s="177"/>
      <c r="I22" s="177"/>
      <c r="J22" s="177"/>
      <c r="K22" s="177">
        <f t="shared" si="0"/>
        <v>0</v>
      </c>
      <c r="P22" s="243"/>
      <c r="AG22" s="161"/>
    </row>
    <row r="23" spans="1:33" hidden="1" outlineLevel="1" x14ac:dyDescent="0.3">
      <c r="A23" s="177"/>
      <c r="B23" s="1622" t="s">
        <v>505</v>
      </c>
      <c r="C23" s="1622"/>
      <c r="D23" s="1622"/>
      <c r="E23" s="177"/>
      <c r="F23" s="177"/>
      <c r="G23" s="177"/>
      <c r="H23" s="177"/>
      <c r="I23" s="177"/>
      <c r="J23" s="177"/>
      <c r="K23" s="177">
        <f t="shared" si="0"/>
        <v>0</v>
      </c>
      <c r="P23" s="243"/>
      <c r="AG23" s="161"/>
    </row>
    <row r="24" spans="1:33" hidden="1" outlineLevel="1" x14ac:dyDescent="0.3">
      <c r="A24" s="177"/>
      <c r="B24" s="1622" t="s">
        <v>505</v>
      </c>
      <c r="C24" s="1622"/>
      <c r="D24" s="1622"/>
      <c r="E24" s="177"/>
      <c r="F24" s="177"/>
      <c r="G24" s="177"/>
      <c r="H24" s="177"/>
      <c r="I24" s="177"/>
      <c r="J24" s="177"/>
      <c r="K24" s="177">
        <f t="shared" si="0"/>
        <v>0</v>
      </c>
      <c r="P24" s="243"/>
      <c r="AG24" s="161"/>
    </row>
    <row r="25" spans="1:33" hidden="1" outlineLevel="1" x14ac:dyDescent="0.3">
      <c r="A25" s="177"/>
      <c r="B25" s="1622" t="s">
        <v>505</v>
      </c>
      <c r="C25" s="1622"/>
      <c r="D25" s="1622"/>
      <c r="E25" s="177"/>
      <c r="F25" s="177"/>
      <c r="G25" s="177"/>
      <c r="H25" s="177"/>
      <c r="I25" s="177"/>
      <c r="J25" s="177"/>
      <c r="K25" s="177">
        <f t="shared" si="0"/>
        <v>0</v>
      </c>
      <c r="P25" s="243"/>
      <c r="AG25" s="161"/>
    </row>
    <row r="26" spans="1:33" hidden="1" outlineLevel="1" x14ac:dyDescent="0.3">
      <c r="A26" s="177"/>
      <c r="B26" s="1622" t="s">
        <v>505</v>
      </c>
      <c r="C26" s="1622"/>
      <c r="D26" s="1622"/>
      <c r="E26" s="177"/>
      <c r="F26" s="177"/>
      <c r="G26" s="177"/>
      <c r="H26" s="177"/>
      <c r="I26" s="177"/>
      <c r="J26" s="177"/>
      <c r="K26" s="177">
        <f t="shared" si="0"/>
        <v>0</v>
      </c>
      <c r="P26" s="243"/>
      <c r="AG26" s="161"/>
    </row>
    <row r="27" spans="1:33" hidden="1" outlineLevel="1" x14ac:dyDescent="0.3">
      <c r="A27" s="177"/>
      <c r="B27" s="1622" t="s">
        <v>505</v>
      </c>
      <c r="C27" s="1622"/>
      <c r="D27" s="1622"/>
      <c r="E27" s="177"/>
      <c r="F27" s="177"/>
      <c r="G27" s="177"/>
      <c r="H27" s="177"/>
      <c r="I27" s="177"/>
      <c r="J27" s="177"/>
      <c r="K27" s="177">
        <f t="shared" si="0"/>
        <v>0</v>
      </c>
      <c r="P27" s="243"/>
      <c r="AG27" s="161"/>
    </row>
    <row r="28" spans="1:33" hidden="1" outlineLevel="1" x14ac:dyDescent="0.3">
      <c r="A28" s="177"/>
      <c r="B28" s="1622" t="s">
        <v>505</v>
      </c>
      <c r="C28" s="1622"/>
      <c r="D28" s="1622"/>
      <c r="E28" s="177"/>
      <c r="F28" s="177"/>
      <c r="G28" s="177"/>
      <c r="H28" s="177"/>
      <c r="I28" s="177"/>
      <c r="J28" s="177"/>
      <c r="K28" s="177">
        <f t="shared" si="0"/>
        <v>0</v>
      </c>
      <c r="P28" s="243"/>
      <c r="AG28" s="161"/>
    </row>
    <row r="29" spans="1:33" hidden="1" outlineLevel="1" x14ac:dyDescent="0.3">
      <c r="A29" s="177"/>
      <c r="B29" s="1622" t="s">
        <v>505</v>
      </c>
      <c r="C29" s="1622"/>
      <c r="D29" s="1622"/>
      <c r="E29" s="177"/>
      <c r="F29" s="177"/>
      <c r="G29" s="177"/>
      <c r="H29" s="177"/>
      <c r="I29" s="177"/>
      <c r="J29" s="177"/>
      <c r="K29" s="177">
        <f t="shared" si="0"/>
        <v>0</v>
      </c>
      <c r="P29" s="243"/>
      <c r="AG29" s="161"/>
    </row>
    <row r="30" spans="1:33" hidden="1" outlineLevel="1" x14ac:dyDescent="0.3">
      <c r="A30" s="177"/>
      <c r="B30" s="1622" t="s">
        <v>505</v>
      </c>
      <c r="C30" s="1622"/>
      <c r="D30" s="1622"/>
      <c r="E30" s="177"/>
      <c r="F30" s="177"/>
      <c r="G30" s="177"/>
      <c r="H30" s="177"/>
      <c r="I30" s="177"/>
      <c r="J30" s="177"/>
      <c r="K30" s="177">
        <f t="shared" si="0"/>
        <v>0</v>
      </c>
      <c r="P30" s="243"/>
      <c r="AG30" s="161"/>
    </row>
    <row r="31" spans="1:33" hidden="1" outlineLevel="1" x14ac:dyDescent="0.3">
      <c r="A31" s="177"/>
      <c r="B31" s="1622" t="s">
        <v>505</v>
      </c>
      <c r="C31" s="1622"/>
      <c r="D31" s="1622"/>
      <c r="E31" s="177"/>
      <c r="F31" s="177"/>
      <c r="G31" s="177"/>
      <c r="H31" s="177"/>
      <c r="I31" s="177"/>
      <c r="J31" s="177"/>
      <c r="K31" s="177">
        <f t="shared" si="0"/>
        <v>0</v>
      </c>
      <c r="P31" s="243"/>
      <c r="AG31" s="161"/>
    </row>
    <row r="32" spans="1:33" hidden="1" outlineLevel="1" x14ac:dyDescent="0.3">
      <c r="A32" s="177"/>
      <c r="B32" s="1622" t="s">
        <v>505</v>
      </c>
      <c r="C32" s="1622"/>
      <c r="D32" s="1622"/>
      <c r="E32" s="177"/>
      <c r="F32" s="177"/>
      <c r="G32" s="177"/>
      <c r="H32" s="177"/>
      <c r="I32" s="177"/>
      <c r="J32" s="177"/>
      <c r="K32" s="177">
        <f t="shared" si="0"/>
        <v>0</v>
      </c>
      <c r="P32" s="243"/>
      <c r="AG32" s="161"/>
    </row>
    <row r="33" spans="1:33" hidden="1" outlineLevel="1" x14ac:dyDescent="0.3">
      <c r="A33" s="177"/>
      <c r="B33" s="1622" t="s">
        <v>505</v>
      </c>
      <c r="C33" s="1622"/>
      <c r="D33" s="1622"/>
      <c r="E33" s="177"/>
      <c r="F33" s="177"/>
      <c r="G33" s="177"/>
      <c r="H33" s="177"/>
      <c r="I33" s="177"/>
      <c r="J33" s="177"/>
      <c r="K33" s="177">
        <f t="shared" si="0"/>
        <v>0</v>
      </c>
      <c r="P33" s="243"/>
      <c r="AG33" s="161"/>
    </row>
    <row r="34" spans="1:33" hidden="1" outlineLevel="1" x14ac:dyDescent="0.3">
      <c r="A34" s="177"/>
      <c r="B34" s="1622" t="s">
        <v>505</v>
      </c>
      <c r="C34" s="1622"/>
      <c r="D34" s="1622"/>
      <c r="E34" s="177"/>
      <c r="F34" s="177"/>
      <c r="G34" s="177"/>
      <c r="H34" s="177"/>
      <c r="I34" s="177"/>
      <c r="J34" s="177"/>
      <c r="K34" s="177">
        <f t="shared" si="0"/>
        <v>0</v>
      </c>
      <c r="P34" s="243"/>
      <c r="AG34" s="161"/>
    </row>
    <row r="35" spans="1:33" hidden="1" outlineLevel="1" x14ac:dyDescent="0.3">
      <c r="A35" s="177"/>
      <c r="B35" s="1622" t="s">
        <v>505</v>
      </c>
      <c r="C35" s="1622"/>
      <c r="D35" s="1622"/>
      <c r="E35" s="177"/>
      <c r="F35" s="177"/>
      <c r="G35" s="177"/>
      <c r="H35" s="177"/>
      <c r="I35" s="177"/>
      <c r="J35" s="177"/>
      <c r="K35" s="177">
        <f t="shared" si="0"/>
        <v>0</v>
      </c>
      <c r="P35" s="243"/>
      <c r="AG35" s="161"/>
    </row>
    <row r="36" spans="1:33" hidden="1" outlineLevel="1" x14ac:dyDescent="0.3">
      <c r="A36" s="177"/>
      <c r="B36" s="1622" t="s">
        <v>505</v>
      </c>
      <c r="C36" s="1622"/>
      <c r="D36" s="1622"/>
      <c r="E36" s="177"/>
      <c r="F36" s="177"/>
      <c r="G36" s="177"/>
      <c r="H36" s="177"/>
      <c r="I36" s="177"/>
      <c r="J36" s="177"/>
      <c r="K36" s="177">
        <f t="shared" si="0"/>
        <v>0</v>
      </c>
      <c r="P36" s="243"/>
      <c r="AG36" s="161"/>
    </row>
    <row r="37" spans="1:33" hidden="1" outlineLevel="1" x14ac:dyDescent="0.3">
      <c r="A37" s="177"/>
      <c r="B37" s="1622" t="s">
        <v>505</v>
      </c>
      <c r="C37" s="1622"/>
      <c r="D37" s="1622"/>
      <c r="E37" s="177"/>
      <c r="F37" s="177"/>
      <c r="G37" s="177"/>
      <c r="H37" s="177"/>
      <c r="I37" s="177"/>
      <c r="J37" s="177"/>
      <c r="K37" s="177">
        <f t="shared" si="0"/>
        <v>0</v>
      </c>
      <c r="P37" s="243"/>
      <c r="AG37" s="161"/>
    </row>
    <row r="38" spans="1:33" hidden="1" outlineLevel="1" x14ac:dyDescent="0.3">
      <c r="A38" s="177"/>
      <c r="B38" s="1622" t="s">
        <v>505</v>
      </c>
      <c r="C38" s="1622"/>
      <c r="D38" s="1622"/>
      <c r="E38" s="177"/>
      <c r="F38" s="177"/>
      <c r="G38" s="177"/>
      <c r="H38" s="177"/>
      <c r="I38" s="177"/>
      <c r="J38" s="177"/>
      <c r="K38" s="177">
        <f t="shared" si="0"/>
        <v>0</v>
      </c>
      <c r="P38" s="243"/>
      <c r="AG38" s="161"/>
    </row>
    <row r="39" spans="1:33" hidden="1" outlineLevel="1" x14ac:dyDescent="0.3">
      <c r="A39" s="177"/>
      <c r="B39" s="1622" t="s">
        <v>505</v>
      </c>
      <c r="C39" s="1622"/>
      <c r="D39" s="1622"/>
      <c r="E39" s="177"/>
      <c r="F39" s="177"/>
      <c r="G39" s="177"/>
      <c r="H39" s="177"/>
      <c r="I39" s="177"/>
      <c r="J39" s="177"/>
      <c r="K39" s="177">
        <f t="shared" si="0"/>
        <v>0</v>
      </c>
      <c r="P39" s="243"/>
      <c r="AG39" s="161"/>
    </row>
    <row r="40" spans="1:33" hidden="1" outlineLevel="1" x14ac:dyDescent="0.3">
      <c r="A40" s="177"/>
      <c r="B40" s="1622" t="s">
        <v>505</v>
      </c>
      <c r="C40" s="1622"/>
      <c r="D40" s="1622"/>
      <c r="E40" s="177"/>
      <c r="F40" s="177"/>
      <c r="G40" s="177"/>
      <c r="H40" s="177"/>
      <c r="I40" s="177"/>
      <c r="J40" s="177"/>
      <c r="K40" s="177">
        <f t="shared" si="0"/>
        <v>0</v>
      </c>
      <c r="P40" s="243"/>
      <c r="AG40" s="161"/>
    </row>
    <row r="41" spans="1:33" hidden="1" outlineLevel="1" x14ac:dyDescent="0.3">
      <c r="A41" s="177"/>
      <c r="B41" s="1622" t="s">
        <v>505</v>
      </c>
      <c r="C41" s="1622"/>
      <c r="D41" s="1622"/>
      <c r="E41" s="177"/>
      <c r="F41" s="177"/>
      <c r="G41" s="177"/>
      <c r="H41" s="177"/>
      <c r="I41" s="177"/>
      <c r="J41" s="177"/>
      <c r="K41" s="177">
        <f t="shared" si="0"/>
        <v>0</v>
      </c>
      <c r="P41" s="243"/>
      <c r="AG41" s="161"/>
    </row>
    <row r="42" spans="1:33" hidden="1" outlineLevel="1" x14ac:dyDescent="0.3">
      <c r="A42" s="177"/>
      <c r="B42" s="1622" t="s">
        <v>505</v>
      </c>
      <c r="C42" s="1622"/>
      <c r="D42" s="1622"/>
      <c r="E42" s="177"/>
      <c r="F42" s="177"/>
      <c r="G42" s="177"/>
      <c r="H42" s="177"/>
      <c r="I42" s="177"/>
      <c r="J42" s="177"/>
      <c r="K42" s="177">
        <f t="shared" si="0"/>
        <v>0</v>
      </c>
      <c r="P42" s="243"/>
      <c r="AG42" s="161"/>
    </row>
    <row r="43" spans="1:33" hidden="1" outlineLevel="1" x14ac:dyDescent="0.3">
      <c r="A43" s="177"/>
      <c r="B43" s="1622" t="s">
        <v>505</v>
      </c>
      <c r="C43" s="1622"/>
      <c r="D43" s="1622"/>
      <c r="E43" s="177"/>
      <c r="F43" s="177"/>
      <c r="G43" s="177"/>
      <c r="H43" s="177"/>
      <c r="I43" s="177"/>
      <c r="J43" s="177"/>
      <c r="K43" s="177">
        <f t="shared" si="0"/>
        <v>0</v>
      </c>
      <c r="P43" s="243"/>
      <c r="AG43" s="161"/>
    </row>
    <row r="44" spans="1:33" hidden="1" outlineLevel="1" x14ac:dyDescent="0.3">
      <c r="A44" s="177"/>
      <c r="B44" s="1622" t="s">
        <v>505</v>
      </c>
      <c r="C44" s="1622"/>
      <c r="D44" s="1622"/>
      <c r="E44" s="177"/>
      <c r="F44" s="177"/>
      <c r="G44" s="177"/>
      <c r="H44" s="177"/>
      <c r="I44" s="177"/>
      <c r="J44" s="177"/>
      <c r="K44" s="177">
        <f t="shared" si="0"/>
        <v>0</v>
      </c>
      <c r="P44" s="243"/>
      <c r="AG44" s="161"/>
    </row>
    <row r="45" spans="1:33" hidden="1" outlineLevel="1" x14ac:dyDescent="0.3">
      <c r="A45" s="177"/>
      <c r="B45" s="1622" t="s">
        <v>505</v>
      </c>
      <c r="C45" s="1622"/>
      <c r="D45" s="1622"/>
      <c r="E45" s="177"/>
      <c r="F45" s="177"/>
      <c r="G45" s="177"/>
      <c r="H45" s="177"/>
      <c r="I45" s="177"/>
      <c r="J45" s="177"/>
      <c r="K45" s="177">
        <f t="shared" si="0"/>
        <v>0</v>
      </c>
      <c r="P45" s="243"/>
      <c r="AG45" s="161"/>
    </row>
    <row r="46" spans="1:33" hidden="1" outlineLevel="1" x14ac:dyDescent="0.3">
      <c r="A46" s="177"/>
      <c r="B46" s="1622" t="s">
        <v>505</v>
      </c>
      <c r="C46" s="1622"/>
      <c r="D46" s="1622"/>
      <c r="E46" s="177"/>
      <c r="F46" s="177"/>
      <c r="G46" s="177"/>
      <c r="H46" s="177"/>
      <c r="I46" s="177"/>
      <c r="J46" s="177"/>
      <c r="K46" s="177">
        <f t="shared" si="0"/>
        <v>0</v>
      </c>
      <c r="P46" s="243"/>
      <c r="AG46" s="161"/>
    </row>
    <row r="47" spans="1:33" hidden="1" outlineLevel="1" x14ac:dyDescent="0.3">
      <c r="A47" s="177"/>
      <c r="B47" s="1622" t="s">
        <v>505</v>
      </c>
      <c r="C47" s="1622"/>
      <c r="D47" s="1622"/>
      <c r="E47" s="177"/>
      <c r="F47" s="177"/>
      <c r="G47" s="177"/>
      <c r="H47" s="177"/>
      <c r="I47" s="177"/>
      <c r="J47" s="177"/>
      <c r="K47" s="177">
        <f t="shared" si="0"/>
        <v>0</v>
      </c>
      <c r="P47" s="243"/>
      <c r="AG47" s="161"/>
    </row>
    <row r="48" spans="1:33" hidden="1" outlineLevel="1" x14ac:dyDescent="0.3">
      <c r="A48" s="177"/>
      <c r="B48" s="1622" t="s">
        <v>505</v>
      </c>
      <c r="C48" s="1622"/>
      <c r="D48" s="1622"/>
      <c r="E48" s="177"/>
      <c r="F48" s="177"/>
      <c r="G48" s="177"/>
      <c r="H48" s="177"/>
      <c r="I48" s="177"/>
      <c r="J48" s="177"/>
      <c r="K48" s="177">
        <f t="shared" si="0"/>
        <v>0</v>
      </c>
      <c r="P48" s="243"/>
      <c r="AG48" s="161"/>
    </row>
    <row r="49" spans="1:33" hidden="1" outlineLevel="1" x14ac:dyDescent="0.3">
      <c r="A49" s="177"/>
      <c r="B49" s="1622" t="s">
        <v>505</v>
      </c>
      <c r="C49" s="1622"/>
      <c r="D49" s="1622"/>
      <c r="E49" s="177"/>
      <c r="F49" s="177"/>
      <c r="G49" s="177"/>
      <c r="H49" s="177"/>
      <c r="I49" s="177"/>
      <c r="J49" s="177"/>
      <c r="K49" s="177">
        <f t="shared" si="0"/>
        <v>0</v>
      </c>
      <c r="P49" s="243"/>
      <c r="AG49" s="161"/>
    </row>
    <row r="50" spans="1:33" hidden="1" outlineLevel="1" x14ac:dyDescent="0.3">
      <c r="A50" s="177"/>
      <c r="B50" s="1622" t="s">
        <v>505</v>
      </c>
      <c r="C50" s="1622"/>
      <c r="D50" s="1622"/>
      <c r="E50" s="177"/>
      <c r="F50" s="177"/>
      <c r="G50" s="177"/>
      <c r="H50" s="177"/>
      <c r="I50" s="177"/>
      <c r="J50" s="177"/>
      <c r="K50" s="177">
        <f t="shared" si="0"/>
        <v>0</v>
      </c>
      <c r="AG50" s="161"/>
    </row>
    <row r="51" spans="1:33" hidden="1" outlineLevel="1" x14ac:dyDescent="0.3">
      <c r="A51" s="177"/>
      <c r="B51" s="1622" t="s">
        <v>505</v>
      </c>
      <c r="C51" s="1622"/>
      <c r="D51" s="1622"/>
      <c r="E51" s="177"/>
      <c r="F51" s="177"/>
      <c r="G51" s="177"/>
      <c r="H51" s="177"/>
      <c r="I51" s="177"/>
      <c r="J51" s="177"/>
      <c r="K51" s="177">
        <f t="shared" si="0"/>
        <v>0</v>
      </c>
      <c r="AG51" s="161"/>
    </row>
    <row r="52" spans="1:33" hidden="1" outlineLevel="1" x14ac:dyDescent="0.3">
      <c r="A52" s="177"/>
      <c r="B52" s="1622" t="s">
        <v>505</v>
      </c>
      <c r="C52" s="1622"/>
      <c r="D52" s="1622"/>
      <c r="E52" s="177"/>
      <c r="F52" s="177"/>
      <c r="G52" s="177"/>
      <c r="H52" s="177"/>
      <c r="I52" s="177"/>
      <c r="J52" s="177"/>
      <c r="K52" s="177">
        <f t="shared" si="0"/>
        <v>0</v>
      </c>
      <c r="AG52" s="161"/>
    </row>
    <row r="53" spans="1:33" hidden="1" outlineLevel="1" x14ac:dyDescent="0.3">
      <c r="A53" s="177"/>
      <c r="B53" s="1622" t="s">
        <v>505</v>
      </c>
      <c r="C53" s="1622"/>
      <c r="D53" s="1622"/>
      <c r="E53" s="177"/>
      <c r="F53" s="177"/>
      <c r="G53" s="177"/>
      <c r="H53" s="177"/>
      <c r="I53" s="177"/>
      <c r="J53" s="177"/>
      <c r="K53" s="177">
        <f t="shared" si="0"/>
        <v>0</v>
      </c>
      <c r="AG53" s="161"/>
    </row>
    <row r="54" spans="1:33" hidden="1" outlineLevel="1" x14ac:dyDescent="0.3">
      <c r="A54" s="177"/>
      <c r="B54" s="1622" t="s">
        <v>505</v>
      </c>
      <c r="C54" s="1622"/>
      <c r="D54" s="1622"/>
      <c r="E54" s="177"/>
      <c r="F54" s="177"/>
      <c r="G54" s="177"/>
      <c r="H54" s="177"/>
      <c r="I54" s="177"/>
      <c r="J54" s="177"/>
      <c r="K54" s="177">
        <f t="shared" si="0"/>
        <v>0</v>
      </c>
      <c r="AG54" s="161"/>
    </row>
    <row r="55" spans="1:33" hidden="1" outlineLevel="1" x14ac:dyDescent="0.3">
      <c r="A55" s="177"/>
      <c r="B55" s="1622" t="s">
        <v>505</v>
      </c>
      <c r="C55" s="1622"/>
      <c r="D55" s="1622"/>
      <c r="E55" s="177"/>
      <c r="F55" s="177"/>
      <c r="G55" s="177"/>
      <c r="H55" s="177"/>
      <c r="I55" s="177"/>
      <c r="J55" s="177"/>
      <c r="K55" s="177">
        <f t="shared" si="0"/>
        <v>0</v>
      </c>
      <c r="AG55" s="161"/>
    </row>
    <row r="56" spans="1:33" collapsed="1" x14ac:dyDescent="0.3">
      <c r="A56" s="1623" t="s">
        <v>1128</v>
      </c>
      <c r="B56" s="1624"/>
      <c r="C56" s="1624"/>
      <c r="D56" s="1625"/>
      <c r="E56" s="181">
        <f t="shared" ref="E56:K56" si="1">SUM(E8:E55)</f>
        <v>0</v>
      </c>
      <c r="F56" s="181">
        <f t="shared" si="1"/>
        <v>0</v>
      </c>
      <c r="G56" s="181">
        <f t="shared" si="1"/>
        <v>0</v>
      </c>
      <c r="H56" s="181">
        <f t="shared" si="1"/>
        <v>0</v>
      </c>
      <c r="I56" s="181">
        <f t="shared" si="1"/>
        <v>0</v>
      </c>
      <c r="J56" s="181">
        <f t="shared" si="1"/>
        <v>0</v>
      </c>
      <c r="K56" s="181">
        <f t="shared" si="1"/>
        <v>0</v>
      </c>
      <c r="AG56" s="161"/>
    </row>
    <row r="57" spans="1:33" x14ac:dyDescent="0.3">
      <c r="A57" s="1606" t="s">
        <v>1186</v>
      </c>
      <c r="B57" s="1607"/>
      <c r="C57" s="1607"/>
      <c r="D57" s="1607"/>
      <c r="E57" s="1607"/>
      <c r="F57" s="1607"/>
      <c r="G57" s="1607"/>
      <c r="H57" s="1607"/>
      <c r="I57" s="1607"/>
      <c r="J57" s="1607"/>
      <c r="K57" s="1608"/>
      <c r="AG57" s="161"/>
    </row>
    <row r="58" spans="1:33" ht="6.75" customHeight="1" x14ac:dyDescent="0.3">
      <c r="A58" s="173"/>
      <c r="B58" s="174"/>
      <c r="C58" s="174"/>
      <c r="D58" s="175"/>
      <c r="E58" s="175"/>
      <c r="F58" s="174"/>
      <c r="G58" s="174"/>
      <c r="H58" s="175"/>
      <c r="I58" s="175"/>
      <c r="J58" s="175"/>
      <c r="K58" s="176"/>
    </row>
    <row r="59" spans="1:33" x14ac:dyDescent="0.3">
      <c r="A59" s="1609" t="s">
        <v>1160</v>
      </c>
      <c r="B59" s="1610"/>
      <c r="C59" s="1610"/>
      <c r="D59" s="1615" t="s">
        <v>1091</v>
      </c>
      <c r="E59" s="1615"/>
      <c r="F59" s="1615"/>
      <c r="G59" s="1615"/>
      <c r="H59" s="1615"/>
      <c r="I59" s="1615"/>
      <c r="J59" s="1616" t="s">
        <v>1127</v>
      </c>
      <c r="K59" s="1617" t="s">
        <v>1126</v>
      </c>
      <c r="AG59" s="161"/>
    </row>
    <row r="60" spans="1:33" ht="45.75" customHeight="1" x14ac:dyDescent="0.3">
      <c r="A60" s="1611"/>
      <c r="B60" s="1612"/>
      <c r="C60" s="1612"/>
      <c r="D60" s="180">
        <f>A8</f>
        <v>0</v>
      </c>
      <c r="E60" s="180">
        <f>A9</f>
        <v>0</v>
      </c>
      <c r="F60" s="180">
        <f>A10</f>
        <v>0</v>
      </c>
      <c r="G60" s="180">
        <f>A11</f>
        <v>0</v>
      </c>
      <c r="H60" s="180">
        <f>A12</f>
        <v>0</v>
      </c>
      <c r="I60" s="180">
        <f>A13</f>
        <v>0</v>
      </c>
      <c r="J60" s="1616"/>
      <c r="K60" s="1618"/>
      <c r="AG60" s="161"/>
    </row>
    <row r="61" spans="1:33" x14ac:dyDescent="0.3">
      <c r="A61" s="1613"/>
      <c r="B61" s="1614"/>
      <c r="C61" s="1614"/>
      <c r="D61" s="178"/>
      <c r="E61" s="178"/>
      <c r="F61" s="178"/>
      <c r="G61" s="178"/>
      <c r="H61" s="178"/>
      <c r="I61" s="178"/>
      <c r="J61" s="179">
        <f>SUM(D61:I61)</f>
        <v>0</v>
      </c>
      <c r="K61" s="182" t="e">
        <f>K56/J61*100</f>
        <v>#DIV/0!</v>
      </c>
      <c r="AG61" s="161"/>
    </row>
    <row r="62" spans="1:33" x14ac:dyDescent="0.3">
      <c r="A62" s="1619" t="s">
        <v>1440</v>
      </c>
      <c r="B62" s="1620"/>
      <c r="C62" s="1620"/>
      <c r="D62" s="1620"/>
      <c r="E62" s="1620"/>
      <c r="F62" s="1620"/>
      <c r="G62" s="1620"/>
      <c r="H62" s="1620"/>
      <c r="I62" s="1620"/>
      <c r="J62" s="1620"/>
      <c r="K62" s="1621"/>
      <c r="AG62" s="161"/>
    </row>
    <row r="63" spans="1:33" ht="58.5" x14ac:dyDescent="0.3">
      <c r="A63" s="1619" t="s">
        <v>1441</v>
      </c>
      <c r="B63" s="1620"/>
      <c r="C63" s="1620"/>
      <c r="D63" s="1621"/>
      <c r="E63" s="574" t="s">
        <v>1442</v>
      </c>
      <c r="F63" s="1619" t="s">
        <v>1443</v>
      </c>
      <c r="G63" s="1620"/>
      <c r="H63" s="1621"/>
      <c r="I63" s="1619" t="s">
        <v>1119</v>
      </c>
      <c r="J63" s="1620"/>
      <c r="K63" s="1621"/>
      <c r="AE63" s="436"/>
      <c r="AG63" s="161"/>
    </row>
    <row r="64" spans="1:33" x14ac:dyDescent="0.3">
      <c r="A64" s="1597"/>
      <c r="B64" s="1598"/>
      <c r="C64" s="1598"/>
      <c r="D64" s="1599"/>
      <c r="E64" s="577"/>
      <c r="F64" s="1600"/>
      <c r="G64" s="1601"/>
      <c r="H64" s="1602"/>
      <c r="I64" s="1603"/>
      <c r="J64" s="1604"/>
      <c r="K64" s="1605"/>
      <c r="AE64" s="436"/>
      <c r="AG64" s="161"/>
    </row>
    <row r="65" spans="1:33" x14ac:dyDescent="0.3">
      <c r="A65" s="1597"/>
      <c r="B65" s="1598"/>
      <c r="C65" s="1598"/>
      <c r="D65" s="1599"/>
      <c r="E65" s="577"/>
      <c r="F65" s="1600"/>
      <c r="G65" s="1601"/>
      <c r="H65" s="1602"/>
      <c r="I65" s="1603"/>
      <c r="J65" s="1604"/>
      <c r="K65" s="1605"/>
      <c r="AE65" s="436"/>
      <c r="AG65" s="161"/>
    </row>
    <row r="66" spans="1:33" x14ac:dyDescent="0.3">
      <c r="A66" s="1597"/>
      <c r="B66" s="1598"/>
      <c r="C66" s="1598"/>
      <c r="D66" s="1599"/>
      <c r="E66" s="577"/>
      <c r="F66" s="1600"/>
      <c r="G66" s="1601"/>
      <c r="H66" s="1602"/>
      <c r="I66" s="1603"/>
      <c r="J66" s="1604"/>
      <c r="K66" s="1605"/>
      <c r="AE66" s="436"/>
      <c r="AG66" s="161"/>
    </row>
    <row r="67" spans="1:33" x14ac:dyDescent="0.3">
      <c r="A67" s="1597"/>
      <c r="B67" s="1598"/>
      <c r="C67" s="1598"/>
      <c r="D67" s="1599"/>
      <c r="E67" s="577"/>
      <c r="F67" s="1600"/>
      <c r="G67" s="1601"/>
      <c r="H67" s="1602"/>
      <c r="I67" s="1603"/>
      <c r="J67" s="1604"/>
      <c r="K67" s="1605"/>
      <c r="AE67" s="436"/>
      <c r="AG67" s="161"/>
    </row>
    <row r="68" spans="1:33" x14ac:dyDescent="0.3">
      <c r="A68" s="1597"/>
      <c r="B68" s="1598"/>
      <c r="C68" s="1598"/>
      <c r="D68" s="1599"/>
      <c r="E68" s="577"/>
      <c r="F68" s="1600"/>
      <c r="G68" s="1601"/>
      <c r="H68" s="1602"/>
      <c r="I68" s="1603"/>
      <c r="J68" s="1604"/>
      <c r="K68" s="1605"/>
      <c r="AE68" s="436"/>
      <c r="AG68" s="161"/>
    </row>
    <row r="69" spans="1:33" x14ac:dyDescent="0.3">
      <c r="A69" s="1597"/>
      <c r="B69" s="1598"/>
      <c r="C69" s="1598"/>
      <c r="D69" s="1599"/>
      <c r="E69" s="577"/>
      <c r="F69" s="1600"/>
      <c r="G69" s="1601"/>
      <c r="H69" s="1602"/>
      <c r="I69" s="1603"/>
      <c r="J69" s="1604"/>
      <c r="K69" s="1605"/>
      <c r="AE69" s="436"/>
      <c r="AG69" s="161"/>
    </row>
    <row r="70" spans="1:33" x14ac:dyDescent="0.3">
      <c r="A70" s="1597"/>
      <c r="B70" s="1598"/>
      <c r="C70" s="1598"/>
      <c r="D70" s="1599"/>
      <c r="E70" s="577"/>
      <c r="F70" s="1600"/>
      <c r="G70" s="1601"/>
      <c r="H70" s="1602"/>
      <c r="I70" s="1603"/>
      <c r="J70" s="1604"/>
      <c r="K70" s="1605"/>
      <c r="AE70" s="436"/>
      <c r="AG70" s="161"/>
    </row>
    <row r="71" spans="1:33" ht="19.5" hidden="1" customHeight="1" outlineLevel="1" x14ac:dyDescent="0.3">
      <c r="A71" s="1597"/>
      <c r="B71" s="1598"/>
      <c r="C71" s="1598"/>
      <c r="D71" s="1599"/>
      <c r="E71" s="577"/>
      <c r="F71" s="1600"/>
      <c r="G71" s="1601"/>
      <c r="H71" s="1602"/>
      <c r="I71" s="1603"/>
      <c r="J71" s="1604"/>
      <c r="K71" s="1605"/>
      <c r="AE71" s="210"/>
      <c r="AG71" s="161"/>
    </row>
    <row r="72" spans="1:33" ht="19.5" hidden="1" customHeight="1" outlineLevel="1" x14ac:dyDescent="0.3">
      <c r="A72" s="1597"/>
      <c r="B72" s="1598"/>
      <c r="C72" s="1598"/>
      <c r="D72" s="1599"/>
      <c r="E72" s="577"/>
      <c r="F72" s="1600"/>
      <c r="G72" s="1601"/>
      <c r="H72" s="1602"/>
      <c r="I72" s="1603"/>
      <c r="J72" s="1604"/>
      <c r="K72" s="1605"/>
      <c r="AE72" s="210"/>
      <c r="AG72" s="161"/>
    </row>
    <row r="73" spans="1:33" ht="19.5" hidden="1" customHeight="1" outlineLevel="1" x14ac:dyDescent="0.3">
      <c r="A73" s="1597"/>
      <c r="B73" s="1598"/>
      <c r="C73" s="1598"/>
      <c r="D73" s="1599"/>
      <c r="E73" s="577"/>
      <c r="F73" s="1600"/>
      <c r="G73" s="1601"/>
      <c r="H73" s="1602"/>
      <c r="I73" s="1603"/>
      <c r="J73" s="1604"/>
      <c r="K73" s="1605"/>
      <c r="AE73" s="210"/>
      <c r="AG73" s="161"/>
    </row>
    <row r="74" spans="1:33" ht="19.5" hidden="1" customHeight="1" outlineLevel="1" x14ac:dyDescent="0.3">
      <c r="A74" s="1597"/>
      <c r="B74" s="1598"/>
      <c r="C74" s="1598"/>
      <c r="D74" s="1599"/>
      <c r="E74" s="577"/>
      <c r="F74" s="1600"/>
      <c r="G74" s="1601"/>
      <c r="H74" s="1602"/>
      <c r="I74" s="1603"/>
      <c r="J74" s="1604"/>
      <c r="K74" s="1605"/>
      <c r="AE74" s="210"/>
      <c r="AG74" s="161"/>
    </row>
    <row r="75" spans="1:33" ht="19.5" hidden="1" customHeight="1" outlineLevel="1" x14ac:dyDescent="0.3">
      <c r="A75" s="1597"/>
      <c r="B75" s="1598"/>
      <c r="C75" s="1598"/>
      <c r="D75" s="1599"/>
      <c r="E75" s="577"/>
      <c r="F75" s="1600"/>
      <c r="G75" s="1601"/>
      <c r="H75" s="1602"/>
      <c r="I75" s="1603"/>
      <c r="J75" s="1604"/>
      <c r="K75" s="1605"/>
      <c r="AE75" s="210"/>
      <c r="AG75" s="161"/>
    </row>
    <row r="76" spans="1:33" ht="19.5" hidden="1" customHeight="1" outlineLevel="1" x14ac:dyDescent="0.3">
      <c r="A76" s="1597"/>
      <c r="B76" s="1598"/>
      <c r="C76" s="1598"/>
      <c r="D76" s="1599"/>
      <c r="E76" s="577"/>
      <c r="F76" s="1600"/>
      <c r="G76" s="1601"/>
      <c r="H76" s="1602"/>
      <c r="I76" s="1603"/>
      <c r="J76" s="1604"/>
      <c r="K76" s="1605"/>
      <c r="AE76" s="210"/>
      <c r="AG76" s="161"/>
    </row>
    <row r="77" spans="1:33" ht="31.5" customHeight="1" collapsed="1" x14ac:dyDescent="0.3">
      <c r="A77" s="1590" t="s">
        <v>1444</v>
      </c>
      <c r="B77" s="1591"/>
      <c r="C77" s="1591"/>
      <c r="D77" s="1591"/>
      <c r="E77" s="1591"/>
      <c r="F77" s="1591"/>
      <c r="G77" s="1591"/>
      <c r="H77" s="1591"/>
      <c r="I77" s="1591"/>
      <c r="J77" s="1591"/>
      <c r="K77" s="1592"/>
      <c r="AE77" s="210"/>
      <c r="AG77" s="161"/>
    </row>
    <row r="78" spans="1:33" ht="6.75" customHeight="1" x14ac:dyDescent="0.3">
      <c r="A78" s="173"/>
      <c r="B78" s="174"/>
      <c r="C78" s="174"/>
      <c r="D78" s="175"/>
      <c r="E78" s="175"/>
      <c r="F78" s="174"/>
      <c r="G78" s="174"/>
      <c r="H78" s="175"/>
      <c r="I78" s="175"/>
      <c r="J78" s="175"/>
      <c r="K78" s="176"/>
      <c r="AE78" s="210"/>
      <c r="AG78" s="162"/>
    </row>
    <row r="79" spans="1:33" ht="37.5" customHeight="1" x14ac:dyDescent="0.3">
      <c r="A79" s="1593" t="s">
        <v>1133</v>
      </c>
      <c r="B79" s="1594"/>
      <c r="C79" s="1594"/>
      <c r="D79" s="1594"/>
      <c r="E79" s="1594"/>
      <c r="F79" s="1594"/>
      <c r="G79" s="1595"/>
      <c r="H79" s="450" t="s">
        <v>109</v>
      </c>
      <c r="I79" s="451"/>
      <c r="J79" s="450" t="s">
        <v>538</v>
      </c>
      <c r="K79" s="171"/>
      <c r="AE79" s="210"/>
    </row>
    <row r="80" spans="1:33" ht="45" customHeight="1" x14ac:dyDescent="0.3">
      <c r="A80" s="1596" t="s">
        <v>305</v>
      </c>
      <c r="B80" s="1596"/>
      <c r="C80" s="1596"/>
      <c r="D80" s="1596" t="s">
        <v>1185</v>
      </c>
      <c r="E80" s="1596"/>
      <c r="F80" s="1596" t="s">
        <v>1122</v>
      </c>
      <c r="G80" s="1596"/>
      <c r="H80" s="1596"/>
      <c r="I80" s="1596"/>
      <c r="J80" s="1596" t="s">
        <v>1123</v>
      </c>
      <c r="K80" s="1596"/>
      <c r="AE80" s="210"/>
    </row>
    <row r="81" spans="1:31" x14ac:dyDescent="0.3">
      <c r="A81" s="1589"/>
      <c r="B81" s="1589"/>
      <c r="C81" s="1589"/>
      <c r="D81" s="1589"/>
      <c r="E81" s="1589"/>
      <c r="F81" s="1589"/>
      <c r="G81" s="1589"/>
      <c r="H81" s="1589"/>
      <c r="I81" s="1589"/>
      <c r="J81" s="1589"/>
      <c r="K81" s="1589"/>
      <c r="AE81" s="210"/>
    </row>
    <row r="82" spans="1:31" x14ac:dyDescent="0.3">
      <c r="A82" s="1589"/>
      <c r="B82" s="1589"/>
      <c r="C82" s="1589"/>
      <c r="D82" s="1589"/>
      <c r="E82" s="1589"/>
      <c r="F82" s="1589"/>
      <c r="G82" s="1589"/>
      <c r="H82" s="1589"/>
      <c r="I82" s="1589"/>
      <c r="J82" s="1589"/>
      <c r="K82" s="1589"/>
      <c r="AE82" s="210"/>
    </row>
    <row r="83" spans="1:31" x14ac:dyDescent="0.3">
      <c r="A83" s="1589"/>
      <c r="B83" s="1589"/>
      <c r="C83" s="1589"/>
      <c r="D83" s="1589"/>
      <c r="E83" s="1589"/>
      <c r="F83" s="1589"/>
      <c r="G83" s="1589"/>
      <c r="H83" s="1589"/>
      <c r="I83" s="1589"/>
      <c r="J83" s="1589"/>
      <c r="K83" s="1589"/>
      <c r="AE83" s="210"/>
    </row>
    <row r="84" spans="1:31" x14ac:dyDescent="0.3">
      <c r="A84" s="1589"/>
      <c r="B84" s="1589"/>
      <c r="C84" s="1589"/>
      <c r="D84" s="1589"/>
      <c r="E84" s="1589"/>
      <c r="F84" s="1589"/>
      <c r="G84" s="1589"/>
      <c r="H84" s="1589"/>
      <c r="I84" s="1589"/>
      <c r="J84" s="1589"/>
      <c r="K84" s="1589"/>
      <c r="AE84" s="210"/>
    </row>
    <row r="85" spans="1:31" x14ac:dyDescent="0.3">
      <c r="A85" s="1589"/>
      <c r="B85" s="1589"/>
      <c r="C85" s="1589"/>
      <c r="D85" s="1589"/>
      <c r="E85" s="1589"/>
      <c r="F85" s="1589"/>
      <c r="G85" s="1589"/>
      <c r="H85" s="1589"/>
      <c r="I85" s="1589"/>
      <c r="J85" s="1589"/>
      <c r="K85" s="1589"/>
      <c r="AE85" s="210"/>
    </row>
    <row r="86" spans="1:31" hidden="1" outlineLevel="1" x14ac:dyDescent="0.3">
      <c r="A86" s="1589"/>
      <c r="B86" s="1589"/>
      <c r="C86" s="1589"/>
      <c r="D86" s="1589"/>
      <c r="E86" s="1589"/>
      <c r="F86" s="1589"/>
      <c r="G86" s="1589"/>
      <c r="H86" s="1589"/>
      <c r="I86" s="1589"/>
      <c r="J86" s="1589"/>
      <c r="K86" s="1589"/>
      <c r="AE86" s="210"/>
    </row>
    <row r="87" spans="1:31" hidden="1" outlineLevel="1" x14ac:dyDescent="0.3">
      <c r="A87" s="1589"/>
      <c r="B87" s="1589"/>
      <c r="C87" s="1589"/>
      <c r="D87" s="1589"/>
      <c r="E87" s="1589"/>
      <c r="F87" s="1589"/>
      <c r="G87" s="1589"/>
      <c r="H87" s="1589"/>
      <c r="I87" s="1589"/>
      <c r="J87" s="1589"/>
      <c r="K87" s="1589"/>
      <c r="AE87" s="210"/>
    </row>
    <row r="88" spans="1:31" hidden="1" outlineLevel="1" x14ac:dyDescent="0.3">
      <c r="A88" s="1589"/>
      <c r="B88" s="1589"/>
      <c r="C88" s="1589"/>
      <c r="D88" s="1589"/>
      <c r="E88" s="1589"/>
      <c r="F88" s="1589"/>
      <c r="G88" s="1589"/>
      <c r="H88" s="1589"/>
      <c r="I88" s="1589"/>
      <c r="J88" s="1589"/>
      <c r="K88" s="1589"/>
      <c r="AE88" s="210"/>
    </row>
    <row r="89" spans="1:31" hidden="1" outlineLevel="1" x14ac:dyDescent="0.3">
      <c r="A89" s="1589"/>
      <c r="B89" s="1589"/>
      <c r="C89" s="1589"/>
      <c r="D89" s="1589"/>
      <c r="E89" s="1589"/>
      <c r="F89" s="1589"/>
      <c r="G89" s="1589"/>
      <c r="H89" s="1589"/>
      <c r="I89" s="1589"/>
      <c r="J89" s="1589"/>
      <c r="K89" s="1589"/>
      <c r="AE89" s="210"/>
    </row>
    <row r="90" spans="1:31" hidden="1" outlineLevel="1" x14ac:dyDescent="0.3">
      <c r="A90" s="1589"/>
      <c r="B90" s="1589"/>
      <c r="C90" s="1589"/>
      <c r="D90" s="1589"/>
      <c r="E90" s="1589"/>
      <c r="F90" s="1589"/>
      <c r="G90" s="1589"/>
      <c r="H90" s="1589"/>
      <c r="I90" s="1589"/>
      <c r="J90" s="1589"/>
      <c r="K90" s="1589"/>
      <c r="AE90" s="210"/>
    </row>
    <row r="91" spans="1:31" collapsed="1" x14ac:dyDescent="0.3">
      <c r="AE91" s="210"/>
    </row>
    <row r="92" spans="1:31" x14ac:dyDescent="0.3">
      <c r="A92" s="439">
        <f>Анкета_ЮЛ!B184</f>
        <v>0</v>
      </c>
      <c r="B92" s="222"/>
      <c r="C92" s="222"/>
      <c r="D92" s="222"/>
      <c r="E92" s="222"/>
      <c r="F92" s="222"/>
      <c r="G92" s="222"/>
      <c r="H92" s="222"/>
      <c r="I92" s="222"/>
      <c r="J92" s="222"/>
      <c r="K92" s="222"/>
      <c r="L92" s="222"/>
      <c r="M92" s="222"/>
      <c r="N92" s="222"/>
      <c r="O92" s="222"/>
      <c r="P92" s="222"/>
      <c r="AE92" s="210"/>
    </row>
    <row r="93" spans="1:31" s="371" customFormat="1" x14ac:dyDescent="0.25">
      <c r="A93" s="437"/>
      <c r="B93" s="222"/>
      <c r="C93" s="222"/>
      <c r="D93" s="222"/>
      <c r="E93" s="222"/>
      <c r="F93" s="222"/>
      <c r="G93" s="222"/>
      <c r="H93" s="222"/>
      <c r="I93" s="222"/>
      <c r="J93" s="222"/>
      <c r="K93" s="222"/>
      <c r="L93" s="222"/>
      <c r="M93" s="222"/>
      <c r="N93" s="222"/>
      <c r="O93" s="222"/>
      <c r="P93" s="222"/>
      <c r="AE93" s="245"/>
    </row>
    <row r="94" spans="1:31" s="371" customFormat="1" x14ac:dyDescent="0.25">
      <c r="A94" s="437" t="s">
        <v>878</v>
      </c>
      <c r="B94" s="437"/>
      <c r="C94" s="437"/>
      <c r="D94" s="437"/>
      <c r="E94" s="222"/>
      <c r="F94" s="222"/>
      <c r="G94" s="222"/>
      <c r="H94" s="222"/>
      <c r="I94" s="222"/>
      <c r="J94" s="222"/>
      <c r="K94" s="222"/>
      <c r="L94" s="222"/>
      <c r="M94" s="222"/>
      <c r="N94" s="222"/>
      <c r="O94" s="222"/>
      <c r="P94" s="222"/>
      <c r="AE94" s="245"/>
    </row>
    <row r="95" spans="1:31" s="371" customFormat="1" x14ac:dyDescent="0.25">
      <c r="A95" s="437" t="s">
        <v>848</v>
      </c>
      <c r="B95" s="437"/>
      <c r="C95" s="437"/>
      <c r="D95" s="437"/>
      <c r="E95" s="222"/>
      <c r="F95" s="222"/>
      <c r="G95" s="222"/>
      <c r="H95" s="222"/>
      <c r="I95" s="222"/>
      <c r="J95" s="222"/>
      <c r="K95" s="222"/>
      <c r="L95" s="222"/>
      <c r="M95" s="222"/>
      <c r="N95" s="222"/>
      <c r="O95" s="222"/>
      <c r="P95" s="222"/>
      <c r="AE95" s="245"/>
    </row>
    <row r="96" spans="1:31" s="371" customFormat="1" x14ac:dyDescent="0.25">
      <c r="A96" s="437" t="s">
        <v>1162</v>
      </c>
      <c r="B96" s="437"/>
      <c r="C96" s="437"/>
      <c r="D96" s="437"/>
      <c r="E96" s="222"/>
      <c r="F96" s="222"/>
      <c r="G96" s="222"/>
      <c r="H96" s="222"/>
      <c r="I96" s="222"/>
      <c r="J96" s="222"/>
      <c r="K96" s="222"/>
      <c r="L96" s="222"/>
      <c r="M96" s="222"/>
      <c r="N96" s="222"/>
      <c r="O96" s="222"/>
      <c r="P96" s="222"/>
      <c r="AE96" s="245"/>
    </row>
    <row r="97" spans="1:31" s="371" customFormat="1" x14ac:dyDescent="0.25">
      <c r="A97" s="438"/>
      <c r="B97" s="222"/>
      <c r="C97" s="222"/>
      <c r="D97" s="222"/>
      <c r="E97" s="222"/>
      <c r="F97" s="222"/>
      <c r="G97" s="222"/>
      <c r="H97" s="222"/>
      <c r="I97" s="222"/>
      <c r="J97" s="222"/>
      <c r="K97" s="222"/>
      <c r="L97" s="222"/>
      <c r="M97" s="222"/>
      <c r="N97" s="222"/>
      <c r="O97" s="222"/>
      <c r="P97" s="222"/>
      <c r="AE97" s="245"/>
    </row>
    <row r="98" spans="1:31" ht="19.5" customHeight="1" x14ac:dyDescent="0.3">
      <c r="A98" s="1588" t="s">
        <v>849</v>
      </c>
      <c r="B98" s="1588"/>
      <c r="C98" s="1588"/>
      <c r="D98" s="1588"/>
      <c r="E98" s="1588"/>
      <c r="F98" s="1588"/>
      <c r="G98" s="1588"/>
      <c r="H98" s="1588"/>
      <c r="I98" s="1588"/>
      <c r="J98" s="1588"/>
      <c r="K98" s="1588"/>
      <c r="L98" s="1588"/>
      <c r="M98" s="1588"/>
      <c r="N98" s="1588"/>
      <c r="O98" s="1588"/>
      <c r="P98" s="1588"/>
    </row>
    <row r="99" spans="1:31" ht="19.5" customHeight="1" x14ac:dyDescent="0.3">
      <c r="A99" s="1588" t="s">
        <v>1161</v>
      </c>
      <c r="B99" s="1588"/>
      <c r="C99" s="1588"/>
      <c r="D99" s="1588"/>
      <c r="E99" s="1588"/>
      <c r="F99" s="1588"/>
      <c r="G99" s="1588"/>
      <c r="H99" s="1588"/>
      <c r="I99" s="1588"/>
      <c r="J99" s="1588"/>
      <c r="K99" s="1588"/>
      <c r="L99" s="1588"/>
      <c r="M99" s="1588"/>
      <c r="N99" s="1588"/>
      <c r="O99" s="1588"/>
      <c r="P99" s="1588"/>
    </row>
    <row r="282" spans="1:3" s="519" customFormat="1" hidden="1" x14ac:dyDescent="0.3"/>
    <row r="283" spans="1:3" s="519" customFormat="1" hidden="1" x14ac:dyDescent="0.3">
      <c r="A283" s="334" t="s">
        <v>505</v>
      </c>
      <c r="C283" s="519" t="s">
        <v>1092</v>
      </c>
    </row>
    <row r="284" spans="1:3" s="519" customFormat="1" hidden="1" x14ac:dyDescent="0.3">
      <c r="A284" s="520" t="s">
        <v>1135</v>
      </c>
      <c r="C284" s="519" t="s">
        <v>1093</v>
      </c>
    </row>
    <row r="285" spans="1:3" s="519" customFormat="1" hidden="1" x14ac:dyDescent="0.3">
      <c r="A285" s="520" t="s">
        <v>100</v>
      </c>
      <c r="C285" s="519" t="s">
        <v>1094</v>
      </c>
    </row>
    <row r="286" spans="1:3" s="519" customFormat="1" hidden="1" x14ac:dyDescent="0.3">
      <c r="A286" s="520" t="s">
        <v>507</v>
      </c>
      <c r="C286" s="519" t="s">
        <v>1095</v>
      </c>
    </row>
    <row r="287" spans="1:3" s="519" customFormat="1" hidden="1" x14ac:dyDescent="0.3">
      <c r="A287" s="520" t="s">
        <v>1138</v>
      </c>
      <c r="C287" s="519" t="s">
        <v>1096</v>
      </c>
    </row>
    <row r="288" spans="1:3" s="519" customFormat="1" hidden="1" x14ac:dyDescent="0.3">
      <c r="A288" s="520" t="s">
        <v>1136</v>
      </c>
      <c r="C288" s="519" t="s">
        <v>1124</v>
      </c>
    </row>
    <row r="289" spans="1:3" s="519" customFormat="1" hidden="1" x14ac:dyDescent="0.3">
      <c r="A289" s="520" t="s">
        <v>1137</v>
      </c>
      <c r="C289" s="519" t="s">
        <v>1097</v>
      </c>
    </row>
    <row r="290" spans="1:3" s="519" customFormat="1" hidden="1" x14ac:dyDescent="0.3">
      <c r="A290" s="520" t="s">
        <v>512</v>
      </c>
      <c r="C290" s="519" t="s">
        <v>1098</v>
      </c>
    </row>
    <row r="291" spans="1:3" s="519" customFormat="1" hidden="1" x14ac:dyDescent="0.3">
      <c r="A291" s="520" t="s">
        <v>1140</v>
      </c>
      <c r="C291" s="519" t="s">
        <v>1099</v>
      </c>
    </row>
    <row r="292" spans="1:3" s="519" customFormat="1" hidden="1" x14ac:dyDescent="0.3">
      <c r="A292" s="520" t="s">
        <v>508</v>
      </c>
      <c r="C292" s="519" t="s">
        <v>1100</v>
      </c>
    </row>
    <row r="293" spans="1:3" s="519" customFormat="1" hidden="1" x14ac:dyDescent="0.3">
      <c r="A293" s="520" t="s">
        <v>511</v>
      </c>
      <c r="C293" s="519" t="s">
        <v>1101</v>
      </c>
    </row>
    <row r="294" spans="1:3" s="519" customFormat="1" hidden="1" x14ac:dyDescent="0.3">
      <c r="A294" s="520" t="s">
        <v>506</v>
      </c>
      <c r="C294" s="519" t="s">
        <v>1102</v>
      </c>
    </row>
    <row r="295" spans="1:3" s="519" customFormat="1" hidden="1" x14ac:dyDescent="0.3">
      <c r="A295" s="520" t="s">
        <v>1142</v>
      </c>
    </row>
    <row r="296" spans="1:3" s="519" customFormat="1" hidden="1" x14ac:dyDescent="0.3">
      <c r="A296" s="520" t="s">
        <v>1143</v>
      </c>
    </row>
    <row r="297" spans="1:3" s="519" customFormat="1" hidden="1" x14ac:dyDescent="0.3">
      <c r="A297" s="520" t="s">
        <v>1141</v>
      </c>
    </row>
    <row r="298" spans="1:3" s="519" customFormat="1" hidden="1" x14ac:dyDescent="0.3">
      <c r="A298" s="520" t="s">
        <v>1139</v>
      </c>
    </row>
    <row r="299" spans="1:3" s="519" customFormat="1" hidden="1" x14ac:dyDescent="0.3">
      <c r="A299" s="520" t="s">
        <v>513</v>
      </c>
    </row>
    <row r="300" spans="1:3" s="519" customFormat="1" hidden="1" x14ac:dyDescent="0.3">
      <c r="A300" s="520" t="s">
        <v>1144</v>
      </c>
    </row>
    <row r="301" spans="1:3" s="519" customFormat="1" hidden="1" x14ac:dyDescent="0.3">
      <c r="A301" s="520" t="s">
        <v>1145</v>
      </c>
    </row>
    <row r="302" spans="1:3" s="519" customFormat="1" hidden="1" x14ac:dyDescent="0.3">
      <c r="A302" s="520" t="s">
        <v>1146</v>
      </c>
    </row>
    <row r="303" spans="1:3" s="519" customFormat="1" hidden="1" x14ac:dyDescent="0.3">
      <c r="A303" s="520" t="s">
        <v>509</v>
      </c>
    </row>
    <row r="304" spans="1:3" s="519" customFormat="1" hidden="1" x14ac:dyDescent="0.3">
      <c r="A304" s="520" t="s">
        <v>1147</v>
      </c>
    </row>
    <row r="305" spans="1:1" s="519" customFormat="1" hidden="1" x14ac:dyDescent="0.3">
      <c r="A305" s="520" t="s">
        <v>1148</v>
      </c>
    </row>
    <row r="306" spans="1:1" s="519" customFormat="1" hidden="1" x14ac:dyDescent="0.3">
      <c r="A306" s="520" t="s">
        <v>514</v>
      </c>
    </row>
    <row r="307" spans="1:1" s="519" customFormat="1" hidden="1" x14ac:dyDescent="0.3">
      <c r="A307" s="520" t="s">
        <v>510</v>
      </c>
    </row>
    <row r="308" spans="1:1" s="519" customFormat="1" hidden="1" x14ac:dyDescent="0.3">
      <c r="A308" s="520" t="s">
        <v>1184</v>
      </c>
    </row>
  </sheetData>
  <mergeCells count="156">
    <mergeCell ref="B13:D13"/>
    <mergeCell ref="B14:D14"/>
    <mergeCell ref="B15:D15"/>
    <mergeCell ref="B16:D16"/>
    <mergeCell ref="F6:F7"/>
    <mergeCell ref="G6:G7"/>
    <mergeCell ref="B6:D7"/>
    <mergeCell ref="B8:D8"/>
    <mergeCell ref="B9:D9"/>
    <mergeCell ref="B10:D10"/>
    <mergeCell ref="A5:K5"/>
    <mergeCell ref="J6:J7"/>
    <mergeCell ref="A6:A7"/>
    <mergeCell ref="E6:E7"/>
    <mergeCell ref="K6:K7"/>
    <mergeCell ref="B12:D12"/>
    <mergeCell ref="H6:H7"/>
    <mergeCell ref="I6:I7"/>
    <mergeCell ref="B11:D11"/>
    <mergeCell ref="B23:D23"/>
    <mergeCell ref="B24:D24"/>
    <mergeCell ref="B25:D25"/>
    <mergeCell ref="B26:D26"/>
    <mergeCell ref="B27:D27"/>
    <mergeCell ref="B28:D28"/>
    <mergeCell ref="B17:D17"/>
    <mergeCell ref="B18:D18"/>
    <mergeCell ref="B19:D19"/>
    <mergeCell ref="B20:D20"/>
    <mergeCell ref="B21:D21"/>
    <mergeCell ref="B22:D22"/>
    <mergeCell ref="B29:D29"/>
    <mergeCell ref="B30:D30"/>
    <mergeCell ref="B31:D31"/>
    <mergeCell ref="B32:D32"/>
    <mergeCell ref="B37:D37"/>
    <mergeCell ref="B38:D38"/>
    <mergeCell ref="B33:D33"/>
    <mergeCell ref="B34:D34"/>
    <mergeCell ref="B35:D35"/>
    <mergeCell ref="B36:D36"/>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A56:D56"/>
    <mergeCell ref="A66:D66"/>
    <mergeCell ref="F66:H66"/>
    <mergeCell ref="I66:K66"/>
    <mergeCell ref="A57:K57"/>
    <mergeCell ref="A59:C61"/>
    <mergeCell ref="D59:I59"/>
    <mergeCell ref="J59:J60"/>
    <mergeCell ref="K59:K60"/>
    <mergeCell ref="A62:K62"/>
    <mergeCell ref="A63:D63"/>
    <mergeCell ref="F63:H63"/>
    <mergeCell ref="I63:K63"/>
    <mergeCell ref="A64:D64"/>
    <mergeCell ref="F64:H64"/>
    <mergeCell ref="I64:K64"/>
    <mergeCell ref="A65:D65"/>
    <mergeCell ref="F65:H65"/>
    <mergeCell ref="I65:K65"/>
    <mergeCell ref="A67:D67"/>
    <mergeCell ref="F67:H67"/>
    <mergeCell ref="I67:K67"/>
    <mergeCell ref="A68:D68"/>
    <mergeCell ref="F68:H68"/>
    <mergeCell ref="I68:K68"/>
    <mergeCell ref="A69:D69"/>
    <mergeCell ref="F69:H69"/>
    <mergeCell ref="I69:K69"/>
    <mergeCell ref="A70:D70"/>
    <mergeCell ref="F70:H70"/>
    <mergeCell ref="I70:K70"/>
    <mergeCell ref="A71:D71"/>
    <mergeCell ref="F71:H71"/>
    <mergeCell ref="I71:K71"/>
    <mergeCell ref="A72:D72"/>
    <mergeCell ref="F72:H72"/>
    <mergeCell ref="I72:K72"/>
    <mergeCell ref="A73:D73"/>
    <mergeCell ref="F73:H73"/>
    <mergeCell ref="I73:K73"/>
    <mergeCell ref="A74:D74"/>
    <mergeCell ref="F74:H74"/>
    <mergeCell ref="I74:K74"/>
    <mergeCell ref="A75:D75"/>
    <mergeCell ref="F75:H75"/>
    <mergeCell ref="I75:K75"/>
    <mergeCell ref="A77:K77"/>
    <mergeCell ref="A79:G79"/>
    <mergeCell ref="A80:C80"/>
    <mergeCell ref="D80:E80"/>
    <mergeCell ref="F80:I80"/>
    <mergeCell ref="J80:K80"/>
    <mergeCell ref="A76:D76"/>
    <mergeCell ref="F76:H76"/>
    <mergeCell ref="I76:K76"/>
    <mergeCell ref="D85:E85"/>
    <mergeCell ref="F85:I85"/>
    <mergeCell ref="J85:K85"/>
    <mergeCell ref="A86:C86"/>
    <mergeCell ref="D86:E86"/>
    <mergeCell ref="F86:I86"/>
    <mergeCell ref="J86:K86"/>
    <mergeCell ref="A81:C81"/>
    <mergeCell ref="D81:E81"/>
    <mergeCell ref="F81:I81"/>
    <mergeCell ref="J81:K81"/>
    <mergeCell ref="A82:C82"/>
    <mergeCell ref="D82:E82"/>
    <mergeCell ref="F82:I82"/>
    <mergeCell ref="J82:K82"/>
    <mergeCell ref="A83:C83"/>
    <mergeCell ref="D83:E83"/>
    <mergeCell ref="F83:I83"/>
    <mergeCell ref="J83:K83"/>
    <mergeCell ref="A3:K3"/>
    <mergeCell ref="A99:P99"/>
    <mergeCell ref="A89:C89"/>
    <mergeCell ref="D89:E89"/>
    <mergeCell ref="F89:I89"/>
    <mergeCell ref="J89:K89"/>
    <mergeCell ref="A90:C90"/>
    <mergeCell ref="D90:E90"/>
    <mergeCell ref="F90:I90"/>
    <mergeCell ref="J90:K90"/>
    <mergeCell ref="A87:C87"/>
    <mergeCell ref="D87:E87"/>
    <mergeCell ref="F87:I87"/>
    <mergeCell ref="J87:K87"/>
    <mergeCell ref="A88:C88"/>
    <mergeCell ref="D88:E88"/>
    <mergeCell ref="F88:I88"/>
    <mergeCell ref="J88:K88"/>
    <mergeCell ref="A98:P98"/>
    <mergeCell ref="A84:C84"/>
    <mergeCell ref="D84:E84"/>
    <mergeCell ref="F84:I84"/>
    <mergeCell ref="J84:K84"/>
    <mergeCell ref="A85:C85"/>
  </mergeCells>
  <dataValidations count="2">
    <dataValidation type="list" allowBlank="1" showInputMessage="1" showErrorMessage="1" sqref="C51:C55 B8:B55">
      <formula1>$A$283:$A$308</formula1>
    </dataValidation>
    <dataValidation type="list" allowBlank="1" showInputMessage="1" showErrorMessage="1" sqref="A8:A55">
      <formula1>$C$283:$C$294</formula1>
    </dataValidation>
  </dataValidations>
  <hyperlinks>
    <hyperlink ref="A95" location="_ftn2" display="_ftn2"/>
    <hyperlink ref="A96" location="_ftn3" display="_ftn3"/>
    <hyperlink ref="A98" location="_ftnref2" display="_ftnref2"/>
    <hyperlink ref="A99" location="_ftnref3" display="_ftnref3"/>
  </hyperlinks>
  <pageMargins left="0.70866141732283472" right="0.70866141732283472" top="0.74803149606299213" bottom="0.74803149606299213" header="0.31496062992125984" footer="0.31496062992125984"/>
  <pageSetup paperSize="9" scale="4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8452" r:id="rId4" name="Check Box 20">
              <controlPr defaultSize="0" autoFill="0" autoLine="0" autoPict="0">
                <anchor moveWithCells="1">
                  <from>
                    <xdr:col>8</xdr:col>
                    <xdr:colOff>323850</xdr:colOff>
                    <xdr:row>78</xdr:row>
                    <xdr:rowOff>104775</xdr:rowOff>
                  </from>
                  <to>
                    <xdr:col>8</xdr:col>
                    <xdr:colOff>685800</xdr:colOff>
                    <xdr:row>78</xdr:row>
                    <xdr:rowOff>419100</xdr:rowOff>
                  </to>
                </anchor>
              </controlPr>
            </control>
          </mc:Choice>
        </mc:AlternateContent>
        <mc:AlternateContent xmlns:mc="http://schemas.openxmlformats.org/markup-compatibility/2006">
          <mc:Choice Requires="x14">
            <control shapeId="18453" r:id="rId5" name="Check Box 21">
              <controlPr defaultSize="0" autoFill="0" autoLine="0" autoPict="0">
                <anchor moveWithCells="1">
                  <from>
                    <xdr:col>10</xdr:col>
                    <xdr:colOff>314325</xdr:colOff>
                    <xdr:row>78</xdr:row>
                    <xdr:rowOff>66675</xdr:rowOff>
                  </from>
                  <to>
                    <xdr:col>10</xdr:col>
                    <xdr:colOff>619125</xdr:colOff>
                    <xdr:row>78</xdr:row>
                    <xdr:rowOff>447675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1">
    <tabColor rgb="FFFFC000"/>
  </sheetPr>
  <dimension ref="A1:P81"/>
  <sheetViews>
    <sheetView view="pageBreakPreview" topLeftCell="A50" zoomScale="85" zoomScaleNormal="100" zoomScaleSheetLayoutView="85" workbookViewId="0">
      <selection activeCell="A72" sqref="A72:XFD76"/>
    </sheetView>
  </sheetViews>
  <sheetFormatPr defaultRowHeight="19.5" outlineLevelRow="1" x14ac:dyDescent="0.3"/>
  <cols>
    <col min="1" max="1" width="9.28515625" style="172" bestFit="1" customWidth="1"/>
    <col min="2" max="4" width="9.140625" style="172"/>
    <col min="5" max="5" width="14.7109375" style="172" customWidth="1"/>
    <col min="6" max="6" width="12.42578125" style="172" customWidth="1"/>
    <col min="7" max="7" width="15.85546875" style="172" customWidth="1"/>
    <col min="8" max="8" width="15.7109375" style="172" customWidth="1"/>
    <col min="9" max="10" width="9.140625" style="172"/>
    <col min="11" max="11" width="10.140625" style="172" customWidth="1"/>
    <col min="12" max="12" width="10.85546875" style="172" customWidth="1"/>
    <col min="13" max="13" width="14.28515625" style="172" customWidth="1"/>
    <col min="14" max="14" width="11.7109375" style="172" customWidth="1"/>
    <col min="15" max="15" width="15.28515625" style="172" customWidth="1"/>
    <col min="16" max="16" width="14.140625" style="172" customWidth="1"/>
    <col min="17" max="16384" width="9.140625" style="172"/>
  </cols>
  <sheetData>
    <row r="1" spans="1:16" x14ac:dyDescent="0.3">
      <c r="O1" s="362"/>
    </row>
    <row r="3" spans="1:16" ht="40.5" customHeight="1" x14ac:dyDescent="0.3">
      <c r="A3" s="1587" t="s">
        <v>1513</v>
      </c>
      <c r="B3" s="1587"/>
      <c r="C3" s="1587"/>
      <c r="D3" s="1587"/>
      <c r="E3" s="1587"/>
      <c r="F3" s="1587"/>
      <c r="G3" s="1587"/>
      <c r="H3" s="1587"/>
      <c r="I3" s="1587"/>
      <c r="J3" s="1587"/>
      <c r="K3" s="1587"/>
      <c r="L3" s="1587"/>
      <c r="M3" s="1587"/>
      <c r="N3" s="1587"/>
      <c r="O3" s="1587"/>
      <c r="P3" s="1587"/>
    </row>
    <row r="4" spans="1:16" x14ac:dyDescent="0.3">
      <c r="A4" s="1658" t="s">
        <v>1514</v>
      </c>
      <c r="B4" s="1658"/>
      <c r="C4" s="1658"/>
      <c r="D4" s="1658"/>
      <c r="E4" s="1658"/>
      <c r="F4" s="1658"/>
      <c r="G4" s="1658"/>
      <c r="H4" s="1658"/>
      <c r="I4" s="1658"/>
      <c r="J4" s="1658"/>
      <c r="K4" s="1658"/>
      <c r="L4" s="1658"/>
      <c r="M4" s="1658"/>
      <c r="N4" s="1658"/>
      <c r="O4" s="1658"/>
      <c r="P4" s="1658"/>
    </row>
    <row r="5" spans="1:16" x14ac:dyDescent="0.3">
      <c r="A5" s="1659" t="s">
        <v>1515</v>
      </c>
      <c r="B5" s="1659"/>
      <c r="C5" s="1659"/>
      <c r="D5" s="1659"/>
      <c r="E5" s="1659"/>
      <c r="F5" s="1659"/>
      <c r="G5" s="1659"/>
      <c r="H5" s="1659"/>
      <c r="I5" s="1659"/>
      <c r="J5" s="1659"/>
      <c r="K5" s="1659"/>
      <c r="L5" s="1659"/>
      <c r="M5" s="1659"/>
      <c r="N5" s="1659"/>
      <c r="O5" s="1659"/>
      <c r="P5" s="1659"/>
    </row>
    <row r="6" spans="1:16" x14ac:dyDescent="0.3">
      <c r="A6" s="1660" t="s">
        <v>1516</v>
      </c>
      <c r="B6" s="1660"/>
      <c r="C6" s="1660"/>
      <c r="D6" s="1660"/>
      <c r="E6" s="1660"/>
      <c r="F6" s="1660"/>
      <c r="G6" s="1660"/>
      <c r="H6" s="1660"/>
      <c r="I6" s="1660"/>
      <c r="J6" s="1660"/>
      <c r="K6" s="1660"/>
      <c r="L6" s="1660"/>
      <c r="M6" s="1660"/>
      <c r="N6" s="1660"/>
      <c r="O6" s="1660"/>
      <c r="P6" s="1660"/>
    </row>
    <row r="7" spans="1:16" ht="98.25" customHeight="1" x14ac:dyDescent="0.3">
      <c r="A7" s="1365" t="s">
        <v>1517</v>
      </c>
      <c r="B7" s="1366"/>
      <c r="C7" s="1366"/>
      <c r="D7" s="1366"/>
      <c r="E7" s="1366"/>
      <c r="F7" s="1367"/>
      <c r="G7" s="1661" t="s">
        <v>1518</v>
      </c>
      <c r="H7" s="1662"/>
      <c r="I7" s="1661" t="s">
        <v>1519</v>
      </c>
      <c r="J7" s="1663"/>
      <c r="K7" s="1662"/>
      <c r="L7" s="1664" t="s">
        <v>1520</v>
      </c>
      <c r="M7" s="1664"/>
      <c r="N7" s="1665" t="s">
        <v>1521</v>
      </c>
      <c r="O7" s="1666"/>
      <c r="P7" s="1666"/>
    </row>
    <row r="8" spans="1:16" ht="36.75" customHeight="1" x14ac:dyDescent="0.3">
      <c r="A8" s="1667" t="s">
        <v>1522</v>
      </c>
      <c r="B8" s="1668"/>
      <c r="C8" s="1668"/>
      <c r="D8" s="1668"/>
      <c r="E8" s="1668"/>
      <c r="F8" s="1669"/>
      <c r="G8" s="1670"/>
      <c r="H8" s="1670"/>
      <c r="I8" s="1670"/>
      <c r="J8" s="1670"/>
      <c r="K8" s="1670"/>
      <c r="L8" s="1670"/>
      <c r="M8" s="1670"/>
      <c r="N8" s="1670"/>
      <c r="O8" s="1670"/>
      <c r="P8" s="1670"/>
    </row>
    <row r="9" spans="1:16" ht="21.75" customHeight="1" x14ac:dyDescent="0.3">
      <c r="A9" s="1641" t="s">
        <v>1217</v>
      </c>
      <c r="B9" s="1642"/>
      <c r="C9" s="1642"/>
      <c r="D9" s="1642"/>
      <c r="E9" s="1642"/>
      <c r="F9" s="1643"/>
      <c r="G9" s="1644"/>
      <c r="H9" s="1645"/>
      <c r="I9" s="1644"/>
      <c r="J9" s="1646"/>
      <c r="K9" s="1645"/>
      <c r="L9" s="1644"/>
      <c r="M9" s="1645"/>
      <c r="N9" s="1644"/>
      <c r="O9" s="1646"/>
      <c r="P9" s="1645"/>
    </row>
    <row r="10" spans="1:16" ht="134.25" customHeight="1" x14ac:dyDescent="0.3">
      <c r="A10" s="1647" t="s">
        <v>1523</v>
      </c>
      <c r="B10" s="1648"/>
      <c r="C10" s="1648"/>
      <c r="D10" s="1648"/>
      <c r="E10" s="1648"/>
      <c r="F10" s="1649"/>
      <c r="G10" s="1650" t="s">
        <v>9</v>
      </c>
      <c r="H10" s="1651"/>
      <c r="I10" s="1650" t="s">
        <v>9</v>
      </c>
      <c r="J10" s="1652"/>
      <c r="K10" s="1651"/>
      <c r="L10" s="1653"/>
      <c r="M10" s="1654"/>
      <c r="N10" s="1632" t="s">
        <v>9</v>
      </c>
      <c r="O10" s="1633"/>
      <c r="P10" s="1634"/>
    </row>
    <row r="11" spans="1:16" ht="41.25" customHeight="1" x14ac:dyDescent="0.3">
      <c r="A11" s="1647" t="s">
        <v>1524</v>
      </c>
      <c r="B11" s="1648"/>
      <c r="C11" s="1648"/>
      <c r="D11" s="1648"/>
      <c r="E11" s="1648"/>
      <c r="F11" s="1649"/>
      <c r="G11" s="1650" t="s">
        <v>9</v>
      </c>
      <c r="H11" s="1651"/>
      <c r="I11" s="1650" t="s">
        <v>9</v>
      </c>
      <c r="J11" s="1652"/>
      <c r="K11" s="1651"/>
      <c r="L11" s="1653"/>
      <c r="M11" s="1654"/>
      <c r="N11" s="1632" t="s">
        <v>9</v>
      </c>
      <c r="O11" s="1633"/>
      <c r="P11" s="1634"/>
    </row>
    <row r="12" spans="1:16" x14ac:dyDescent="0.3">
      <c r="A12" s="1635" t="s">
        <v>1525</v>
      </c>
      <c r="B12" s="1636"/>
      <c r="C12" s="1636"/>
      <c r="D12" s="1636"/>
      <c r="E12" s="1636"/>
      <c r="F12" s="1636"/>
      <c r="G12" s="1636"/>
      <c r="H12" s="1636"/>
      <c r="I12" s="1636"/>
      <c r="J12" s="1636"/>
      <c r="K12" s="1636"/>
      <c r="L12" s="1636"/>
      <c r="M12" s="1636"/>
      <c r="N12" s="1636"/>
      <c r="O12" s="1636"/>
      <c r="P12" s="1637"/>
    </row>
    <row r="13" spans="1:16" x14ac:dyDescent="0.3">
      <c r="A13" s="1638" t="s">
        <v>1526</v>
      </c>
      <c r="B13" s="1639"/>
      <c r="C13" s="1639"/>
      <c r="D13" s="1639"/>
      <c r="E13" s="1639"/>
      <c r="F13" s="1639"/>
      <c r="G13" s="1639"/>
      <c r="H13" s="1639"/>
      <c r="I13" s="1639"/>
      <c r="J13" s="1639"/>
      <c r="K13" s="1639"/>
      <c r="L13" s="1639"/>
      <c r="M13" s="1639"/>
      <c r="N13" s="1639"/>
      <c r="O13" s="1639"/>
      <c r="P13" s="1640"/>
    </row>
    <row r="14" spans="1:16" ht="7.5" customHeight="1" x14ac:dyDescent="0.3">
      <c r="A14" s="188"/>
      <c r="B14" s="189"/>
      <c r="C14" s="189"/>
      <c r="D14" s="189"/>
      <c r="E14" s="189"/>
      <c r="F14" s="189"/>
      <c r="G14" s="189"/>
      <c r="H14" s="189"/>
      <c r="I14" s="189"/>
      <c r="J14" s="189"/>
      <c r="K14" s="189"/>
      <c r="L14" s="189"/>
      <c r="M14" s="189"/>
      <c r="N14" s="189"/>
      <c r="O14" s="189"/>
      <c r="P14" s="189"/>
    </row>
    <row r="15" spans="1:16" ht="20.25" thickBot="1" x14ac:dyDescent="0.35">
      <c r="A15" s="1692" t="s">
        <v>1134</v>
      </c>
      <c r="B15" s="1684"/>
      <c r="C15" s="1684"/>
      <c r="D15" s="1684"/>
      <c r="E15" s="1684"/>
      <c r="F15" s="1684"/>
      <c r="G15" s="1684"/>
      <c r="H15" s="1684"/>
      <c r="I15" s="1684"/>
      <c r="J15" s="1684"/>
      <c r="K15" s="1684"/>
      <c r="L15" s="1684"/>
      <c r="M15" s="1684"/>
      <c r="N15" s="1684"/>
      <c r="O15" s="1684"/>
      <c r="P15" s="1685"/>
    </row>
    <row r="16" spans="1:16" x14ac:dyDescent="0.3">
      <c r="A16" s="1694" t="s">
        <v>304</v>
      </c>
      <c r="B16" s="1695"/>
      <c r="C16" s="1695"/>
      <c r="D16" s="1695"/>
      <c r="E16" s="1695"/>
      <c r="F16" s="1695"/>
      <c r="G16" s="1695"/>
      <c r="H16" s="1696"/>
      <c r="I16" s="1694" t="s">
        <v>301</v>
      </c>
      <c r="J16" s="1695"/>
      <c r="K16" s="1695"/>
      <c r="L16" s="1695"/>
      <c r="M16" s="1695"/>
      <c r="N16" s="1695"/>
      <c r="O16" s="1695"/>
      <c r="P16" s="1696"/>
    </row>
    <row r="17" spans="1:16" ht="49.5" x14ac:dyDescent="0.3">
      <c r="A17" s="1693" t="s">
        <v>305</v>
      </c>
      <c r="B17" s="1686"/>
      <c r="C17" s="1686"/>
      <c r="D17" s="1686"/>
      <c r="E17" s="187" t="s">
        <v>1121</v>
      </c>
      <c r="F17" s="185" t="s">
        <v>153</v>
      </c>
      <c r="G17" s="187" t="s">
        <v>1180</v>
      </c>
      <c r="H17" s="187" t="s">
        <v>1157</v>
      </c>
      <c r="I17" s="1693" t="s">
        <v>305</v>
      </c>
      <c r="J17" s="1686"/>
      <c r="K17" s="1686"/>
      <c r="L17" s="1686"/>
      <c r="M17" s="187" t="s">
        <v>1121</v>
      </c>
      <c r="N17" s="185" t="s">
        <v>153</v>
      </c>
      <c r="O17" s="187" t="s">
        <v>1180</v>
      </c>
      <c r="P17" s="187" t="s">
        <v>1157</v>
      </c>
    </row>
    <row r="18" spans="1:16" x14ac:dyDescent="0.3">
      <c r="A18" s="1655" t="s">
        <v>306</v>
      </c>
      <c r="B18" s="1656"/>
      <c r="C18" s="1656"/>
      <c r="D18" s="1656"/>
      <c r="E18" s="184"/>
      <c r="F18" s="186" t="e">
        <f>E18/$E$42*100</f>
        <v>#DIV/0!</v>
      </c>
      <c r="G18" s="183"/>
      <c r="H18" s="294"/>
      <c r="I18" s="1655" t="s">
        <v>306</v>
      </c>
      <c r="J18" s="1656"/>
      <c r="K18" s="1656"/>
      <c r="L18" s="1656"/>
      <c r="M18" s="184"/>
      <c r="N18" s="186" t="e">
        <f>M18/$M$42*100</f>
        <v>#DIV/0!</v>
      </c>
      <c r="O18" s="183"/>
      <c r="P18" s="293"/>
    </row>
    <row r="19" spans="1:16" x14ac:dyDescent="0.3">
      <c r="A19" s="1655" t="s">
        <v>307</v>
      </c>
      <c r="B19" s="1656"/>
      <c r="C19" s="1656"/>
      <c r="D19" s="1656"/>
      <c r="E19" s="184"/>
      <c r="F19" s="186" t="e">
        <f t="shared" ref="F19:F41" si="0">E19/$E$42*100</f>
        <v>#DIV/0!</v>
      </c>
      <c r="G19" s="183"/>
      <c r="H19" s="294"/>
      <c r="I19" s="1655" t="s">
        <v>307</v>
      </c>
      <c r="J19" s="1656"/>
      <c r="K19" s="1656"/>
      <c r="L19" s="1656"/>
      <c r="M19" s="184"/>
      <c r="N19" s="186" t="e">
        <f t="shared" ref="N19:N41" si="1">M19/$M$42*100</f>
        <v>#DIV/0!</v>
      </c>
      <c r="O19" s="183"/>
      <c r="P19" s="293"/>
    </row>
    <row r="20" spans="1:16" x14ac:dyDescent="0.3">
      <c r="A20" s="1655" t="s">
        <v>308</v>
      </c>
      <c r="B20" s="1656"/>
      <c r="C20" s="1656"/>
      <c r="D20" s="1656"/>
      <c r="E20" s="184"/>
      <c r="F20" s="186" t="e">
        <f t="shared" si="0"/>
        <v>#DIV/0!</v>
      </c>
      <c r="G20" s="183"/>
      <c r="H20" s="294"/>
      <c r="I20" s="1655" t="s">
        <v>308</v>
      </c>
      <c r="J20" s="1656"/>
      <c r="K20" s="1656"/>
      <c r="L20" s="1656"/>
      <c r="M20" s="184"/>
      <c r="N20" s="186" t="e">
        <f t="shared" si="1"/>
        <v>#DIV/0!</v>
      </c>
      <c r="O20" s="183"/>
      <c r="P20" s="293"/>
    </row>
    <row r="21" spans="1:16" x14ac:dyDescent="0.3">
      <c r="A21" s="1655" t="s">
        <v>309</v>
      </c>
      <c r="B21" s="1656"/>
      <c r="C21" s="1656"/>
      <c r="D21" s="1656"/>
      <c r="E21" s="184"/>
      <c r="F21" s="186" t="e">
        <f t="shared" si="0"/>
        <v>#DIV/0!</v>
      </c>
      <c r="G21" s="183"/>
      <c r="H21" s="294"/>
      <c r="I21" s="1655" t="s">
        <v>309</v>
      </c>
      <c r="J21" s="1656"/>
      <c r="K21" s="1656"/>
      <c r="L21" s="1656"/>
      <c r="M21" s="184"/>
      <c r="N21" s="186" t="e">
        <f t="shared" si="1"/>
        <v>#DIV/0!</v>
      </c>
      <c r="O21" s="183"/>
      <c r="P21" s="293"/>
    </row>
    <row r="22" spans="1:16" x14ac:dyDescent="0.3">
      <c r="A22" s="1655" t="s">
        <v>1302</v>
      </c>
      <c r="B22" s="1656"/>
      <c r="C22" s="1656"/>
      <c r="D22" s="1656"/>
      <c r="E22" s="184"/>
      <c r="F22" s="186" t="e">
        <f t="shared" si="0"/>
        <v>#DIV/0!</v>
      </c>
      <c r="G22" s="183"/>
      <c r="H22" s="294"/>
      <c r="I22" s="1655" t="s">
        <v>1302</v>
      </c>
      <c r="J22" s="1656"/>
      <c r="K22" s="1656"/>
      <c r="L22" s="1656"/>
      <c r="M22" s="184"/>
      <c r="N22" s="186" t="e">
        <f t="shared" si="1"/>
        <v>#DIV/0!</v>
      </c>
      <c r="O22" s="183"/>
      <c r="P22" s="293"/>
    </row>
    <row r="23" spans="1:16" hidden="1" outlineLevel="1" x14ac:dyDescent="0.3">
      <c r="A23" s="1655" t="s">
        <v>310</v>
      </c>
      <c r="B23" s="1656"/>
      <c r="C23" s="1656"/>
      <c r="D23" s="1656"/>
      <c r="E23" s="184"/>
      <c r="F23" s="186" t="e">
        <f t="shared" si="0"/>
        <v>#DIV/0!</v>
      </c>
      <c r="G23" s="183"/>
      <c r="H23" s="294"/>
      <c r="I23" s="1655" t="s">
        <v>310</v>
      </c>
      <c r="J23" s="1656"/>
      <c r="K23" s="1656"/>
      <c r="L23" s="1656"/>
      <c r="M23" s="184"/>
      <c r="N23" s="186" t="e">
        <f t="shared" si="1"/>
        <v>#DIV/0!</v>
      </c>
      <c r="O23" s="183"/>
      <c r="P23" s="293"/>
    </row>
    <row r="24" spans="1:16" hidden="1" outlineLevel="1" x14ac:dyDescent="0.3">
      <c r="A24" s="1655" t="s">
        <v>310</v>
      </c>
      <c r="B24" s="1656"/>
      <c r="C24" s="1656"/>
      <c r="D24" s="1656"/>
      <c r="E24" s="184"/>
      <c r="F24" s="186" t="e">
        <f t="shared" si="0"/>
        <v>#DIV/0!</v>
      </c>
      <c r="G24" s="183"/>
      <c r="H24" s="294"/>
      <c r="I24" s="1655" t="s">
        <v>310</v>
      </c>
      <c r="J24" s="1656"/>
      <c r="K24" s="1656"/>
      <c r="L24" s="1656"/>
      <c r="M24" s="184"/>
      <c r="N24" s="186" t="e">
        <f t="shared" si="1"/>
        <v>#DIV/0!</v>
      </c>
      <c r="O24" s="183"/>
      <c r="P24" s="293"/>
    </row>
    <row r="25" spans="1:16" hidden="1" outlineLevel="1" x14ac:dyDescent="0.3">
      <c r="A25" s="1655" t="s">
        <v>310</v>
      </c>
      <c r="B25" s="1656"/>
      <c r="C25" s="1656"/>
      <c r="D25" s="1656"/>
      <c r="E25" s="184"/>
      <c r="F25" s="186" t="e">
        <f t="shared" si="0"/>
        <v>#DIV/0!</v>
      </c>
      <c r="G25" s="183"/>
      <c r="H25" s="294"/>
      <c r="I25" s="1655" t="s">
        <v>310</v>
      </c>
      <c r="J25" s="1656"/>
      <c r="K25" s="1656"/>
      <c r="L25" s="1656"/>
      <c r="M25" s="184"/>
      <c r="N25" s="186" t="e">
        <f t="shared" si="1"/>
        <v>#DIV/0!</v>
      </c>
      <c r="O25" s="183"/>
      <c r="P25" s="293"/>
    </row>
    <row r="26" spans="1:16" hidden="1" outlineLevel="1" x14ac:dyDescent="0.3">
      <c r="A26" s="1655" t="s">
        <v>310</v>
      </c>
      <c r="B26" s="1656"/>
      <c r="C26" s="1656"/>
      <c r="D26" s="1656"/>
      <c r="E26" s="184"/>
      <c r="F26" s="186" t="e">
        <f t="shared" si="0"/>
        <v>#DIV/0!</v>
      </c>
      <c r="G26" s="183"/>
      <c r="H26" s="294"/>
      <c r="I26" s="1655" t="s">
        <v>310</v>
      </c>
      <c r="J26" s="1656"/>
      <c r="K26" s="1656"/>
      <c r="L26" s="1656"/>
      <c r="M26" s="184"/>
      <c r="N26" s="186" t="e">
        <f t="shared" si="1"/>
        <v>#DIV/0!</v>
      </c>
      <c r="O26" s="183"/>
      <c r="P26" s="293"/>
    </row>
    <row r="27" spans="1:16" hidden="1" outlineLevel="1" x14ac:dyDescent="0.3">
      <c r="A27" s="1655" t="s">
        <v>310</v>
      </c>
      <c r="B27" s="1656"/>
      <c r="C27" s="1656"/>
      <c r="D27" s="1656"/>
      <c r="E27" s="184"/>
      <c r="F27" s="186" t="e">
        <f t="shared" si="0"/>
        <v>#DIV/0!</v>
      </c>
      <c r="G27" s="183"/>
      <c r="H27" s="294"/>
      <c r="I27" s="1655" t="s">
        <v>310</v>
      </c>
      <c r="J27" s="1656"/>
      <c r="K27" s="1656"/>
      <c r="L27" s="1656"/>
      <c r="M27" s="184"/>
      <c r="N27" s="186" t="e">
        <f t="shared" si="1"/>
        <v>#DIV/0!</v>
      </c>
      <c r="O27" s="183"/>
      <c r="P27" s="293"/>
    </row>
    <row r="28" spans="1:16" hidden="1" outlineLevel="1" x14ac:dyDescent="0.3">
      <c r="A28" s="1655" t="s">
        <v>310</v>
      </c>
      <c r="B28" s="1656"/>
      <c r="C28" s="1656"/>
      <c r="D28" s="1656"/>
      <c r="E28" s="184"/>
      <c r="F28" s="186" t="e">
        <f t="shared" si="0"/>
        <v>#DIV/0!</v>
      </c>
      <c r="G28" s="183"/>
      <c r="H28" s="294"/>
      <c r="I28" s="1655" t="s">
        <v>310</v>
      </c>
      <c r="J28" s="1656"/>
      <c r="K28" s="1656"/>
      <c r="L28" s="1656"/>
      <c r="M28" s="184"/>
      <c r="N28" s="186" t="e">
        <f t="shared" si="1"/>
        <v>#DIV/0!</v>
      </c>
      <c r="O28" s="183"/>
      <c r="P28" s="293"/>
    </row>
    <row r="29" spans="1:16" hidden="1" outlineLevel="1" x14ac:dyDescent="0.3">
      <c r="A29" s="1655" t="s">
        <v>310</v>
      </c>
      <c r="B29" s="1656"/>
      <c r="C29" s="1656"/>
      <c r="D29" s="1656"/>
      <c r="E29" s="184"/>
      <c r="F29" s="186" t="e">
        <f t="shared" si="0"/>
        <v>#DIV/0!</v>
      </c>
      <c r="G29" s="183"/>
      <c r="H29" s="294"/>
      <c r="I29" s="1655" t="s">
        <v>310</v>
      </c>
      <c r="J29" s="1656"/>
      <c r="K29" s="1656"/>
      <c r="L29" s="1656"/>
      <c r="M29" s="184"/>
      <c r="N29" s="186" t="e">
        <f t="shared" si="1"/>
        <v>#DIV/0!</v>
      </c>
      <c r="O29" s="183"/>
      <c r="P29" s="293"/>
    </row>
    <row r="30" spans="1:16" hidden="1" outlineLevel="1" x14ac:dyDescent="0.3">
      <c r="A30" s="1655" t="s">
        <v>310</v>
      </c>
      <c r="B30" s="1656"/>
      <c r="C30" s="1656"/>
      <c r="D30" s="1656"/>
      <c r="E30" s="184"/>
      <c r="F30" s="186" t="e">
        <f t="shared" si="0"/>
        <v>#DIV/0!</v>
      </c>
      <c r="G30" s="183"/>
      <c r="H30" s="294"/>
      <c r="I30" s="1655" t="s">
        <v>310</v>
      </c>
      <c r="J30" s="1656"/>
      <c r="K30" s="1656"/>
      <c r="L30" s="1656"/>
      <c r="M30" s="184"/>
      <c r="N30" s="186" t="e">
        <f t="shared" si="1"/>
        <v>#DIV/0!</v>
      </c>
      <c r="O30" s="183"/>
      <c r="P30" s="293"/>
    </row>
    <row r="31" spans="1:16" hidden="1" outlineLevel="1" x14ac:dyDescent="0.3">
      <c r="A31" s="1655" t="s">
        <v>310</v>
      </c>
      <c r="B31" s="1656"/>
      <c r="C31" s="1656"/>
      <c r="D31" s="1656"/>
      <c r="E31" s="184"/>
      <c r="F31" s="186" t="e">
        <f t="shared" si="0"/>
        <v>#DIV/0!</v>
      </c>
      <c r="G31" s="183"/>
      <c r="H31" s="294"/>
      <c r="I31" s="1655" t="s">
        <v>310</v>
      </c>
      <c r="J31" s="1656"/>
      <c r="K31" s="1656"/>
      <c r="L31" s="1656"/>
      <c r="M31" s="184"/>
      <c r="N31" s="186" t="e">
        <f t="shared" si="1"/>
        <v>#DIV/0!</v>
      </c>
      <c r="O31" s="183"/>
      <c r="P31" s="293"/>
    </row>
    <row r="32" spans="1:16" hidden="1" outlineLevel="1" x14ac:dyDescent="0.3">
      <c r="A32" s="1655" t="s">
        <v>310</v>
      </c>
      <c r="B32" s="1656"/>
      <c r="C32" s="1656"/>
      <c r="D32" s="1656"/>
      <c r="E32" s="184"/>
      <c r="F32" s="186" t="e">
        <f t="shared" si="0"/>
        <v>#DIV/0!</v>
      </c>
      <c r="G32" s="183"/>
      <c r="H32" s="294"/>
      <c r="I32" s="1655" t="s">
        <v>310</v>
      </c>
      <c r="J32" s="1656"/>
      <c r="K32" s="1656"/>
      <c r="L32" s="1656"/>
      <c r="M32" s="184"/>
      <c r="N32" s="186" t="e">
        <f t="shared" si="1"/>
        <v>#DIV/0!</v>
      </c>
      <c r="O32" s="183"/>
      <c r="P32" s="293"/>
    </row>
    <row r="33" spans="1:16" hidden="1" outlineLevel="1" x14ac:dyDescent="0.3">
      <c r="A33" s="1655" t="s">
        <v>310</v>
      </c>
      <c r="B33" s="1656"/>
      <c r="C33" s="1656"/>
      <c r="D33" s="1656"/>
      <c r="E33" s="184"/>
      <c r="F33" s="186" t="e">
        <f t="shared" si="0"/>
        <v>#DIV/0!</v>
      </c>
      <c r="G33" s="183"/>
      <c r="H33" s="294"/>
      <c r="I33" s="1655" t="s">
        <v>310</v>
      </c>
      <c r="J33" s="1656"/>
      <c r="K33" s="1656"/>
      <c r="L33" s="1656"/>
      <c r="M33" s="184"/>
      <c r="N33" s="186" t="e">
        <f t="shared" si="1"/>
        <v>#DIV/0!</v>
      </c>
      <c r="O33" s="183"/>
      <c r="P33" s="293"/>
    </row>
    <row r="34" spans="1:16" hidden="1" outlineLevel="1" x14ac:dyDescent="0.3">
      <c r="A34" s="1655" t="s">
        <v>310</v>
      </c>
      <c r="B34" s="1656"/>
      <c r="C34" s="1656"/>
      <c r="D34" s="1656"/>
      <c r="E34" s="184"/>
      <c r="F34" s="186" t="e">
        <f t="shared" si="0"/>
        <v>#DIV/0!</v>
      </c>
      <c r="G34" s="183"/>
      <c r="H34" s="294"/>
      <c r="I34" s="1655" t="s">
        <v>310</v>
      </c>
      <c r="J34" s="1656"/>
      <c r="K34" s="1656"/>
      <c r="L34" s="1656"/>
      <c r="M34" s="184"/>
      <c r="N34" s="186" t="e">
        <f t="shared" si="1"/>
        <v>#DIV/0!</v>
      </c>
      <c r="O34" s="183"/>
      <c r="P34" s="293"/>
    </row>
    <row r="35" spans="1:16" hidden="1" outlineLevel="1" x14ac:dyDescent="0.3">
      <c r="A35" s="1655" t="s">
        <v>310</v>
      </c>
      <c r="B35" s="1656"/>
      <c r="C35" s="1656"/>
      <c r="D35" s="1656"/>
      <c r="E35" s="184"/>
      <c r="F35" s="186" t="e">
        <f t="shared" si="0"/>
        <v>#DIV/0!</v>
      </c>
      <c r="G35" s="183"/>
      <c r="H35" s="294"/>
      <c r="I35" s="1655" t="s">
        <v>310</v>
      </c>
      <c r="J35" s="1656"/>
      <c r="K35" s="1656"/>
      <c r="L35" s="1656"/>
      <c r="M35" s="184"/>
      <c r="N35" s="186" t="e">
        <f t="shared" si="1"/>
        <v>#DIV/0!</v>
      </c>
      <c r="O35" s="183"/>
      <c r="P35" s="293"/>
    </row>
    <row r="36" spans="1:16" hidden="1" outlineLevel="1" x14ac:dyDescent="0.3">
      <c r="A36" s="1655" t="s">
        <v>310</v>
      </c>
      <c r="B36" s="1656"/>
      <c r="C36" s="1656"/>
      <c r="D36" s="1656"/>
      <c r="E36" s="184"/>
      <c r="F36" s="186" t="e">
        <f t="shared" si="0"/>
        <v>#DIV/0!</v>
      </c>
      <c r="G36" s="183"/>
      <c r="H36" s="294"/>
      <c r="I36" s="1655" t="s">
        <v>310</v>
      </c>
      <c r="J36" s="1656"/>
      <c r="K36" s="1656"/>
      <c r="L36" s="1656"/>
      <c r="M36" s="184"/>
      <c r="N36" s="186" t="e">
        <f t="shared" si="1"/>
        <v>#DIV/0!</v>
      </c>
      <c r="O36" s="183"/>
      <c r="P36" s="293"/>
    </row>
    <row r="37" spans="1:16" hidden="1" outlineLevel="1" x14ac:dyDescent="0.3">
      <c r="A37" s="1655" t="s">
        <v>310</v>
      </c>
      <c r="B37" s="1656"/>
      <c r="C37" s="1656"/>
      <c r="D37" s="1656"/>
      <c r="E37" s="184"/>
      <c r="F37" s="186" t="e">
        <f t="shared" si="0"/>
        <v>#DIV/0!</v>
      </c>
      <c r="G37" s="183"/>
      <c r="H37" s="294"/>
      <c r="I37" s="1655" t="s">
        <v>310</v>
      </c>
      <c r="J37" s="1656"/>
      <c r="K37" s="1656"/>
      <c r="L37" s="1656"/>
      <c r="M37" s="184"/>
      <c r="N37" s="186" t="e">
        <f t="shared" si="1"/>
        <v>#DIV/0!</v>
      </c>
      <c r="O37" s="183"/>
      <c r="P37" s="293"/>
    </row>
    <row r="38" spans="1:16" hidden="1" outlineLevel="1" x14ac:dyDescent="0.3">
      <c r="A38" s="1655" t="s">
        <v>310</v>
      </c>
      <c r="B38" s="1656"/>
      <c r="C38" s="1656"/>
      <c r="D38" s="1656"/>
      <c r="E38" s="184"/>
      <c r="F38" s="186" t="e">
        <f t="shared" si="0"/>
        <v>#DIV/0!</v>
      </c>
      <c r="G38" s="183"/>
      <c r="H38" s="294"/>
      <c r="I38" s="1655" t="s">
        <v>310</v>
      </c>
      <c r="J38" s="1656"/>
      <c r="K38" s="1656"/>
      <c r="L38" s="1656"/>
      <c r="M38" s="184"/>
      <c r="N38" s="186" t="e">
        <f t="shared" si="1"/>
        <v>#DIV/0!</v>
      </c>
      <c r="O38" s="183"/>
      <c r="P38" s="293"/>
    </row>
    <row r="39" spans="1:16" hidden="1" outlineLevel="1" x14ac:dyDescent="0.3">
      <c r="A39" s="1655" t="s">
        <v>310</v>
      </c>
      <c r="B39" s="1656"/>
      <c r="C39" s="1656"/>
      <c r="D39" s="1656"/>
      <c r="E39" s="184"/>
      <c r="F39" s="186" t="e">
        <f t="shared" si="0"/>
        <v>#DIV/0!</v>
      </c>
      <c r="G39" s="183"/>
      <c r="H39" s="294"/>
      <c r="I39" s="1655" t="s">
        <v>310</v>
      </c>
      <c r="J39" s="1656"/>
      <c r="K39" s="1656"/>
      <c r="L39" s="1656"/>
      <c r="M39" s="184"/>
      <c r="N39" s="186" t="e">
        <f t="shared" si="1"/>
        <v>#DIV/0!</v>
      </c>
      <c r="O39" s="183"/>
      <c r="P39" s="293"/>
    </row>
    <row r="40" spans="1:16" hidden="1" outlineLevel="1" x14ac:dyDescent="0.3">
      <c r="A40" s="1655" t="s">
        <v>310</v>
      </c>
      <c r="B40" s="1656"/>
      <c r="C40" s="1656"/>
      <c r="D40" s="1656"/>
      <c r="E40" s="184"/>
      <c r="F40" s="186" t="e">
        <f t="shared" si="0"/>
        <v>#DIV/0!</v>
      </c>
      <c r="G40" s="183"/>
      <c r="H40" s="294"/>
      <c r="I40" s="1655" t="s">
        <v>310</v>
      </c>
      <c r="J40" s="1656"/>
      <c r="K40" s="1656"/>
      <c r="L40" s="1656"/>
      <c r="M40" s="184"/>
      <c r="N40" s="186" t="e">
        <f t="shared" si="1"/>
        <v>#DIV/0!</v>
      </c>
      <c r="O40" s="183"/>
      <c r="P40" s="293"/>
    </row>
    <row r="41" spans="1:16" hidden="1" outlineLevel="1" x14ac:dyDescent="0.3">
      <c r="A41" s="1655" t="s">
        <v>311</v>
      </c>
      <c r="B41" s="1656"/>
      <c r="C41" s="1656"/>
      <c r="D41" s="1656"/>
      <c r="E41" s="184"/>
      <c r="F41" s="186" t="e">
        <f t="shared" si="0"/>
        <v>#DIV/0!</v>
      </c>
      <c r="G41" s="183"/>
      <c r="H41" s="294"/>
      <c r="I41" s="1655" t="s">
        <v>311</v>
      </c>
      <c r="J41" s="1656"/>
      <c r="K41" s="1656"/>
      <c r="L41" s="1656"/>
      <c r="M41" s="184"/>
      <c r="N41" s="186" t="e">
        <f t="shared" si="1"/>
        <v>#DIV/0!</v>
      </c>
      <c r="O41" s="183"/>
      <c r="P41" s="293"/>
    </row>
    <row r="42" spans="1:16" s="291" customFormat="1" ht="20.25" collapsed="1" thickBot="1" x14ac:dyDescent="0.35">
      <c r="A42" s="1697" t="s">
        <v>135</v>
      </c>
      <c r="B42" s="1698"/>
      <c r="C42" s="1698"/>
      <c r="D42" s="1698"/>
      <c r="E42" s="288">
        <f>SUM(E18:E41)</f>
        <v>0</v>
      </c>
      <c r="F42" s="443" t="e">
        <f>SUM(F18:F41)</f>
        <v>#DIV/0!</v>
      </c>
      <c r="G42" s="289">
        <f>SUM(G18:G41)</f>
        <v>0</v>
      </c>
      <c r="H42" s="290" t="s">
        <v>9</v>
      </c>
      <c r="I42" s="1697" t="s">
        <v>135</v>
      </c>
      <c r="J42" s="1698"/>
      <c r="K42" s="1698"/>
      <c r="L42" s="1698"/>
      <c r="M42" s="288">
        <f>SUM(M18:M41)</f>
        <v>0</v>
      </c>
      <c r="N42" s="443" t="e">
        <f>SUM(N18:N41)</f>
        <v>#DIV/0!</v>
      </c>
      <c r="O42" s="289">
        <f>SUM(O18:O41)</f>
        <v>0</v>
      </c>
      <c r="P42" s="292" t="s">
        <v>9</v>
      </c>
    </row>
    <row r="43" spans="1:16" x14ac:dyDescent="0.3">
      <c r="A43" s="1672" t="s">
        <v>1527</v>
      </c>
      <c r="B43" s="1672"/>
      <c r="C43" s="1672"/>
      <c r="D43" s="1672"/>
      <c r="E43" s="1672"/>
      <c r="F43" s="1672"/>
      <c r="G43" s="1672"/>
      <c r="H43" s="1672"/>
      <c r="I43" s="1672"/>
      <c r="J43" s="1672"/>
      <c r="K43" s="1672"/>
      <c r="L43" s="1672"/>
      <c r="M43" s="1672"/>
      <c r="N43" s="1672"/>
      <c r="O43" s="1672"/>
      <c r="P43" s="1672"/>
    </row>
    <row r="44" spans="1:16" ht="7.5" customHeight="1" x14ac:dyDescent="0.3">
      <c r="A44" s="188"/>
      <c r="B44" s="189"/>
      <c r="C44" s="189"/>
      <c r="D44" s="189"/>
      <c r="E44" s="189"/>
      <c r="F44" s="189"/>
      <c r="G44" s="189"/>
      <c r="H44" s="189"/>
      <c r="I44" s="189"/>
      <c r="J44" s="189"/>
      <c r="K44" s="189"/>
      <c r="L44" s="189"/>
      <c r="M44" s="189"/>
      <c r="N44" s="189"/>
      <c r="O44" s="189"/>
      <c r="P44" s="189"/>
    </row>
    <row r="45" spans="1:16" ht="23.25" x14ac:dyDescent="0.3">
      <c r="A45" s="1683" t="s">
        <v>1694</v>
      </c>
      <c r="B45" s="1684"/>
      <c r="C45" s="1684"/>
      <c r="D45" s="1684"/>
      <c r="E45" s="1684"/>
      <c r="F45" s="1684"/>
      <c r="G45" s="1684"/>
      <c r="H45" s="1684"/>
      <c r="I45" s="1684"/>
      <c r="J45" s="1684"/>
      <c r="K45" s="1684"/>
      <c r="L45" s="1684"/>
      <c r="M45" s="1684"/>
      <c r="N45" s="1684"/>
      <c r="O45" s="1684"/>
      <c r="P45" s="1685"/>
    </row>
    <row r="46" spans="1:16" x14ac:dyDescent="0.3">
      <c r="A46" s="1673" t="s">
        <v>887</v>
      </c>
      <c r="B46" s="1675" t="s">
        <v>1218</v>
      </c>
      <c r="C46" s="1676"/>
      <c r="D46" s="1676"/>
      <c r="E46" s="1676"/>
      <c r="F46" s="1677"/>
      <c r="G46" s="1686" t="s">
        <v>886</v>
      </c>
      <c r="H46" s="1687"/>
      <c r="I46" s="1687"/>
      <c r="J46" s="1687"/>
      <c r="K46" s="1687"/>
      <c r="L46" s="1687"/>
      <c r="M46" s="1687"/>
      <c r="N46" s="1687"/>
      <c r="O46" s="1687"/>
      <c r="P46" s="1687"/>
    </row>
    <row r="47" spans="1:16" ht="33" x14ac:dyDescent="0.3">
      <c r="A47" s="1674"/>
      <c r="B47" s="1678"/>
      <c r="C47" s="1679"/>
      <c r="D47" s="1679"/>
      <c r="E47" s="1679"/>
      <c r="F47" s="1680"/>
      <c r="G47" s="332" t="s">
        <v>1199</v>
      </c>
      <c r="H47" s="1688" t="s">
        <v>1212</v>
      </c>
      <c r="I47" s="1689"/>
      <c r="J47" s="1689"/>
      <c r="K47" s="1689"/>
      <c r="L47" s="1689"/>
      <c r="M47" s="1689"/>
      <c r="N47" s="1689"/>
      <c r="O47" s="1689"/>
      <c r="P47" s="1689"/>
    </row>
    <row r="48" spans="1:16" ht="30" customHeight="1" x14ac:dyDescent="0.3">
      <c r="A48" s="191">
        <v>130</v>
      </c>
      <c r="B48" s="1657" t="s">
        <v>888</v>
      </c>
      <c r="C48" s="1657"/>
      <c r="D48" s="1657"/>
      <c r="E48" s="1657"/>
      <c r="F48" s="1657"/>
      <c r="G48" s="190"/>
      <c r="H48" s="1671"/>
      <c r="I48" s="1671"/>
      <c r="J48" s="1671"/>
      <c r="K48" s="1671"/>
      <c r="L48" s="1671"/>
      <c r="M48" s="1671"/>
      <c r="N48" s="1671"/>
      <c r="O48" s="1671"/>
      <c r="P48" s="1671"/>
    </row>
    <row r="49" spans="1:16" x14ac:dyDescent="0.3">
      <c r="A49" s="191">
        <v>150</v>
      </c>
      <c r="B49" s="1657" t="s">
        <v>889</v>
      </c>
      <c r="C49" s="1657"/>
      <c r="D49" s="1657"/>
      <c r="E49" s="1657"/>
      <c r="F49" s="1657"/>
      <c r="G49" s="190"/>
      <c r="H49" s="1671"/>
      <c r="I49" s="1671"/>
      <c r="J49" s="1671"/>
      <c r="K49" s="1671"/>
      <c r="L49" s="1671"/>
      <c r="M49" s="1671"/>
      <c r="N49" s="1671"/>
      <c r="O49" s="1671"/>
      <c r="P49" s="1671"/>
    </row>
    <row r="50" spans="1:16" x14ac:dyDescent="0.3">
      <c r="A50" s="191">
        <v>180</v>
      </c>
      <c r="B50" s="1657" t="s">
        <v>890</v>
      </c>
      <c r="C50" s="1657"/>
      <c r="D50" s="1657"/>
      <c r="E50" s="1657"/>
      <c r="F50" s="1657"/>
      <c r="G50" s="190"/>
      <c r="H50" s="1671"/>
      <c r="I50" s="1671"/>
      <c r="J50" s="1671"/>
      <c r="K50" s="1671"/>
      <c r="L50" s="1671"/>
      <c r="M50" s="1671"/>
      <c r="N50" s="1671"/>
      <c r="O50" s="1671"/>
      <c r="P50" s="1671"/>
    </row>
    <row r="51" spans="1:16" x14ac:dyDescent="0.3">
      <c r="A51" s="191">
        <v>260</v>
      </c>
      <c r="B51" s="1657" t="s">
        <v>891</v>
      </c>
      <c r="C51" s="1657"/>
      <c r="D51" s="1657"/>
      <c r="E51" s="1657"/>
      <c r="F51" s="1657"/>
      <c r="G51" s="190"/>
      <c r="H51" s="1671"/>
      <c r="I51" s="1671"/>
      <c r="J51" s="1671"/>
      <c r="K51" s="1671"/>
      <c r="L51" s="1671"/>
      <c r="M51" s="1671"/>
      <c r="N51" s="1671"/>
      <c r="O51" s="1671"/>
      <c r="P51" s="1671"/>
    </row>
    <row r="52" spans="1:16" x14ac:dyDescent="0.3">
      <c r="A52" s="191">
        <v>280</v>
      </c>
      <c r="B52" s="1657" t="s">
        <v>892</v>
      </c>
      <c r="C52" s="1657"/>
      <c r="D52" s="1657"/>
      <c r="E52" s="1657"/>
      <c r="F52" s="1657"/>
      <c r="G52" s="190"/>
      <c r="H52" s="1671"/>
      <c r="I52" s="1671"/>
      <c r="J52" s="1671"/>
      <c r="K52" s="1671"/>
      <c r="L52" s="1671"/>
      <c r="M52" s="1671"/>
      <c r="N52" s="1671"/>
      <c r="O52" s="1671"/>
      <c r="P52" s="1671"/>
    </row>
    <row r="53" spans="1:16" x14ac:dyDescent="0.3">
      <c r="A53" s="191">
        <v>560</v>
      </c>
      <c r="B53" s="1657" t="s">
        <v>893</v>
      </c>
      <c r="C53" s="1657"/>
      <c r="D53" s="1657"/>
      <c r="E53" s="1657"/>
      <c r="F53" s="1657"/>
      <c r="G53" s="190"/>
      <c r="H53" s="1671"/>
      <c r="I53" s="1671"/>
      <c r="J53" s="1671"/>
      <c r="K53" s="1671"/>
      <c r="L53" s="1671"/>
      <c r="M53" s="1671"/>
      <c r="N53" s="1671"/>
      <c r="O53" s="1671"/>
      <c r="P53" s="1671"/>
    </row>
    <row r="54" spans="1:16" ht="29.25" customHeight="1" x14ac:dyDescent="0.3">
      <c r="A54" s="191">
        <v>638</v>
      </c>
      <c r="B54" s="1657" t="s">
        <v>894</v>
      </c>
      <c r="C54" s="1657"/>
      <c r="D54" s="1657"/>
      <c r="E54" s="1657"/>
      <c r="F54" s="1657"/>
      <c r="G54" s="190"/>
      <c r="H54" s="1671"/>
      <c r="I54" s="1671"/>
      <c r="J54" s="1671"/>
      <c r="K54" s="1671"/>
      <c r="L54" s="1671"/>
      <c r="M54" s="1671"/>
      <c r="N54" s="1671"/>
      <c r="O54" s="1671"/>
      <c r="P54" s="1671"/>
    </row>
    <row r="55" spans="1:16" x14ac:dyDescent="0.3">
      <c r="A55" s="191">
        <v>670</v>
      </c>
      <c r="B55" s="1657" t="s">
        <v>895</v>
      </c>
      <c r="C55" s="1657"/>
      <c r="D55" s="1657"/>
      <c r="E55" s="1657"/>
      <c r="F55" s="1657"/>
      <c r="G55" s="190"/>
      <c r="H55" s="1671"/>
      <c r="I55" s="1671"/>
      <c r="J55" s="1671"/>
      <c r="K55" s="1671"/>
      <c r="L55" s="1671"/>
      <c r="M55" s="1671"/>
      <c r="N55" s="1671"/>
      <c r="O55" s="1671"/>
      <c r="P55" s="1671"/>
    </row>
    <row r="56" spans="1:16" x14ac:dyDescent="0.3">
      <c r="A56" s="191">
        <v>230</v>
      </c>
      <c r="B56" s="1657" t="s">
        <v>896</v>
      </c>
      <c r="C56" s="1657"/>
      <c r="D56" s="1657"/>
      <c r="E56" s="1657"/>
      <c r="F56" s="1657"/>
      <c r="G56" s="190"/>
      <c r="H56" s="1671"/>
      <c r="I56" s="1671"/>
      <c r="J56" s="1671"/>
      <c r="K56" s="1671"/>
      <c r="L56" s="1671"/>
      <c r="M56" s="1671"/>
      <c r="N56" s="1671"/>
      <c r="O56" s="1671"/>
      <c r="P56" s="1671"/>
    </row>
    <row r="57" spans="1:16" x14ac:dyDescent="0.3">
      <c r="A57" s="191">
        <v>540</v>
      </c>
      <c r="B57" s="1657" t="s">
        <v>776</v>
      </c>
      <c r="C57" s="1657"/>
      <c r="D57" s="1657"/>
      <c r="E57" s="1657"/>
      <c r="F57" s="1657"/>
      <c r="G57" s="190"/>
      <c r="H57" s="1671"/>
      <c r="I57" s="1671"/>
      <c r="J57" s="1671"/>
      <c r="K57" s="1671"/>
      <c r="L57" s="1671"/>
      <c r="M57" s="1671"/>
      <c r="N57" s="1671"/>
      <c r="O57" s="1671"/>
      <c r="P57" s="1671"/>
    </row>
    <row r="58" spans="1:16" x14ac:dyDescent="0.3">
      <c r="A58" s="191">
        <v>650</v>
      </c>
      <c r="B58" s="1657" t="s">
        <v>776</v>
      </c>
      <c r="C58" s="1657"/>
      <c r="D58" s="1657"/>
      <c r="E58" s="1657"/>
      <c r="F58" s="1657"/>
      <c r="G58" s="190"/>
      <c r="H58" s="1671"/>
      <c r="I58" s="1671"/>
      <c r="J58" s="1671"/>
      <c r="K58" s="1671"/>
      <c r="L58" s="1671"/>
      <c r="M58" s="1671"/>
      <c r="N58" s="1671"/>
      <c r="O58" s="1671"/>
      <c r="P58" s="1671"/>
    </row>
    <row r="59" spans="1:16" x14ac:dyDescent="0.3">
      <c r="A59" s="1690" t="s">
        <v>897</v>
      </c>
      <c r="B59" s="1691"/>
      <c r="C59" s="1691"/>
      <c r="D59" s="1691"/>
      <c r="E59" s="1691"/>
      <c r="F59" s="1691"/>
      <c r="G59" s="1691"/>
      <c r="H59" s="1691"/>
      <c r="I59" s="1691"/>
      <c r="J59" s="1691"/>
      <c r="K59" s="1691"/>
      <c r="L59" s="1691"/>
      <c r="M59" s="1691"/>
      <c r="N59" s="1691"/>
      <c r="O59" s="1691"/>
      <c r="P59" s="1691"/>
    </row>
    <row r="60" spans="1:16" x14ac:dyDescent="0.3">
      <c r="A60" s="1683" t="s">
        <v>898</v>
      </c>
      <c r="B60" s="1684"/>
      <c r="C60" s="1684"/>
      <c r="D60" s="1684"/>
      <c r="E60" s="1684"/>
      <c r="F60" s="1684"/>
      <c r="G60" s="1684"/>
      <c r="H60" s="1684"/>
      <c r="I60" s="1684"/>
      <c r="J60" s="1684"/>
      <c r="K60" s="1684"/>
      <c r="L60" s="1684"/>
      <c r="M60" s="1684"/>
      <c r="N60" s="1684"/>
      <c r="O60" s="1684"/>
      <c r="P60" s="1685"/>
    </row>
    <row r="61" spans="1:16" x14ac:dyDescent="0.3">
      <c r="A61" s="192" t="s">
        <v>899</v>
      </c>
      <c r="B61" s="1657" t="s">
        <v>900</v>
      </c>
      <c r="C61" s="1657"/>
      <c r="D61" s="1657"/>
      <c r="E61" s="1657"/>
      <c r="F61" s="1657"/>
      <c r="G61" s="190"/>
      <c r="H61" s="1671"/>
      <c r="I61" s="1671"/>
      <c r="J61" s="1671"/>
      <c r="K61" s="1671"/>
      <c r="L61" s="1671"/>
      <c r="M61" s="1671"/>
      <c r="N61" s="1671"/>
      <c r="O61" s="1671"/>
      <c r="P61" s="1671"/>
    </row>
    <row r="62" spans="1:16" x14ac:dyDescent="0.3">
      <c r="A62" s="192" t="s">
        <v>901</v>
      </c>
      <c r="B62" s="1657" t="s">
        <v>902</v>
      </c>
      <c r="C62" s="1657"/>
      <c r="D62" s="1657"/>
      <c r="E62" s="1657"/>
      <c r="F62" s="1657"/>
      <c r="G62" s="190"/>
      <c r="H62" s="1671"/>
      <c r="I62" s="1671"/>
      <c r="J62" s="1671"/>
      <c r="K62" s="1671"/>
      <c r="L62" s="1671"/>
      <c r="M62" s="1671"/>
      <c r="N62" s="1671"/>
      <c r="O62" s="1671"/>
      <c r="P62" s="1671"/>
    </row>
    <row r="63" spans="1:16" x14ac:dyDescent="0.3">
      <c r="A63" s="192" t="s">
        <v>903</v>
      </c>
      <c r="B63" s="1657" t="s">
        <v>904</v>
      </c>
      <c r="C63" s="1657"/>
      <c r="D63" s="1657"/>
      <c r="E63" s="1657"/>
      <c r="F63" s="1657"/>
      <c r="G63" s="190"/>
      <c r="H63" s="1671"/>
      <c r="I63" s="1671"/>
      <c r="J63" s="1671"/>
      <c r="K63" s="1671"/>
      <c r="L63" s="1671"/>
      <c r="M63" s="1671"/>
      <c r="N63" s="1671"/>
      <c r="O63" s="1671"/>
      <c r="P63" s="1671"/>
    </row>
    <row r="64" spans="1:16" x14ac:dyDescent="0.3">
      <c r="A64" s="192" t="s">
        <v>905</v>
      </c>
      <c r="B64" s="1657" t="s">
        <v>906</v>
      </c>
      <c r="C64" s="1657"/>
      <c r="D64" s="1657"/>
      <c r="E64" s="1657"/>
      <c r="F64" s="1657"/>
      <c r="G64" s="190"/>
      <c r="H64" s="1671"/>
      <c r="I64" s="1671"/>
      <c r="J64" s="1671"/>
      <c r="K64" s="1671"/>
      <c r="L64" s="1671"/>
      <c r="M64" s="1671"/>
      <c r="N64" s="1671"/>
      <c r="O64" s="1671"/>
      <c r="P64" s="1671"/>
    </row>
    <row r="65" spans="1:16" x14ac:dyDescent="0.3">
      <c r="A65" s="348">
        <v>103</v>
      </c>
      <c r="B65" s="1682" t="s">
        <v>911</v>
      </c>
      <c r="C65" s="1682"/>
      <c r="D65" s="1682"/>
      <c r="E65" s="1682"/>
      <c r="F65" s="1682"/>
      <c r="G65" s="190"/>
      <c r="H65" s="1671"/>
      <c r="I65" s="1671"/>
      <c r="J65" s="1671"/>
      <c r="K65" s="1671"/>
      <c r="L65" s="1671"/>
      <c r="M65" s="1671"/>
      <c r="N65" s="1671"/>
      <c r="O65" s="1671"/>
      <c r="P65" s="1671"/>
    </row>
    <row r="66" spans="1:16" x14ac:dyDescent="0.3">
      <c r="A66" s="192" t="s">
        <v>907</v>
      </c>
      <c r="B66" s="1657" t="s">
        <v>908</v>
      </c>
      <c r="C66" s="1657"/>
      <c r="D66" s="1657"/>
      <c r="E66" s="1657"/>
      <c r="F66" s="1657"/>
      <c r="G66" s="190"/>
      <c r="H66" s="1671"/>
      <c r="I66" s="1671"/>
      <c r="J66" s="1671"/>
      <c r="K66" s="1671"/>
      <c r="L66" s="1671"/>
      <c r="M66" s="1671"/>
      <c r="N66" s="1671"/>
      <c r="O66" s="1671"/>
      <c r="P66" s="1671"/>
    </row>
    <row r="67" spans="1:16" x14ac:dyDescent="0.3">
      <c r="A67" s="192" t="s">
        <v>909</v>
      </c>
      <c r="B67" s="1657" t="s">
        <v>910</v>
      </c>
      <c r="C67" s="1657"/>
      <c r="D67" s="1657"/>
      <c r="E67" s="1657"/>
      <c r="F67" s="1657"/>
      <c r="G67" s="190"/>
      <c r="H67" s="1671"/>
      <c r="I67" s="1671"/>
      <c r="J67" s="1671"/>
      <c r="K67" s="1671"/>
      <c r="L67" s="1671"/>
      <c r="M67" s="1671"/>
      <c r="N67" s="1671"/>
      <c r="O67" s="1671"/>
      <c r="P67" s="1671"/>
    </row>
    <row r="68" spans="1:16" x14ac:dyDescent="0.3">
      <c r="A68" s="192" t="s">
        <v>912</v>
      </c>
      <c r="B68" s="1657" t="s">
        <v>913</v>
      </c>
      <c r="C68" s="1657"/>
      <c r="D68" s="1657"/>
      <c r="E68" s="1657"/>
      <c r="F68" s="1657"/>
      <c r="G68" s="190"/>
      <c r="H68" s="1671"/>
      <c r="I68" s="1671"/>
      <c r="J68" s="1671"/>
      <c r="K68" s="1671"/>
      <c r="L68" s="1671"/>
      <c r="M68" s="1671"/>
      <c r="N68" s="1671"/>
      <c r="O68" s="1671"/>
      <c r="P68" s="1671"/>
    </row>
    <row r="69" spans="1:16" x14ac:dyDescent="0.3">
      <c r="A69" s="192" t="s">
        <v>914</v>
      </c>
      <c r="B69" s="1657" t="s">
        <v>915</v>
      </c>
      <c r="C69" s="1657"/>
      <c r="D69" s="1657"/>
      <c r="E69" s="1657"/>
      <c r="F69" s="1657"/>
      <c r="G69" s="190"/>
      <c r="H69" s="1671"/>
      <c r="I69" s="1671"/>
      <c r="J69" s="1671"/>
      <c r="K69" s="1671"/>
      <c r="L69" s="1671"/>
      <c r="M69" s="1671"/>
      <c r="N69" s="1671"/>
      <c r="O69" s="1671"/>
      <c r="P69" s="1671"/>
    </row>
    <row r="70" spans="1:16" x14ac:dyDescent="0.3">
      <c r="A70" s="1681" t="s">
        <v>1528</v>
      </c>
      <c r="B70" s="1681"/>
      <c r="C70" s="1681"/>
      <c r="D70" s="1681"/>
      <c r="E70" s="1681"/>
      <c r="F70" s="1681"/>
      <c r="G70" s="1681"/>
      <c r="H70" s="1681"/>
      <c r="I70" s="1681"/>
      <c r="J70" s="1681"/>
      <c r="K70" s="1681"/>
      <c r="L70" s="1681"/>
      <c r="M70" s="1681"/>
      <c r="N70" s="1681"/>
      <c r="O70" s="1681"/>
      <c r="P70" s="1681"/>
    </row>
    <row r="72" spans="1:16" x14ac:dyDescent="0.3">
      <c r="A72" s="946" t="s">
        <v>1779</v>
      </c>
      <c r="E72" s="172" t="s">
        <v>37</v>
      </c>
    </row>
    <row r="73" spans="1:16" x14ac:dyDescent="0.3">
      <c r="E73" s="946" t="s">
        <v>31</v>
      </c>
      <c r="G73" s="946" t="s">
        <v>1706</v>
      </c>
    </row>
    <row r="74" spans="1:16" ht="23.25" x14ac:dyDescent="0.3">
      <c r="A74" s="947" t="s">
        <v>1780</v>
      </c>
    </row>
    <row r="75" spans="1:16" ht="23.25" x14ac:dyDescent="0.3">
      <c r="A75" s="947" t="s">
        <v>1781</v>
      </c>
      <c r="E75" s="172" t="s">
        <v>37</v>
      </c>
    </row>
    <row r="76" spans="1:16" x14ac:dyDescent="0.3">
      <c r="E76" s="946" t="s">
        <v>31</v>
      </c>
      <c r="G76" s="946" t="s">
        <v>1706</v>
      </c>
    </row>
    <row r="77" spans="1:16" x14ac:dyDescent="0.3">
      <c r="A77" s="946" t="s">
        <v>37</v>
      </c>
    </row>
    <row r="78" spans="1:16" ht="23.25" x14ac:dyDescent="0.3">
      <c r="A78" s="947" t="s">
        <v>1782</v>
      </c>
    </row>
    <row r="79" spans="1:16" x14ac:dyDescent="0.3">
      <c r="A79" s="946" t="s">
        <v>37</v>
      </c>
    </row>
    <row r="80" spans="1:16" ht="23.25" x14ac:dyDescent="0.3">
      <c r="A80" s="947" t="s">
        <v>1783</v>
      </c>
    </row>
    <row r="81" spans="1:1" x14ac:dyDescent="0.3">
      <c r="A81" s="946"/>
    </row>
  </sheetData>
  <mergeCells count="135">
    <mergeCell ref="A15:P15"/>
    <mergeCell ref="A17:D17"/>
    <mergeCell ref="I17:L17"/>
    <mergeCell ref="I19:L19"/>
    <mergeCell ref="A16:H16"/>
    <mergeCell ref="A18:D18"/>
    <mergeCell ref="I16:P16"/>
    <mergeCell ref="I42:L42"/>
    <mergeCell ref="A42:D42"/>
    <mergeCell ref="A40:D40"/>
    <mergeCell ref="A29:D29"/>
    <mergeCell ref="A30:D30"/>
    <mergeCell ref="A31:D31"/>
    <mergeCell ref="A32:D32"/>
    <mergeCell ref="A33:D33"/>
    <mergeCell ref="A34:D34"/>
    <mergeCell ref="A35:D35"/>
    <mergeCell ref="I37:L37"/>
    <mergeCell ref="I38:L38"/>
    <mergeCell ref="I18:L18"/>
    <mergeCell ref="A23:D23"/>
    <mergeCell ref="A24:D24"/>
    <mergeCell ref="A25:D25"/>
    <mergeCell ref="A26:D26"/>
    <mergeCell ref="B62:F62"/>
    <mergeCell ref="H66:P66"/>
    <mergeCell ref="H65:P65"/>
    <mergeCell ref="H67:P67"/>
    <mergeCell ref="B66:F66"/>
    <mergeCell ref="B67:F67"/>
    <mergeCell ref="A45:P45"/>
    <mergeCell ref="G46:P46"/>
    <mergeCell ref="H47:P47"/>
    <mergeCell ref="H48:P48"/>
    <mergeCell ref="H62:P62"/>
    <mergeCell ref="H63:P63"/>
    <mergeCell ref="H64:P64"/>
    <mergeCell ref="B55:F55"/>
    <mergeCell ref="A59:P59"/>
    <mergeCell ref="H58:P58"/>
    <mergeCell ref="A60:P60"/>
    <mergeCell ref="A70:P70"/>
    <mergeCell ref="H49:P49"/>
    <mergeCell ref="H50:P50"/>
    <mergeCell ref="H51:P51"/>
    <mergeCell ref="H52:P52"/>
    <mergeCell ref="H53:P53"/>
    <mergeCell ref="H54:P54"/>
    <mergeCell ref="H55:P55"/>
    <mergeCell ref="H56:P56"/>
    <mergeCell ref="H57:P57"/>
    <mergeCell ref="B69:F69"/>
    <mergeCell ref="B57:F57"/>
    <mergeCell ref="B53:F53"/>
    <mergeCell ref="B54:F54"/>
    <mergeCell ref="B51:F51"/>
    <mergeCell ref="B52:F52"/>
    <mergeCell ref="B65:F65"/>
    <mergeCell ref="B50:F50"/>
    <mergeCell ref="H69:P69"/>
    <mergeCell ref="B58:F58"/>
    <mergeCell ref="B68:F68"/>
    <mergeCell ref="H68:P68"/>
    <mergeCell ref="B63:F63"/>
    <mergeCell ref="B64:F64"/>
    <mergeCell ref="A27:D27"/>
    <mergeCell ref="A28:D28"/>
    <mergeCell ref="I23:L23"/>
    <mergeCell ref="I24:L24"/>
    <mergeCell ref="I25:L25"/>
    <mergeCell ref="I27:L27"/>
    <mergeCell ref="I28:L28"/>
    <mergeCell ref="I29:L29"/>
    <mergeCell ref="I26:L26"/>
    <mergeCell ref="A21:D21"/>
    <mergeCell ref="A22:D22"/>
    <mergeCell ref="A20:D20"/>
    <mergeCell ref="I20:L20"/>
    <mergeCell ref="I21:L21"/>
    <mergeCell ref="I22:L22"/>
    <mergeCell ref="A19:D19"/>
    <mergeCell ref="A3:P3"/>
    <mergeCell ref="H61:P61"/>
    <mergeCell ref="A43:P43"/>
    <mergeCell ref="A46:A47"/>
    <mergeCell ref="B46:F47"/>
    <mergeCell ref="B48:F48"/>
    <mergeCell ref="B56:F56"/>
    <mergeCell ref="B49:F49"/>
    <mergeCell ref="I41:L41"/>
    <mergeCell ref="A36:D36"/>
    <mergeCell ref="A37:D37"/>
    <mergeCell ref="A38:D38"/>
    <mergeCell ref="A39:D39"/>
    <mergeCell ref="I30:L30"/>
    <mergeCell ref="I31:L31"/>
    <mergeCell ref="I32:L32"/>
    <mergeCell ref="I39:L39"/>
    <mergeCell ref="A41:D41"/>
    <mergeCell ref="B61:F61"/>
    <mergeCell ref="I40:L40"/>
    <mergeCell ref="I33:L33"/>
    <mergeCell ref="I34:L34"/>
    <mergeCell ref="I35:L35"/>
    <mergeCell ref="I36:L36"/>
    <mergeCell ref="A4:P4"/>
    <mergeCell ref="A5:P5"/>
    <mergeCell ref="A6:P6"/>
    <mergeCell ref="A7:F7"/>
    <mergeCell ref="G7:H7"/>
    <mergeCell ref="I7:K7"/>
    <mergeCell ref="L7:M7"/>
    <mergeCell ref="N7:P7"/>
    <mergeCell ref="A8:F8"/>
    <mergeCell ref="G8:H8"/>
    <mergeCell ref="I8:K8"/>
    <mergeCell ref="L8:M8"/>
    <mergeCell ref="N8:P8"/>
    <mergeCell ref="A11:F11"/>
    <mergeCell ref="G11:H11"/>
    <mergeCell ref="I11:K11"/>
    <mergeCell ref="L11:M11"/>
    <mergeCell ref="N11:P11"/>
    <mergeCell ref="A12:P12"/>
    <mergeCell ref="A13:P13"/>
    <mergeCell ref="A9:F9"/>
    <mergeCell ref="G9:H9"/>
    <mergeCell ref="I9:K9"/>
    <mergeCell ref="L9:M9"/>
    <mergeCell ref="N9:P9"/>
    <mergeCell ref="A10:F10"/>
    <mergeCell ref="G10:H10"/>
    <mergeCell ref="I10:K10"/>
    <mergeCell ref="L10:M10"/>
    <mergeCell ref="N10:P10"/>
  </mergeCells>
  <pageMargins left="0.7" right="0.7" top="0.75" bottom="0.75" header="0.3" footer="0.3"/>
  <pageSetup paperSize="9" scale="5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55"/>
  <sheetViews>
    <sheetView view="pageBreakPreview" topLeftCell="A8" zoomScale="85" zoomScaleNormal="100" zoomScaleSheetLayoutView="85" workbookViewId="0">
      <selection activeCell="H50" sqref="H50"/>
    </sheetView>
  </sheetViews>
  <sheetFormatPr defaultRowHeight="19.5" outlineLevelRow="1" x14ac:dyDescent="0.3"/>
  <cols>
    <col min="1" max="1" width="9.28515625" style="197" bestFit="1" customWidth="1"/>
    <col min="2" max="4" width="9.140625" style="197"/>
    <col min="5" max="5" width="14.7109375" style="197" customWidth="1"/>
    <col min="6" max="6" width="12.42578125" style="197" customWidth="1"/>
    <col min="7" max="7" width="15.85546875" style="197" customWidth="1"/>
    <col min="8" max="8" width="15.7109375" style="197" customWidth="1"/>
    <col min="9" max="10" width="9.140625" style="197"/>
    <col min="11" max="11" width="10.140625" style="197" customWidth="1"/>
    <col min="12" max="12" width="10.85546875" style="197" customWidth="1"/>
    <col min="13" max="13" width="14.28515625" style="197" customWidth="1"/>
    <col min="14" max="14" width="11.7109375" style="197" customWidth="1"/>
    <col min="15" max="15" width="15.28515625" style="197" customWidth="1"/>
    <col min="16" max="16" width="14.140625" style="197" customWidth="1"/>
    <col min="17" max="256" width="9.140625" style="197"/>
    <col min="257" max="257" width="9.28515625" style="197" bestFit="1" customWidth="1"/>
    <col min="258" max="260" width="9.140625" style="197"/>
    <col min="261" max="261" width="14.7109375" style="197" customWidth="1"/>
    <col min="262" max="262" width="12.42578125" style="197" customWidth="1"/>
    <col min="263" max="263" width="15.85546875" style="197" customWidth="1"/>
    <col min="264" max="264" width="15.7109375" style="197" customWidth="1"/>
    <col min="265" max="266" width="9.140625" style="197"/>
    <col min="267" max="267" width="10.140625" style="197" customWidth="1"/>
    <col min="268" max="268" width="10.85546875" style="197" customWidth="1"/>
    <col min="269" max="269" width="14.28515625" style="197" customWidth="1"/>
    <col min="270" max="270" width="11.7109375" style="197" customWidth="1"/>
    <col min="271" max="271" width="15.28515625" style="197" customWidth="1"/>
    <col min="272" max="272" width="14.140625" style="197" customWidth="1"/>
    <col min="273" max="512" width="9.140625" style="197"/>
    <col min="513" max="513" width="9.28515625" style="197" bestFit="1" customWidth="1"/>
    <col min="514" max="516" width="9.140625" style="197"/>
    <col min="517" max="517" width="14.7109375" style="197" customWidth="1"/>
    <col min="518" max="518" width="12.42578125" style="197" customWidth="1"/>
    <col min="519" max="519" width="15.85546875" style="197" customWidth="1"/>
    <col min="520" max="520" width="15.7109375" style="197" customWidth="1"/>
    <col min="521" max="522" width="9.140625" style="197"/>
    <col min="523" max="523" width="10.140625" style="197" customWidth="1"/>
    <col min="524" max="524" width="10.85546875" style="197" customWidth="1"/>
    <col min="525" max="525" width="14.28515625" style="197" customWidth="1"/>
    <col min="526" max="526" width="11.7109375" style="197" customWidth="1"/>
    <col min="527" max="527" width="15.28515625" style="197" customWidth="1"/>
    <col min="528" max="528" width="14.140625" style="197" customWidth="1"/>
    <col min="529" max="768" width="9.140625" style="197"/>
    <col min="769" max="769" width="9.28515625" style="197" bestFit="1" customWidth="1"/>
    <col min="770" max="772" width="9.140625" style="197"/>
    <col min="773" max="773" width="14.7109375" style="197" customWidth="1"/>
    <col min="774" max="774" width="12.42578125" style="197" customWidth="1"/>
    <col min="775" max="775" width="15.85546875" style="197" customWidth="1"/>
    <col min="776" max="776" width="15.7109375" style="197" customWidth="1"/>
    <col min="777" max="778" width="9.140625" style="197"/>
    <col min="779" max="779" width="10.140625" style="197" customWidth="1"/>
    <col min="780" max="780" width="10.85546875" style="197" customWidth="1"/>
    <col min="781" max="781" width="14.28515625" style="197" customWidth="1"/>
    <col min="782" max="782" width="11.7109375" style="197" customWidth="1"/>
    <col min="783" max="783" width="15.28515625" style="197" customWidth="1"/>
    <col min="784" max="784" width="14.140625" style="197" customWidth="1"/>
    <col min="785" max="1024" width="9.140625" style="197"/>
    <col min="1025" max="1025" width="9.28515625" style="197" bestFit="1" customWidth="1"/>
    <col min="1026" max="1028" width="9.140625" style="197"/>
    <col min="1029" max="1029" width="14.7109375" style="197" customWidth="1"/>
    <col min="1030" max="1030" width="12.42578125" style="197" customWidth="1"/>
    <col min="1031" max="1031" width="15.85546875" style="197" customWidth="1"/>
    <col min="1032" max="1032" width="15.7109375" style="197" customWidth="1"/>
    <col min="1033" max="1034" width="9.140625" style="197"/>
    <col min="1035" max="1035" width="10.140625" style="197" customWidth="1"/>
    <col min="1036" max="1036" width="10.85546875" style="197" customWidth="1"/>
    <col min="1037" max="1037" width="14.28515625" style="197" customWidth="1"/>
    <col min="1038" max="1038" width="11.7109375" style="197" customWidth="1"/>
    <col min="1039" max="1039" width="15.28515625" style="197" customWidth="1"/>
    <col min="1040" max="1040" width="14.140625" style="197" customWidth="1"/>
    <col min="1041" max="1280" width="9.140625" style="197"/>
    <col min="1281" max="1281" width="9.28515625" style="197" bestFit="1" customWidth="1"/>
    <col min="1282" max="1284" width="9.140625" style="197"/>
    <col min="1285" max="1285" width="14.7109375" style="197" customWidth="1"/>
    <col min="1286" max="1286" width="12.42578125" style="197" customWidth="1"/>
    <col min="1287" max="1287" width="15.85546875" style="197" customWidth="1"/>
    <col min="1288" max="1288" width="15.7109375" style="197" customWidth="1"/>
    <col min="1289" max="1290" width="9.140625" style="197"/>
    <col min="1291" max="1291" width="10.140625" style="197" customWidth="1"/>
    <col min="1292" max="1292" width="10.85546875" style="197" customWidth="1"/>
    <col min="1293" max="1293" width="14.28515625" style="197" customWidth="1"/>
    <col min="1294" max="1294" width="11.7109375" style="197" customWidth="1"/>
    <col min="1295" max="1295" width="15.28515625" style="197" customWidth="1"/>
    <col min="1296" max="1296" width="14.140625" style="197" customWidth="1"/>
    <col min="1297" max="1536" width="9.140625" style="197"/>
    <col min="1537" max="1537" width="9.28515625" style="197" bestFit="1" customWidth="1"/>
    <col min="1538" max="1540" width="9.140625" style="197"/>
    <col min="1541" max="1541" width="14.7109375" style="197" customWidth="1"/>
    <col min="1542" max="1542" width="12.42578125" style="197" customWidth="1"/>
    <col min="1543" max="1543" width="15.85546875" style="197" customWidth="1"/>
    <col min="1544" max="1544" width="15.7109375" style="197" customWidth="1"/>
    <col min="1545" max="1546" width="9.140625" style="197"/>
    <col min="1547" max="1547" width="10.140625" style="197" customWidth="1"/>
    <col min="1548" max="1548" width="10.85546875" style="197" customWidth="1"/>
    <col min="1549" max="1549" width="14.28515625" style="197" customWidth="1"/>
    <col min="1550" max="1550" width="11.7109375" style="197" customWidth="1"/>
    <col min="1551" max="1551" width="15.28515625" style="197" customWidth="1"/>
    <col min="1552" max="1552" width="14.140625" style="197" customWidth="1"/>
    <col min="1553" max="1792" width="9.140625" style="197"/>
    <col min="1793" max="1793" width="9.28515625" style="197" bestFit="1" customWidth="1"/>
    <col min="1794" max="1796" width="9.140625" style="197"/>
    <col min="1797" max="1797" width="14.7109375" style="197" customWidth="1"/>
    <col min="1798" max="1798" width="12.42578125" style="197" customWidth="1"/>
    <col min="1799" max="1799" width="15.85546875" style="197" customWidth="1"/>
    <col min="1800" max="1800" width="15.7109375" style="197" customWidth="1"/>
    <col min="1801" max="1802" width="9.140625" style="197"/>
    <col min="1803" max="1803" width="10.140625" style="197" customWidth="1"/>
    <col min="1804" max="1804" width="10.85546875" style="197" customWidth="1"/>
    <col min="1805" max="1805" width="14.28515625" style="197" customWidth="1"/>
    <col min="1806" max="1806" width="11.7109375" style="197" customWidth="1"/>
    <col min="1807" max="1807" width="15.28515625" style="197" customWidth="1"/>
    <col min="1808" max="1808" width="14.140625" style="197" customWidth="1"/>
    <col min="1809" max="2048" width="9.140625" style="197"/>
    <col min="2049" max="2049" width="9.28515625" style="197" bestFit="1" customWidth="1"/>
    <col min="2050" max="2052" width="9.140625" style="197"/>
    <col min="2053" max="2053" width="14.7109375" style="197" customWidth="1"/>
    <col min="2054" max="2054" width="12.42578125" style="197" customWidth="1"/>
    <col min="2055" max="2055" width="15.85546875" style="197" customWidth="1"/>
    <col min="2056" max="2056" width="15.7109375" style="197" customWidth="1"/>
    <col min="2057" max="2058" width="9.140625" style="197"/>
    <col min="2059" max="2059" width="10.140625" style="197" customWidth="1"/>
    <col min="2060" max="2060" width="10.85546875" style="197" customWidth="1"/>
    <col min="2061" max="2061" width="14.28515625" style="197" customWidth="1"/>
    <col min="2062" max="2062" width="11.7109375" style="197" customWidth="1"/>
    <col min="2063" max="2063" width="15.28515625" style="197" customWidth="1"/>
    <col min="2064" max="2064" width="14.140625" style="197" customWidth="1"/>
    <col min="2065" max="2304" width="9.140625" style="197"/>
    <col min="2305" max="2305" width="9.28515625" style="197" bestFit="1" customWidth="1"/>
    <col min="2306" max="2308" width="9.140625" style="197"/>
    <col min="2309" max="2309" width="14.7109375" style="197" customWidth="1"/>
    <col min="2310" max="2310" width="12.42578125" style="197" customWidth="1"/>
    <col min="2311" max="2311" width="15.85546875" style="197" customWidth="1"/>
    <col min="2312" max="2312" width="15.7109375" style="197" customWidth="1"/>
    <col min="2313" max="2314" width="9.140625" style="197"/>
    <col min="2315" max="2315" width="10.140625" style="197" customWidth="1"/>
    <col min="2316" max="2316" width="10.85546875" style="197" customWidth="1"/>
    <col min="2317" max="2317" width="14.28515625" style="197" customWidth="1"/>
    <col min="2318" max="2318" width="11.7109375" style="197" customWidth="1"/>
    <col min="2319" max="2319" width="15.28515625" style="197" customWidth="1"/>
    <col min="2320" max="2320" width="14.140625" style="197" customWidth="1"/>
    <col min="2321" max="2560" width="9.140625" style="197"/>
    <col min="2561" max="2561" width="9.28515625" style="197" bestFit="1" customWidth="1"/>
    <col min="2562" max="2564" width="9.140625" style="197"/>
    <col min="2565" max="2565" width="14.7109375" style="197" customWidth="1"/>
    <col min="2566" max="2566" width="12.42578125" style="197" customWidth="1"/>
    <col min="2567" max="2567" width="15.85546875" style="197" customWidth="1"/>
    <col min="2568" max="2568" width="15.7109375" style="197" customWidth="1"/>
    <col min="2569" max="2570" width="9.140625" style="197"/>
    <col min="2571" max="2571" width="10.140625" style="197" customWidth="1"/>
    <col min="2572" max="2572" width="10.85546875" style="197" customWidth="1"/>
    <col min="2573" max="2573" width="14.28515625" style="197" customWidth="1"/>
    <col min="2574" max="2574" width="11.7109375" style="197" customWidth="1"/>
    <col min="2575" max="2575" width="15.28515625" style="197" customWidth="1"/>
    <col min="2576" max="2576" width="14.140625" style="197" customWidth="1"/>
    <col min="2577" max="2816" width="9.140625" style="197"/>
    <col min="2817" max="2817" width="9.28515625" style="197" bestFit="1" customWidth="1"/>
    <col min="2818" max="2820" width="9.140625" style="197"/>
    <col min="2821" max="2821" width="14.7109375" style="197" customWidth="1"/>
    <col min="2822" max="2822" width="12.42578125" style="197" customWidth="1"/>
    <col min="2823" max="2823" width="15.85546875" style="197" customWidth="1"/>
    <col min="2824" max="2824" width="15.7109375" style="197" customWidth="1"/>
    <col min="2825" max="2826" width="9.140625" style="197"/>
    <col min="2827" max="2827" width="10.140625" style="197" customWidth="1"/>
    <col min="2828" max="2828" width="10.85546875" style="197" customWidth="1"/>
    <col min="2829" max="2829" width="14.28515625" style="197" customWidth="1"/>
    <col min="2830" max="2830" width="11.7109375" style="197" customWidth="1"/>
    <col min="2831" max="2831" width="15.28515625" style="197" customWidth="1"/>
    <col min="2832" max="2832" width="14.140625" style="197" customWidth="1"/>
    <col min="2833" max="3072" width="9.140625" style="197"/>
    <col min="3073" max="3073" width="9.28515625" style="197" bestFit="1" customWidth="1"/>
    <col min="3074" max="3076" width="9.140625" style="197"/>
    <col min="3077" max="3077" width="14.7109375" style="197" customWidth="1"/>
    <col min="3078" max="3078" width="12.42578125" style="197" customWidth="1"/>
    <col min="3079" max="3079" width="15.85546875" style="197" customWidth="1"/>
    <col min="3080" max="3080" width="15.7109375" style="197" customWidth="1"/>
    <col min="3081" max="3082" width="9.140625" style="197"/>
    <col min="3083" max="3083" width="10.140625" style="197" customWidth="1"/>
    <col min="3084" max="3084" width="10.85546875" style="197" customWidth="1"/>
    <col min="3085" max="3085" width="14.28515625" style="197" customWidth="1"/>
    <col min="3086" max="3086" width="11.7109375" style="197" customWidth="1"/>
    <col min="3087" max="3087" width="15.28515625" style="197" customWidth="1"/>
    <col min="3088" max="3088" width="14.140625" style="197" customWidth="1"/>
    <col min="3089" max="3328" width="9.140625" style="197"/>
    <col min="3329" max="3329" width="9.28515625" style="197" bestFit="1" customWidth="1"/>
    <col min="3330" max="3332" width="9.140625" style="197"/>
    <col min="3333" max="3333" width="14.7109375" style="197" customWidth="1"/>
    <col min="3334" max="3334" width="12.42578125" style="197" customWidth="1"/>
    <col min="3335" max="3335" width="15.85546875" style="197" customWidth="1"/>
    <col min="3336" max="3336" width="15.7109375" style="197" customWidth="1"/>
    <col min="3337" max="3338" width="9.140625" style="197"/>
    <col min="3339" max="3339" width="10.140625" style="197" customWidth="1"/>
    <col min="3340" max="3340" width="10.85546875" style="197" customWidth="1"/>
    <col min="3341" max="3341" width="14.28515625" style="197" customWidth="1"/>
    <col min="3342" max="3342" width="11.7109375" style="197" customWidth="1"/>
    <col min="3343" max="3343" width="15.28515625" style="197" customWidth="1"/>
    <col min="3344" max="3344" width="14.140625" style="197" customWidth="1"/>
    <col min="3345" max="3584" width="9.140625" style="197"/>
    <col min="3585" max="3585" width="9.28515625" style="197" bestFit="1" customWidth="1"/>
    <col min="3586" max="3588" width="9.140625" style="197"/>
    <col min="3589" max="3589" width="14.7109375" style="197" customWidth="1"/>
    <col min="3590" max="3590" width="12.42578125" style="197" customWidth="1"/>
    <col min="3591" max="3591" width="15.85546875" style="197" customWidth="1"/>
    <col min="3592" max="3592" width="15.7109375" style="197" customWidth="1"/>
    <col min="3593" max="3594" width="9.140625" style="197"/>
    <col min="3595" max="3595" width="10.140625" style="197" customWidth="1"/>
    <col min="3596" max="3596" width="10.85546875" style="197" customWidth="1"/>
    <col min="3597" max="3597" width="14.28515625" style="197" customWidth="1"/>
    <col min="3598" max="3598" width="11.7109375" style="197" customWidth="1"/>
    <col min="3599" max="3599" width="15.28515625" style="197" customWidth="1"/>
    <col min="3600" max="3600" width="14.140625" style="197" customWidth="1"/>
    <col min="3601" max="3840" width="9.140625" style="197"/>
    <col min="3841" max="3841" width="9.28515625" style="197" bestFit="1" customWidth="1"/>
    <col min="3842" max="3844" width="9.140625" style="197"/>
    <col min="3845" max="3845" width="14.7109375" style="197" customWidth="1"/>
    <col min="3846" max="3846" width="12.42578125" style="197" customWidth="1"/>
    <col min="3847" max="3847" width="15.85546875" style="197" customWidth="1"/>
    <col min="3848" max="3848" width="15.7109375" style="197" customWidth="1"/>
    <col min="3849" max="3850" width="9.140625" style="197"/>
    <col min="3851" max="3851" width="10.140625" style="197" customWidth="1"/>
    <col min="3852" max="3852" width="10.85546875" style="197" customWidth="1"/>
    <col min="3853" max="3853" width="14.28515625" style="197" customWidth="1"/>
    <col min="3854" max="3854" width="11.7109375" style="197" customWidth="1"/>
    <col min="3855" max="3855" width="15.28515625" style="197" customWidth="1"/>
    <col min="3856" max="3856" width="14.140625" style="197" customWidth="1"/>
    <col min="3857" max="4096" width="9.140625" style="197"/>
    <col min="4097" max="4097" width="9.28515625" style="197" bestFit="1" customWidth="1"/>
    <col min="4098" max="4100" width="9.140625" style="197"/>
    <col min="4101" max="4101" width="14.7109375" style="197" customWidth="1"/>
    <col min="4102" max="4102" width="12.42578125" style="197" customWidth="1"/>
    <col min="4103" max="4103" width="15.85546875" style="197" customWidth="1"/>
    <col min="4104" max="4104" width="15.7109375" style="197" customWidth="1"/>
    <col min="4105" max="4106" width="9.140625" style="197"/>
    <col min="4107" max="4107" width="10.140625" style="197" customWidth="1"/>
    <col min="4108" max="4108" width="10.85546875" style="197" customWidth="1"/>
    <col min="4109" max="4109" width="14.28515625" style="197" customWidth="1"/>
    <col min="4110" max="4110" width="11.7109375" style="197" customWidth="1"/>
    <col min="4111" max="4111" width="15.28515625" style="197" customWidth="1"/>
    <col min="4112" max="4112" width="14.140625" style="197" customWidth="1"/>
    <col min="4113" max="4352" width="9.140625" style="197"/>
    <col min="4353" max="4353" width="9.28515625" style="197" bestFit="1" customWidth="1"/>
    <col min="4354" max="4356" width="9.140625" style="197"/>
    <col min="4357" max="4357" width="14.7109375" style="197" customWidth="1"/>
    <col min="4358" max="4358" width="12.42578125" style="197" customWidth="1"/>
    <col min="4359" max="4359" width="15.85546875" style="197" customWidth="1"/>
    <col min="4360" max="4360" width="15.7109375" style="197" customWidth="1"/>
    <col min="4361" max="4362" width="9.140625" style="197"/>
    <col min="4363" max="4363" width="10.140625" style="197" customWidth="1"/>
    <col min="4364" max="4364" width="10.85546875" style="197" customWidth="1"/>
    <col min="4365" max="4365" width="14.28515625" style="197" customWidth="1"/>
    <col min="4366" max="4366" width="11.7109375" style="197" customWidth="1"/>
    <col min="4367" max="4367" width="15.28515625" style="197" customWidth="1"/>
    <col min="4368" max="4368" width="14.140625" style="197" customWidth="1"/>
    <col min="4369" max="4608" width="9.140625" style="197"/>
    <col min="4609" max="4609" width="9.28515625" style="197" bestFit="1" customWidth="1"/>
    <col min="4610" max="4612" width="9.140625" style="197"/>
    <col min="4613" max="4613" width="14.7109375" style="197" customWidth="1"/>
    <col min="4614" max="4614" width="12.42578125" style="197" customWidth="1"/>
    <col min="4615" max="4615" width="15.85546875" style="197" customWidth="1"/>
    <col min="4616" max="4616" width="15.7109375" style="197" customWidth="1"/>
    <col min="4617" max="4618" width="9.140625" style="197"/>
    <col min="4619" max="4619" width="10.140625" style="197" customWidth="1"/>
    <col min="4620" max="4620" width="10.85546875" style="197" customWidth="1"/>
    <col min="4621" max="4621" width="14.28515625" style="197" customWidth="1"/>
    <col min="4622" max="4622" width="11.7109375" style="197" customWidth="1"/>
    <col min="4623" max="4623" width="15.28515625" style="197" customWidth="1"/>
    <col min="4624" max="4624" width="14.140625" style="197" customWidth="1"/>
    <col min="4625" max="4864" width="9.140625" style="197"/>
    <col min="4865" max="4865" width="9.28515625" style="197" bestFit="1" customWidth="1"/>
    <col min="4866" max="4868" width="9.140625" style="197"/>
    <col min="4869" max="4869" width="14.7109375" style="197" customWidth="1"/>
    <col min="4870" max="4870" width="12.42578125" style="197" customWidth="1"/>
    <col min="4871" max="4871" width="15.85546875" style="197" customWidth="1"/>
    <col min="4872" max="4872" width="15.7109375" style="197" customWidth="1"/>
    <col min="4873" max="4874" width="9.140625" style="197"/>
    <col min="4875" max="4875" width="10.140625" style="197" customWidth="1"/>
    <col min="4876" max="4876" width="10.85546875" style="197" customWidth="1"/>
    <col min="4877" max="4877" width="14.28515625" style="197" customWidth="1"/>
    <col min="4878" max="4878" width="11.7109375" style="197" customWidth="1"/>
    <col min="4879" max="4879" width="15.28515625" style="197" customWidth="1"/>
    <col min="4880" max="4880" width="14.140625" style="197" customWidth="1"/>
    <col min="4881" max="5120" width="9.140625" style="197"/>
    <col min="5121" max="5121" width="9.28515625" style="197" bestFit="1" customWidth="1"/>
    <col min="5122" max="5124" width="9.140625" style="197"/>
    <col min="5125" max="5125" width="14.7109375" style="197" customWidth="1"/>
    <col min="5126" max="5126" width="12.42578125" style="197" customWidth="1"/>
    <col min="5127" max="5127" width="15.85546875" style="197" customWidth="1"/>
    <col min="5128" max="5128" width="15.7109375" style="197" customWidth="1"/>
    <col min="5129" max="5130" width="9.140625" style="197"/>
    <col min="5131" max="5131" width="10.140625" style="197" customWidth="1"/>
    <col min="5132" max="5132" width="10.85546875" style="197" customWidth="1"/>
    <col min="5133" max="5133" width="14.28515625" style="197" customWidth="1"/>
    <col min="5134" max="5134" width="11.7109375" style="197" customWidth="1"/>
    <col min="5135" max="5135" width="15.28515625" style="197" customWidth="1"/>
    <col min="5136" max="5136" width="14.140625" style="197" customWidth="1"/>
    <col min="5137" max="5376" width="9.140625" style="197"/>
    <col min="5377" max="5377" width="9.28515625" style="197" bestFit="1" customWidth="1"/>
    <col min="5378" max="5380" width="9.140625" style="197"/>
    <col min="5381" max="5381" width="14.7109375" style="197" customWidth="1"/>
    <col min="5382" max="5382" width="12.42578125" style="197" customWidth="1"/>
    <col min="5383" max="5383" width="15.85546875" style="197" customWidth="1"/>
    <col min="5384" max="5384" width="15.7109375" style="197" customWidth="1"/>
    <col min="5385" max="5386" width="9.140625" style="197"/>
    <col min="5387" max="5387" width="10.140625" style="197" customWidth="1"/>
    <col min="5388" max="5388" width="10.85546875" style="197" customWidth="1"/>
    <col min="5389" max="5389" width="14.28515625" style="197" customWidth="1"/>
    <col min="5390" max="5390" width="11.7109375" style="197" customWidth="1"/>
    <col min="5391" max="5391" width="15.28515625" style="197" customWidth="1"/>
    <col min="5392" max="5392" width="14.140625" style="197" customWidth="1"/>
    <col min="5393" max="5632" width="9.140625" style="197"/>
    <col min="5633" max="5633" width="9.28515625" style="197" bestFit="1" customWidth="1"/>
    <col min="5634" max="5636" width="9.140625" style="197"/>
    <col min="5637" max="5637" width="14.7109375" style="197" customWidth="1"/>
    <col min="5638" max="5638" width="12.42578125" style="197" customWidth="1"/>
    <col min="5639" max="5639" width="15.85546875" style="197" customWidth="1"/>
    <col min="5640" max="5640" width="15.7109375" style="197" customWidth="1"/>
    <col min="5641" max="5642" width="9.140625" style="197"/>
    <col min="5643" max="5643" width="10.140625" style="197" customWidth="1"/>
    <col min="5644" max="5644" width="10.85546875" style="197" customWidth="1"/>
    <col min="5645" max="5645" width="14.28515625" style="197" customWidth="1"/>
    <col min="5646" max="5646" width="11.7109375" style="197" customWidth="1"/>
    <col min="5647" max="5647" width="15.28515625" style="197" customWidth="1"/>
    <col min="5648" max="5648" width="14.140625" style="197" customWidth="1"/>
    <col min="5649" max="5888" width="9.140625" style="197"/>
    <col min="5889" max="5889" width="9.28515625" style="197" bestFit="1" customWidth="1"/>
    <col min="5890" max="5892" width="9.140625" style="197"/>
    <col min="5893" max="5893" width="14.7109375" style="197" customWidth="1"/>
    <col min="5894" max="5894" width="12.42578125" style="197" customWidth="1"/>
    <col min="5895" max="5895" width="15.85546875" style="197" customWidth="1"/>
    <col min="5896" max="5896" width="15.7109375" style="197" customWidth="1"/>
    <col min="5897" max="5898" width="9.140625" style="197"/>
    <col min="5899" max="5899" width="10.140625" style="197" customWidth="1"/>
    <col min="5900" max="5900" width="10.85546875" style="197" customWidth="1"/>
    <col min="5901" max="5901" width="14.28515625" style="197" customWidth="1"/>
    <col min="5902" max="5902" width="11.7109375" style="197" customWidth="1"/>
    <col min="5903" max="5903" width="15.28515625" style="197" customWidth="1"/>
    <col min="5904" max="5904" width="14.140625" style="197" customWidth="1"/>
    <col min="5905" max="6144" width="9.140625" style="197"/>
    <col min="6145" max="6145" width="9.28515625" style="197" bestFit="1" customWidth="1"/>
    <col min="6146" max="6148" width="9.140625" style="197"/>
    <col min="6149" max="6149" width="14.7109375" style="197" customWidth="1"/>
    <col min="6150" max="6150" width="12.42578125" style="197" customWidth="1"/>
    <col min="6151" max="6151" width="15.85546875" style="197" customWidth="1"/>
    <col min="6152" max="6152" width="15.7109375" style="197" customWidth="1"/>
    <col min="6153" max="6154" width="9.140625" style="197"/>
    <col min="6155" max="6155" width="10.140625" style="197" customWidth="1"/>
    <col min="6156" max="6156" width="10.85546875" style="197" customWidth="1"/>
    <col min="6157" max="6157" width="14.28515625" style="197" customWidth="1"/>
    <col min="6158" max="6158" width="11.7109375" style="197" customWidth="1"/>
    <col min="6159" max="6159" width="15.28515625" style="197" customWidth="1"/>
    <col min="6160" max="6160" width="14.140625" style="197" customWidth="1"/>
    <col min="6161" max="6400" width="9.140625" style="197"/>
    <col min="6401" max="6401" width="9.28515625" style="197" bestFit="1" customWidth="1"/>
    <col min="6402" max="6404" width="9.140625" style="197"/>
    <col min="6405" max="6405" width="14.7109375" style="197" customWidth="1"/>
    <col min="6406" max="6406" width="12.42578125" style="197" customWidth="1"/>
    <col min="6407" max="6407" width="15.85546875" style="197" customWidth="1"/>
    <col min="6408" max="6408" width="15.7109375" style="197" customWidth="1"/>
    <col min="6409" max="6410" width="9.140625" style="197"/>
    <col min="6411" max="6411" width="10.140625" style="197" customWidth="1"/>
    <col min="6412" max="6412" width="10.85546875" style="197" customWidth="1"/>
    <col min="6413" max="6413" width="14.28515625" style="197" customWidth="1"/>
    <col min="6414" max="6414" width="11.7109375" style="197" customWidth="1"/>
    <col min="6415" max="6415" width="15.28515625" style="197" customWidth="1"/>
    <col min="6416" max="6416" width="14.140625" style="197" customWidth="1"/>
    <col min="6417" max="6656" width="9.140625" style="197"/>
    <col min="6657" max="6657" width="9.28515625" style="197" bestFit="1" customWidth="1"/>
    <col min="6658" max="6660" width="9.140625" style="197"/>
    <col min="6661" max="6661" width="14.7109375" style="197" customWidth="1"/>
    <col min="6662" max="6662" width="12.42578125" style="197" customWidth="1"/>
    <col min="6663" max="6663" width="15.85546875" style="197" customWidth="1"/>
    <col min="6664" max="6664" width="15.7109375" style="197" customWidth="1"/>
    <col min="6665" max="6666" width="9.140625" style="197"/>
    <col min="6667" max="6667" width="10.140625" style="197" customWidth="1"/>
    <col min="6668" max="6668" width="10.85546875" style="197" customWidth="1"/>
    <col min="6669" max="6669" width="14.28515625" style="197" customWidth="1"/>
    <col min="6670" max="6670" width="11.7109375" style="197" customWidth="1"/>
    <col min="6671" max="6671" width="15.28515625" style="197" customWidth="1"/>
    <col min="6672" max="6672" width="14.140625" style="197" customWidth="1"/>
    <col min="6673" max="6912" width="9.140625" style="197"/>
    <col min="6913" max="6913" width="9.28515625" style="197" bestFit="1" customWidth="1"/>
    <col min="6914" max="6916" width="9.140625" style="197"/>
    <col min="6917" max="6917" width="14.7109375" style="197" customWidth="1"/>
    <col min="6918" max="6918" width="12.42578125" style="197" customWidth="1"/>
    <col min="6919" max="6919" width="15.85546875" style="197" customWidth="1"/>
    <col min="6920" max="6920" width="15.7109375" style="197" customWidth="1"/>
    <col min="6921" max="6922" width="9.140625" style="197"/>
    <col min="6923" max="6923" width="10.140625" style="197" customWidth="1"/>
    <col min="6924" max="6924" width="10.85546875" style="197" customWidth="1"/>
    <col min="6925" max="6925" width="14.28515625" style="197" customWidth="1"/>
    <col min="6926" max="6926" width="11.7109375" style="197" customWidth="1"/>
    <col min="6927" max="6927" width="15.28515625" style="197" customWidth="1"/>
    <col min="6928" max="6928" width="14.140625" style="197" customWidth="1"/>
    <col min="6929" max="7168" width="9.140625" style="197"/>
    <col min="7169" max="7169" width="9.28515625" style="197" bestFit="1" customWidth="1"/>
    <col min="7170" max="7172" width="9.140625" style="197"/>
    <col min="7173" max="7173" width="14.7109375" style="197" customWidth="1"/>
    <col min="7174" max="7174" width="12.42578125" style="197" customWidth="1"/>
    <col min="7175" max="7175" width="15.85546875" style="197" customWidth="1"/>
    <col min="7176" max="7176" width="15.7109375" style="197" customWidth="1"/>
    <col min="7177" max="7178" width="9.140625" style="197"/>
    <col min="7179" max="7179" width="10.140625" style="197" customWidth="1"/>
    <col min="7180" max="7180" width="10.85546875" style="197" customWidth="1"/>
    <col min="7181" max="7181" width="14.28515625" style="197" customWidth="1"/>
    <col min="7182" max="7182" width="11.7109375" style="197" customWidth="1"/>
    <col min="7183" max="7183" width="15.28515625" style="197" customWidth="1"/>
    <col min="7184" max="7184" width="14.140625" style="197" customWidth="1"/>
    <col min="7185" max="7424" width="9.140625" style="197"/>
    <col min="7425" max="7425" width="9.28515625" style="197" bestFit="1" customWidth="1"/>
    <col min="7426" max="7428" width="9.140625" style="197"/>
    <col min="7429" max="7429" width="14.7109375" style="197" customWidth="1"/>
    <col min="7430" max="7430" width="12.42578125" style="197" customWidth="1"/>
    <col min="7431" max="7431" width="15.85546875" style="197" customWidth="1"/>
    <col min="7432" max="7432" width="15.7109375" style="197" customWidth="1"/>
    <col min="7433" max="7434" width="9.140625" style="197"/>
    <col min="7435" max="7435" width="10.140625" style="197" customWidth="1"/>
    <col min="7436" max="7436" width="10.85546875" style="197" customWidth="1"/>
    <col min="7437" max="7437" width="14.28515625" style="197" customWidth="1"/>
    <col min="7438" max="7438" width="11.7109375" style="197" customWidth="1"/>
    <col min="7439" max="7439" width="15.28515625" style="197" customWidth="1"/>
    <col min="7440" max="7440" width="14.140625" style="197" customWidth="1"/>
    <col min="7441" max="7680" width="9.140625" style="197"/>
    <col min="7681" max="7681" width="9.28515625" style="197" bestFit="1" customWidth="1"/>
    <col min="7682" max="7684" width="9.140625" style="197"/>
    <col min="7685" max="7685" width="14.7109375" style="197" customWidth="1"/>
    <col min="7686" max="7686" width="12.42578125" style="197" customWidth="1"/>
    <col min="7687" max="7687" width="15.85546875" style="197" customWidth="1"/>
    <col min="7688" max="7688" width="15.7109375" style="197" customWidth="1"/>
    <col min="7689" max="7690" width="9.140625" style="197"/>
    <col min="7691" max="7691" width="10.140625" style="197" customWidth="1"/>
    <col min="7692" max="7692" width="10.85546875" style="197" customWidth="1"/>
    <col min="7693" max="7693" width="14.28515625" style="197" customWidth="1"/>
    <col min="7694" max="7694" width="11.7109375" style="197" customWidth="1"/>
    <col min="7695" max="7695" width="15.28515625" style="197" customWidth="1"/>
    <col min="7696" max="7696" width="14.140625" style="197" customWidth="1"/>
    <col min="7697" max="7936" width="9.140625" style="197"/>
    <col min="7937" max="7937" width="9.28515625" style="197" bestFit="1" customWidth="1"/>
    <col min="7938" max="7940" width="9.140625" style="197"/>
    <col min="7941" max="7941" width="14.7109375" style="197" customWidth="1"/>
    <col min="7942" max="7942" width="12.42578125" style="197" customWidth="1"/>
    <col min="7943" max="7943" width="15.85546875" style="197" customWidth="1"/>
    <col min="7944" max="7944" width="15.7109375" style="197" customWidth="1"/>
    <col min="7945" max="7946" width="9.140625" style="197"/>
    <col min="7947" max="7947" width="10.140625" style="197" customWidth="1"/>
    <col min="7948" max="7948" width="10.85546875" style="197" customWidth="1"/>
    <col min="7949" max="7949" width="14.28515625" style="197" customWidth="1"/>
    <col min="7950" max="7950" width="11.7109375" style="197" customWidth="1"/>
    <col min="7951" max="7951" width="15.28515625" style="197" customWidth="1"/>
    <col min="7952" max="7952" width="14.140625" style="197" customWidth="1"/>
    <col min="7953" max="8192" width="9.140625" style="197"/>
    <col min="8193" max="8193" width="9.28515625" style="197" bestFit="1" customWidth="1"/>
    <col min="8194" max="8196" width="9.140625" style="197"/>
    <col min="8197" max="8197" width="14.7109375" style="197" customWidth="1"/>
    <col min="8198" max="8198" width="12.42578125" style="197" customWidth="1"/>
    <col min="8199" max="8199" width="15.85546875" style="197" customWidth="1"/>
    <col min="8200" max="8200" width="15.7109375" style="197" customWidth="1"/>
    <col min="8201" max="8202" width="9.140625" style="197"/>
    <col min="8203" max="8203" width="10.140625" style="197" customWidth="1"/>
    <col min="8204" max="8204" width="10.85546875" style="197" customWidth="1"/>
    <col min="8205" max="8205" width="14.28515625" style="197" customWidth="1"/>
    <col min="8206" max="8206" width="11.7109375" style="197" customWidth="1"/>
    <col min="8207" max="8207" width="15.28515625" style="197" customWidth="1"/>
    <col min="8208" max="8208" width="14.140625" style="197" customWidth="1"/>
    <col min="8209" max="8448" width="9.140625" style="197"/>
    <col min="8449" max="8449" width="9.28515625" style="197" bestFit="1" customWidth="1"/>
    <col min="8450" max="8452" width="9.140625" style="197"/>
    <col min="8453" max="8453" width="14.7109375" style="197" customWidth="1"/>
    <col min="8454" max="8454" width="12.42578125" style="197" customWidth="1"/>
    <col min="8455" max="8455" width="15.85546875" style="197" customWidth="1"/>
    <col min="8456" max="8456" width="15.7109375" style="197" customWidth="1"/>
    <col min="8457" max="8458" width="9.140625" style="197"/>
    <col min="8459" max="8459" width="10.140625" style="197" customWidth="1"/>
    <col min="8460" max="8460" width="10.85546875" style="197" customWidth="1"/>
    <col min="8461" max="8461" width="14.28515625" style="197" customWidth="1"/>
    <col min="8462" max="8462" width="11.7109375" style="197" customWidth="1"/>
    <col min="8463" max="8463" width="15.28515625" style="197" customWidth="1"/>
    <col min="8464" max="8464" width="14.140625" style="197" customWidth="1"/>
    <col min="8465" max="8704" width="9.140625" style="197"/>
    <col min="8705" max="8705" width="9.28515625" style="197" bestFit="1" customWidth="1"/>
    <col min="8706" max="8708" width="9.140625" style="197"/>
    <col min="8709" max="8709" width="14.7109375" style="197" customWidth="1"/>
    <col min="8710" max="8710" width="12.42578125" style="197" customWidth="1"/>
    <col min="8711" max="8711" width="15.85546875" style="197" customWidth="1"/>
    <col min="8712" max="8712" width="15.7109375" style="197" customWidth="1"/>
    <col min="8713" max="8714" width="9.140625" style="197"/>
    <col min="8715" max="8715" width="10.140625" style="197" customWidth="1"/>
    <col min="8716" max="8716" width="10.85546875" style="197" customWidth="1"/>
    <col min="8717" max="8717" width="14.28515625" style="197" customWidth="1"/>
    <col min="8718" max="8718" width="11.7109375" style="197" customWidth="1"/>
    <col min="8719" max="8719" width="15.28515625" style="197" customWidth="1"/>
    <col min="8720" max="8720" width="14.140625" style="197" customWidth="1"/>
    <col min="8721" max="8960" width="9.140625" style="197"/>
    <col min="8961" max="8961" width="9.28515625" style="197" bestFit="1" customWidth="1"/>
    <col min="8962" max="8964" width="9.140625" style="197"/>
    <col min="8965" max="8965" width="14.7109375" style="197" customWidth="1"/>
    <col min="8966" max="8966" width="12.42578125" style="197" customWidth="1"/>
    <col min="8967" max="8967" width="15.85546875" style="197" customWidth="1"/>
    <col min="8968" max="8968" width="15.7109375" style="197" customWidth="1"/>
    <col min="8969" max="8970" width="9.140625" style="197"/>
    <col min="8971" max="8971" width="10.140625" style="197" customWidth="1"/>
    <col min="8972" max="8972" width="10.85546875" style="197" customWidth="1"/>
    <col min="8973" max="8973" width="14.28515625" style="197" customWidth="1"/>
    <col min="8974" max="8974" width="11.7109375" style="197" customWidth="1"/>
    <col min="8975" max="8975" width="15.28515625" style="197" customWidth="1"/>
    <col min="8976" max="8976" width="14.140625" style="197" customWidth="1"/>
    <col min="8977" max="9216" width="9.140625" style="197"/>
    <col min="9217" max="9217" width="9.28515625" style="197" bestFit="1" customWidth="1"/>
    <col min="9218" max="9220" width="9.140625" style="197"/>
    <col min="9221" max="9221" width="14.7109375" style="197" customWidth="1"/>
    <col min="9222" max="9222" width="12.42578125" style="197" customWidth="1"/>
    <col min="9223" max="9223" width="15.85546875" style="197" customWidth="1"/>
    <col min="9224" max="9224" width="15.7109375" style="197" customWidth="1"/>
    <col min="9225" max="9226" width="9.140625" style="197"/>
    <col min="9227" max="9227" width="10.140625" style="197" customWidth="1"/>
    <col min="9228" max="9228" width="10.85546875" style="197" customWidth="1"/>
    <col min="9229" max="9229" width="14.28515625" style="197" customWidth="1"/>
    <col min="9230" max="9230" width="11.7109375" style="197" customWidth="1"/>
    <col min="9231" max="9231" width="15.28515625" style="197" customWidth="1"/>
    <col min="9232" max="9232" width="14.140625" style="197" customWidth="1"/>
    <col min="9233" max="9472" width="9.140625" style="197"/>
    <col min="9473" max="9473" width="9.28515625" style="197" bestFit="1" customWidth="1"/>
    <col min="9474" max="9476" width="9.140625" style="197"/>
    <col min="9477" max="9477" width="14.7109375" style="197" customWidth="1"/>
    <col min="9478" max="9478" width="12.42578125" style="197" customWidth="1"/>
    <col min="9479" max="9479" width="15.85546875" style="197" customWidth="1"/>
    <col min="9480" max="9480" width="15.7109375" style="197" customWidth="1"/>
    <col min="9481" max="9482" width="9.140625" style="197"/>
    <col min="9483" max="9483" width="10.140625" style="197" customWidth="1"/>
    <col min="9484" max="9484" width="10.85546875" style="197" customWidth="1"/>
    <col min="9485" max="9485" width="14.28515625" style="197" customWidth="1"/>
    <col min="9486" max="9486" width="11.7109375" style="197" customWidth="1"/>
    <col min="9487" max="9487" width="15.28515625" style="197" customWidth="1"/>
    <col min="9488" max="9488" width="14.140625" style="197" customWidth="1"/>
    <col min="9489" max="9728" width="9.140625" style="197"/>
    <col min="9729" max="9729" width="9.28515625" style="197" bestFit="1" customWidth="1"/>
    <col min="9730" max="9732" width="9.140625" style="197"/>
    <col min="9733" max="9733" width="14.7109375" style="197" customWidth="1"/>
    <col min="9734" max="9734" width="12.42578125" style="197" customWidth="1"/>
    <col min="9735" max="9735" width="15.85546875" style="197" customWidth="1"/>
    <col min="9736" max="9736" width="15.7109375" style="197" customWidth="1"/>
    <col min="9737" max="9738" width="9.140625" style="197"/>
    <col min="9739" max="9739" width="10.140625" style="197" customWidth="1"/>
    <col min="9740" max="9740" width="10.85546875" style="197" customWidth="1"/>
    <col min="9741" max="9741" width="14.28515625" style="197" customWidth="1"/>
    <col min="9742" max="9742" width="11.7109375" style="197" customWidth="1"/>
    <col min="9743" max="9743" width="15.28515625" style="197" customWidth="1"/>
    <col min="9744" max="9744" width="14.140625" style="197" customWidth="1"/>
    <col min="9745" max="9984" width="9.140625" style="197"/>
    <col min="9985" max="9985" width="9.28515625" style="197" bestFit="1" customWidth="1"/>
    <col min="9986" max="9988" width="9.140625" style="197"/>
    <col min="9989" max="9989" width="14.7109375" style="197" customWidth="1"/>
    <col min="9990" max="9990" width="12.42578125" style="197" customWidth="1"/>
    <col min="9991" max="9991" width="15.85546875" style="197" customWidth="1"/>
    <col min="9992" max="9992" width="15.7109375" style="197" customWidth="1"/>
    <col min="9993" max="9994" width="9.140625" style="197"/>
    <col min="9995" max="9995" width="10.140625" style="197" customWidth="1"/>
    <col min="9996" max="9996" width="10.85546875" style="197" customWidth="1"/>
    <col min="9997" max="9997" width="14.28515625" style="197" customWidth="1"/>
    <col min="9998" max="9998" width="11.7109375" style="197" customWidth="1"/>
    <col min="9999" max="9999" width="15.28515625" style="197" customWidth="1"/>
    <col min="10000" max="10000" width="14.140625" style="197" customWidth="1"/>
    <col min="10001" max="10240" width="9.140625" style="197"/>
    <col min="10241" max="10241" width="9.28515625" style="197" bestFit="1" customWidth="1"/>
    <col min="10242" max="10244" width="9.140625" style="197"/>
    <col min="10245" max="10245" width="14.7109375" style="197" customWidth="1"/>
    <col min="10246" max="10246" width="12.42578125" style="197" customWidth="1"/>
    <col min="10247" max="10247" width="15.85546875" style="197" customWidth="1"/>
    <col min="10248" max="10248" width="15.7109375" style="197" customWidth="1"/>
    <col min="10249" max="10250" width="9.140625" style="197"/>
    <col min="10251" max="10251" width="10.140625" style="197" customWidth="1"/>
    <col min="10252" max="10252" width="10.85546875" style="197" customWidth="1"/>
    <col min="10253" max="10253" width="14.28515625" style="197" customWidth="1"/>
    <col min="10254" max="10254" width="11.7109375" style="197" customWidth="1"/>
    <col min="10255" max="10255" width="15.28515625" style="197" customWidth="1"/>
    <col min="10256" max="10256" width="14.140625" style="197" customWidth="1"/>
    <col min="10257" max="10496" width="9.140625" style="197"/>
    <col min="10497" max="10497" width="9.28515625" style="197" bestFit="1" customWidth="1"/>
    <col min="10498" max="10500" width="9.140625" style="197"/>
    <col min="10501" max="10501" width="14.7109375" style="197" customWidth="1"/>
    <col min="10502" max="10502" width="12.42578125" style="197" customWidth="1"/>
    <col min="10503" max="10503" width="15.85546875" style="197" customWidth="1"/>
    <col min="10504" max="10504" width="15.7109375" style="197" customWidth="1"/>
    <col min="10505" max="10506" width="9.140625" style="197"/>
    <col min="10507" max="10507" width="10.140625" style="197" customWidth="1"/>
    <col min="10508" max="10508" width="10.85546875" style="197" customWidth="1"/>
    <col min="10509" max="10509" width="14.28515625" style="197" customWidth="1"/>
    <col min="10510" max="10510" width="11.7109375" style="197" customWidth="1"/>
    <col min="10511" max="10511" width="15.28515625" style="197" customWidth="1"/>
    <col min="10512" max="10512" width="14.140625" style="197" customWidth="1"/>
    <col min="10513" max="10752" width="9.140625" style="197"/>
    <col min="10753" max="10753" width="9.28515625" style="197" bestFit="1" customWidth="1"/>
    <col min="10754" max="10756" width="9.140625" style="197"/>
    <col min="10757" max="10757" width="14.7109375" style="197" customWidth="1"/>
    <col min="10758" max="10758" width="12.42578125" style="197" customWidth="1"/>
    <col min="10759" max="10759" width="15.85546875" style="197" customWidth="1"/>
    <col min="10760" max="10760" width="15.7109375" style="197" customWidth="1"/>
    <col min="10761" max="10762" width="9.140625" style="197"/>
    <col min="10763" max="10763" width="10.140625" style="197" customWidth="1"/>
    <col min="10764" max="10764" width="10.85546875" style="197" customWidth="1"/>
    <col min="10765" max="10765" width="14.28515625" style="197" customWidth="1"/>
    <col min="10766" max="10766" width="11.7109375" style="197" customWidth="1"/>
    <col min="10767" max="10767" width="15.28515625" style="197" customWidth="1"/>
    <col min="10768" max="10768" width="14.140625" style="197" customWidth="1"/>
    <col min="10769" max="11008" width="9.140625" style="197"/>
    <col min="11009" max="11009" width="9.28515625" style="197" bestFit="1" customWidth="1"/>
    <col min="11010" max="11012" width="9.140625" style="197"/>
    <col min="11013" max="11013" width="14.7109375" style="197" customWidth="1"/>
    <col min="11014" max="11014" width="12.42578125" style="197" customWidth="1"/>
    <col min="11015" max="11015" width="15.85546875" style="197" customWidth="1"/>
    <col min="11016" max="11016" width="15.7109375" style="197" customWidth="1"/>
    <col min="11017" max="11018" width="9.140625" style="197"/>
    <col min="11019" max="11019" width="10.140625" style="197" customWidth="1"/>
    <col min="11020" max="11020" width="10.85546875" style="197" customWidth="1"/>
    <col min="11021" max="11021" width="14.28515625" style="197" customWidth="1"/>
    <col min="11022" max="11022" width="11.7109375" style="197" customWidth="1"/>
    <col min="11023" max="11023" width="15.28515625" style="197" customWidth="1"/>
    <col min="11024" max="11024" width="14.140625" style="197" customWidth="1"/>
    <col min="11025" max="11264" width="9.140625" style="197"/>
    <col min="11265" max="11265" width="9.28515625" style="197" bestFit="1" customWidth="1"/>
    <col min="11266" max="11268" width="9.140625" style="197"/>
    <col min="11269" max="11269" width="14.7109375" style="197" customWidth="1"/>
    <col min="11270" max="11270" width="12.42578125" style="197" customWidth="1"/>
    <col min="11271" max="11271" width="15.85546875" style="197" customWidth="1"/>
    <col min="11272" max="11272" width="15.7109375" style="197" customWidth="1"/>
    <col min="11273" max="11274" width="9.140625" style="197"/>
    <col min="11275" max="11275" width="10.140625" style="197" customWidth="1"/>
    <col min="11276" max="11276" width="10.85546875" style="197" customWidth="1"/>
    <col min="11277" max="11277" width="14.28515625" style="197" customWidth="1"/>
    <col min="11278" max="11278" width="11.7109375" style="197" customWidth="1"/>
    <col min="11279" max="11279" width="15.28515625" style="197" customWidth="1"/>
    <col min="11280" max="11280" width="14.140625" style="197" customWidth="1"/>
    <col min="11281" max="11520" width="9.140625" style="197"/>
    <col min="11521" max="11521" width="9.28515625" style="197" bestFit="1" customWidth="1"/>
    <col min="11522" max="11524" width="9.140625" style="197"/>
    <col min="11525" max="11525" width="14.7109375" style="197" customWidth="1"/>
    <col min="11526" max="11526" width="12.42578125" style="197" customWidth="1"/>
    <col min="11527" max="11527" width="15.85546875" style="197" customWidth="1"/>
    <col min="11528" max="11528" width="15.7109375" style="197" customWidth="1"/>
    <col min="11529" max="11530" width="9.140625" style="197"/>
    <col min="11531" max="11531" width="10.140625" style="197" customWidth="1"/>
    <col min="11532" max="11532" width="10.85546875" style="197" customWidth="1"/>
    <col min="11533" max="11533" width="14.28515625" style="197" customWidth="1"/>
    <col min="11534" max="11534" width="11.7109375" style="197" customWidth="1"/>
    <col min="11535" max="11535" width="15.28515625" style="197" customWidth="1"/>
    <col min="11536" max="11536" width="14.140625" style="197" customWidth="1"/>
    <col min="11537" max="11776" width="9.140625" style="197"/>
    <col min="11777" max="11777" width="9.28515625" style="197" bestFit="1" customWidth="1"/>
    <col min="11778" max="11780" width="9.140625" style="197"/>
    <col min="11781" max="11781" width="14.7109375" style="197" customWidth="1"/>
    <col min="11782" max="11782" width="12.42578125" style="197" customWidth="1"/>
    <col min="11783" max="11783" width="15.85546875" style="197" customWidth="1"/>
    <col min="11784" max="11784" width="15.7109375" style="197" customWidth="1"/>
    <col min="11785" max="11786" width="9.140625" style="197"/>
    <col min="11787" max="11787" width="10.140625" style="197" customWidth="1"/>
    <col min="11788" max="11788" width="10.85546875" style="197" customWidth="1"/>
    <col min="11789" max="11789" width="14.28515625" style="197" customWidth="1"/>
    <col min="11790" max="11790" width="11.7109375" style="197" customWidth="1"/>
    <col min="11791" max="11791" width="15.28515625" style="197" customWidth="1"/>
    <col min="11792" max="11792" width="14.140625" style="197" customWidth="1"/>
    <col min="11793" max="12032" width="9.140625" style="197"/>
    <col min="12033" max="12033" width="9.28515625" style="197" bestFit="1" customWidth="1"/>
    <col min="12034" max="12036" width="9.140625" style="197"/>
    <col min="12037" max="12037" width="14.7109375" style="197" customWidth="1"/>
    <col min="12038" max="12038" width="12.42578125" style="197" customWidth="1"/>
    <col min="12039" max="12039" width="15.85546875" style="197" customWidth="1"/>
    <col min="12040" max="12040" width="15.7109375" style="197" customWidth="1"/>
    <col min="12041" max="12042" width="9.140625" style="197"/>
    <col min="12043" max="12043" width="10.140625" style="197" customWidth="1"/>
    <col min="12044" max="12044" width="10.85546875" style="197" customWidth="1"/>
    <col min="12045" max="12045" width="14.28515625" style="197" customWidth="1"/>
    <col min="12046" max="12046" width="11.7109375" style="197" customWidth="1"/>
    <col min="12047" max="12047" width="15.28515625" style="197" customWidth="1"/>
    <col min="12048" max="12048" width="14.140625" style="197" customWidth="1"/>
    <col min="12049" max="12288" width="9.140625" style="197"/>
    <col min="12289" max="12289" width="9.28515625" style="197" bestFit="1" customWidth="1"/>
    <col min="12290" max="12292" width="9.140625" style="197"/>
    <col min="12293" max="12293" width="14.7109375" style="197" customWidth="1"/>
    <col min="12294" max="12294" width="12.42578125" style="197" customWidth="1"/>
    <col min="12295" max="12295" width="15.85546875" style="197" customWidth="1"/>
    <col min="12296" max="12296" width="15.7109375" style="197" customWidth="1"/>
    <col min="12297" max="12298" width="9.140625" style="197"/>
    <col min="12299" max="12299" width="10.140625" style="197" customWidth="1"/>
    <col min="12300" max="12300" width="10.85546875" style="197" customWidth="1"/>
    <col min="12301" max="12301" width="14.28515625" style="197" customWidth="1"/>
    <col min="12302" max="12302" width="11.7109375" style="197" customWidth="1"/>
    <col min="12303" max="12303" width="15.28515625" style="197" customWidth="1"/>
    <col min="12304" max="12304" width="14.140625" style="197" customWidth="1"/>
    <col min="12305" max="12544" width="9.140625" style="197"/>
    <col min="12545" max="12545" width="9.28515625" style="197" bestFit="1" customWidth="1"/>
    <col min="12546" max="12548" width="9.140625" style="197"/>
    <col min="12549" max="12549" width="14.7109375" style="197" customWidth="1"/>
    <col min="12550" max="12550" width="12.42578125" style="197" customWidth="1"/>
    <col min="12551" max="12551" width="15.85546875" style="197" customWidth="1"/>
    <col min="12552" max="12552" width="15.7109375" style="197" customWidth="1"/>
    <col min="12553" max="12554" width="9.140625" style="197"/>
    <col min="12555" max="12555" width="10.140625" style="197" customWidth="1"/>
    <col min="12556" max="12556" width="10.85546875" style="197" customWidth="1"/>
    <col min="12557" max="12557" width="14.28515625" style="197" customWidth="1"/>
    <col min="12558" max="12558" width="11.7109375" style="197" customWidth="1"/>
    <col min="12559" max="12559" width="15.28515625" style="197" customWidth="1"/>
    <col min="12560" max="12560" width="14.140625" style="197" customWidth="1"/>
    <col min="12561" max="12800" width="9.140625" style="197"/>
    <col min="12801" max="12801" width="9.28515625" style="197" bestFit="1" customWidth="1"/>
    <col min="12802" max="12804" width="9.140625" style="197"/>
    <col min="12805" max="12805" width="14.7109375" style="197" customWidth="1"/>
    <col min="12806" max="12806" width="12.42578125" style="197" customWidth="1"/>
    <col min="12807" max="12807" width="15.85546875" style="197" customWidth="1"/>
    <col min="12808" max="12808" width="15.7109375" style="197" customWidth="1"/>
    <col min="12809" max="12810" width="9.140625" style="197"/>
    <col min="12811" max="12811" width="10.140625" style="197" customWidth="1"/>
    <col min="12812" max="12812" width="10.85546875" style="197" customWidth="1"/>
    <col min="12813" max="12813" width="14.28515625" style="197" customWidth="1"/>
    <col min="12814" max="12814" width="11.7109375" style="197" customWidth="1"/>
    <col min="12815" max="12815" width="15.28515625" style="197" customWidth="1"/>
    <col min="12816" max="12816" width="14.140625" style="197" customWidth="1"/>
    <col min="12817" max="13056" width="9.140625" style="197"/>
    <col min="13057" max="13057" width="9.28515625" style="197" bestFit="1" customWidth="1"/>
    <col min="13058" max="13060" width="9.140625" style="197"/>
    <col min="13061" max="13061" width="14.7109375" style="197" customWidth="1"/>
    <col min="13062" max="13062" width="12.42578125" style="197" customWidth="1"/>
    <col min="13063" max="13063" width="15.85546875" style="197" customWidth="1"/>
    <col min="13064" max="13064" width="15.7109375" style="197" customWidth="1"/>
    <col min="13065" max="13066" width="9.140625" style="197"/>
    <col min="13067" max="13067" width="10.140625" style="197" customWidth="1"/>
    <col min="13068" max="13068" width="10.85546875" style="197" customWidth="1"/>
    <col min="13069" max="13069" width="14.28515625" style="197" customWidth="1"/>
    <col min="13070" max="13070" width="11.7109375" style="197" customWidth="1"/>
    <col min="13071" max="13071" width="15.28515625" style="197" customWidth="1"/>
    <col min="13072" max="13072" width="14.140625" style="197" customWidth="1"/>
    <col min="13073" max="13312" width="9.140625" style="197"/>
    <col min="13313" max="13313" width="9.28515625" style="197" bestFit="1" customWidth="1"/>
    <col min="13314" max="13316" width="9.140625" style="197"/>
    <col min="13317" max="13317" width="14.7109375" style="197" customWidth="1"/>
    <col min="13318" max="13318" width="12.42578125" style="197" customWidth="1"/>
    <col min="13319" max="13319" width="15.85546875" style="197" customWidth="1"/>
    <col min="13320" max="13320" width="15.7109375" style="197" customWidth="1"/>
    <col min="13321" max="13322" width="9.140625" style="197"/>
    <col min="13323" max="13323" width="10.140625" style="197" customWidth="1"/>
    <col min="13324" max="13324" width="10.85546875" style="197" customWidth="1"/>
    <col min="13325" max="13325" width="14.28515625" style="197" customWidth="1"/>
    <col min="13326" max="13326" width="11.7109375" style="197" customWidth="1"/>
    <col min="13327" max="13327" width="15.28515625" style="197" customWidth="1"/>
    <col min="13328" max="13328" width="14.140625" style="197" customWidth="1"/>
    <col min="13329" max="13568" width="9.140625" style="197"/>
    <col min="13569" max="13569" width="9.28515625" style="197" bestFit="1" customWidth="1"/>
    <col min="13570" max="13572" width="9.140625" style="197"/>
    <col min="13573" max="13573" width="14.7109375" style="197" customWidth="1"/>
    <col min="13574" max="13574" width="12.42578125" style="197" customWidth="1"/>
    <col min="13575" max="13575" width="15.85546875" style="197" customWidth="1"/>
    <col min="13576" max="13576" width="15.7109375" style="197" customWidth="1"/>
    <col min="13577" max="13578" width="9.140625" style="197"/>
    <col min="13579" max="13579" width="10.140625" style="197" customWidth="1"/>
    <col min="13580" max="13580" width="10.85546875" style="197" customWidth="1"/>
    <col min="13581" max="13581" width="14.28515625" style="197" customWidth="1"/>
    <col min="13582" max="13582" width="11.7109375" style="197" customWidth="1"/>
    <col min="13583" max="13583" width="15.28515625" style="197" customWidth="1"/>
    <col min="13584" max="13584" width="14.140625" style="197" customWidth="1"/>
    <col min="13585" max="13824" width="9.140625" style="197"/>
    <col min="13825" max="13825" width="9.28515625" style="197" bestFit="1" customWidth="1"/>
    <col min="13826" max="13828" width="9.140625" style="197"/>
    <col min="13829" max="13829" width="14.7109375" style="197" customWidth="1"/>
    <col min="13830" max="13830" width="12.42578125" style="197" customWidth="1"/>
    <col min="13831" max="13831" width="15.85546875" style="197" customWidth="1"/>
    <col min="13832" max="13832" width="15.7109375" style="197" customWidth="1"/>
    <col min="13833" max="13834" width="9.140625" style="197"/>
    <col min="13835" max="13835" width="10.140625" style="197" customWidth="1"/>
    <col min="13836" max="13836" width="10.85546875" style="197" customWidth="1"/>
    <col min="13837" max="13837" width="14.28515625" style="197" customWidth="1"/>
    <col min="13838" max="13838" width="11.7109375" style="197" customWidth="1"/>
    <col min="13839" max="13839" width="15.28515625" style="197" customWidth="1"/>
    <col min="13840" max="13840" width="14.140625" style="197" customWidth="1"/>
    <col min="13841" max="14080" width="9.140625" style="197"/>
    <col min="14081" max="14081" width="9.28515625" style="197" bestFit="1" customWidth="1"/>
    <col min="14082" max="14084" width="9.140625" style="197"/>
    <col min="14085" max="14085" width="14.7109375" style="197" customWidth="1"/>
    <col min="14086" max="14086" width="12.42578125" style="197" customWidth="1"/>
    <col min="14087" max="14087" width="15.85546875" style="197" customWidth="1"/>
    <col min="14088" max="14088" width="15.7109375" style="197" customWidth="1"/>
    <col min="14089" max="14090" width="9.140625" style="197"/>
    <col min="14091" max="14091" width="10.140625" style="197" customWidth="1"/>
    <col min="14092" max="14092" width="10.85546875" style="197" customWidth="1"/>
    <col min="14093" max="14093" width="14.28515625" style="197" customWidth="1"/>
    <col min="14094" max="14094" width="11.7109375" style="197" customWidth="1"/>
    <col min="14095" max="14095" width="15.28515625" style="197" customWidth="1"/>
    <col min="14096" max="14096" width="14.140625" style="197" customWidth="1"/>
    <col min="14097" max="14336" width="9.140625" style="197"/>
    <col min="14337" max="14337" width="9.28515625" style="197" bestFit="1" customWidth="1"/>
    <col min="14338" max="14340" width="9.140625" style="197"/>
    <col min="14341" max="14341" width="14.7109375" style="197" customWidth="1"/>
    <col min="14342" max="14342" width="12.42578125" style="197" customWidth="1"/>
    <col min="14343" max="14343" width="15.85546875" style="197" customWidth="1"/>
    <col min="14344" max="14344" width="15.7109375" style="197" customWidth="1"/>
    <col min="14345" max="14346" width="9.140625" style="197"/>
    <col min="14347" max="14347" width="10.140625" style="197" customWidth="1"/>
    <col min="14348" max="14348" width="10.85546875" style="197" customWidth="1"/>
    <col min="14349" max="14349" width="14.28515625" style="197" customWidth="1"/>
    <col min="14350" max="14350" width="11.7109375" style="197" customWidth="1"/>
    <col min="14351" max="14351" width="15.28515625" style="197" customWidth="1"/>
    <col min="14352" max="14352" width="14.140625" style="197" customWidth="1"/>
    <col min="14353" max="14592" width="9.140625" style="197"/>
    <col min="14593" max="14593" width="9.28515625" style="197" bestFit="1" customWidth="1"/>
    <col min="14594" max="14596" width="9.140625" style="197"/>
    <col min="14597" max="14597" width="14.7109375" style="197" customWidth="1"/>
    <col min="14598" max="14598" width="12.42578125" style="197" customWidth="1"/>
    <col min="14599" max="14599" width="15.85546875" style="197" customWidth="1"/>
    <col min="14600" max="14600" width="15.7109375" style="197" customWidth="1"/>
    <col min="14601" max="14602" width="9.140625" style="197"/>
    <col min="14603" max="14603" width="10.140625" style="197" customWidth="1"/>
    <col min="14604" max="14604" width="10.85546875" style="197" customWidth="1"/>
    <col min="14605" max="14605" width="14.28515625" style="197" customWidth="1"/>
    <col min="14606" max="14606" width="11.7109375" style="197" customWidth="1"/>
    <col min="14607" max="14607" width="15.28515625" style="197" customWidth="1"/>
    <col min="14608" max="14608" width="14.140625" style="197" customWidth="1"/>
    <col min="14609" max="14848" width="9.140625" style="197"/>
    <col min="14849" max="14849" width="9.28515625" style="197" bestFit="1" customWidth="1"/>
    <col min="14850" max="14852" width="9.140625" style="197"/>
    <col min="14853" max="14853" width="14.7109375" style="197" customWidth="1"/>
    <col min="14854" max="14854" width="12.42578125" style="197" customWidth="1"/>
    <col min="14855" max="14855" width="15.85546875" style="197" customWidth="1"/>
    <col min="14856" max="14856" width="15.7109375" style="197" customWidth="1"/>
    <col min="14857" max="14858" width="9.140625" style="197"/>
    <col min="14859" max="14859" width="10.140625" style="197" customWidth="1"/>
    <col min="14860" max="14860" width="10.85546875" style="197" customWidth="1"/>
    <col min="14861" max="14861" width="14.28515625" style="197" customWidth="1"/>
    <col min="14862" max="14862" width="11.7109375" style="197" customWidth="1"/>
    <col min="14863" max="14863" width="15.28515625" style="197" customWidth="1"/>
    <col min="14864" max="14864" width="14.140625" style="197" customWidth="1"/>
    <col min="14865" max="15104" width="9.140625" style="197"/>
    <col min="15105" max="15105" width="9.28515625" style="197" bestFit="1" customWidth="1"/>
    <col min="15106" max="15108" width="9.140625" style="197"/>
    <col min="15109" max="15109" width="14.7109375" style="197" customWidth="1"/>
    <col min="15110" max="15110" width="12.42578125" style="197" customWidth="1"/>
    <col min="15111" max="15111" width="15.85546875" style="197" customWidth="1"/>
    <col min="15112" max="15112" width="15.7109375" style="197" customWidth="1"/>
    <col min="15113" max="15114" width="9.140625" style="197"/>
    <col min="15115" max="15115" width="10.140625" style="197" customWidth="1"/>
    <col min="15116" max="15116" width="10.85546875" style="197" customWidth="1"/>
    <col min="15117" max="15117" width="14.28515625" style="197" customWidth="1"/>
    <col min="15118" max="15118" width="11.7109375" style="197" customWidth="1"/>
    <col min="15119" max="15119" width="15.28515625" style="197" customWidth="1"/>
    <col min="15120" max="15120" width="14.140625" style="197" customWidth="1"/>
    <col min="15121" max="15360" width="9.140625" style="197"/>
    <col min="15361" max="15361" width="9.28515625" style="197" bestFit="1" customWidth="1"/>
    <col min="15362" max="15364" width="9.140625" style="197"/>
    <col min="15365" max="15365" width="14.7109375" style="197" customWidth="1"/>
    <col min="15366" max="15366" width="12.42578125" style="197" customWidth="1"/>
    <col min="15367" max="15367" width="15.85546875" style="197" customWidth="1"/>
    <col min="15368" max="15368" width="15.7109375" style="197" customWidth="1"/>
    <col min="15369" max="15370" width="9.140625" style="197"/>
    <col min="15371" max="15371" width="10.140625" style="197" customWidth="1"/>
    <col min="15372" max="15372" width="10.85546875" style="197" customWidth="1"/>
    <col min="15373" max="15373" width="14.28515625" style="197" customWidth="1"/>
    <col min="15374" max="15374" width="11.7109375" style="197" customWidth="1"/>
    <col min="15375" max="15375" width="15.28515625" style="197" customWidth="1"/>
    <col min="15376" max="15376" width="14.140625" style="197" customWidth="1"/>
    <col min="15377" max="15616" width="9.140625" style="197"/>
    <col min="15617" max="15617" width="9.28515625" style="197" bestFit="1" customWidth="1"/>
    <col min="15618" max="15620" width="9.140625" style="197"/>
    <col min="15621" max="15621" width="14.7109375" style="197" customWidth="1"/>
    <col min="15622" max="15622" width="12.42578125" style="197" customWidth="1"/>
    <col min="15623" max="15623" width="15.85546875" style="197" customWidth="1"/>
    <col min="15624" max="15624" width="15.7109375" style="197" customWidth="1"/>
    <col min="15625" max="15626" width="9.140625" style="197"/>
    <col min="15627" max="15627" width="10.140625" style="197" customWidth="1"/>
    <col min="15628" max="15628" width="10.85546875" style="197" customWidth="1"/>
    <col min="15629" max="15629" width="14.28515625" style="197" customWidth="1"/>
    <col min="15630" max="15630" width="11.7109375" style="197" customWidth="1"/>
    <col min="15631" max="15631" width="15.28515625" style="197" customWidth="1"/>
    <col min="15632" max="15632" width="14.140625" style="197" customWidth="1"/>
    <col min="15633" max="15872" width="9.140625" style="197"/>
    <col min="15873" max="15873" width="9.28515625" style="197" bestFit="1" customWidth="1"/>
    <col min="15874" max="15876" width="9.140625" style="197"/>
    <col min="15877" max="15877" width="14.7109375" style="197" customWidth="1"/>
    <col min="15878" max="15878" width="12.42578125" style="197" customWidth="1"/>
    <col min="15879" max="15879" width="15.85546875" style="197" customWidth="1"/>
    <col min="15880" max="15880" width="15.7109375" style="197" customWidth="1"/>
    <col min="15881" max="15882" width="9.140625" style="197"/>
    <col min="15883" max="15883" width="10.140625" style="197" customWidth="1"/>
    <col min="15884" max="15884" width="10.85546875" style="197" customWidth="1"/>
    <col min="15885" max="15885" width="14.28515625" style="197" customWidth="1"/>
    <col min="15886" max="15886" width="11.7109375" style="197" customWidth="1"/>
    <col min="15887" max="15887" width="15.28515625" style="197" customWidth="1"/>
    <col min="15888" max="15888" width="14.140625" style="197" customWidth="1"/>
    <col min="15889" max="16128" width="9.140625" style="197"/>
    <col min="16129" max="16129" width="9.28515625" style="197" bestFit="1" customWidth="1"/>
    <col min="16130" max="16132" width="9.140625" style="197"/>
    <col min="16133" max="16133" width="14.7109375" style="197" customWidth="1"/>
    <col min="16134" max="16134" width="12.42578125" style="197" customWidth="1"/>
    <col min="16135" max="16135" width="15.85546875" style="197" customWidth="1"/>
    <col min="16136" max="16136" width="15.7109375" style="197" customWidth="1"/>
    <col min="16137" max="16138" width="9.140625" style="197"/>
    <col min="16139" max="16139" width="10.140625" style="197" customWidth="1"/>
    <col min="16140" max="16140" width="10.85546875" style="197" customWidth="1"/>
    <col min="16141" max="16141" width="14.28515625" style="197" customWidth="1"/>
    <col min="16142" max="16142" width="11.7109375" style="197" customWidth="1"/>
    <col min="16143" max="16143" width="15.28515625" style="197" customWidth="1"/>
    <col min="16144" max="16144" width="14.140625" style="197" customWidth="1"/>
    <col min="16145" max="16384" width="9.140625" style="197"/>
  </cols>
  <sheetData>
    <row r="1" spans="1:16" x14ac:dyDescent="0.3">
      <c r="A1" s="793"/>
      <c r="B1" s="793"/>
      <c r="C1" s="793"/>
      <c r="D1" s="793"/>
      <c r="E1" s="793"/>
      <c r="F1" s="793"/>
      <c r="G1" s="793"/>
      <c r="H1" s="793"/>
      <c r="I1" s="793"/>
      <c r="J1" s="793"/>
      <c r="K1" s="793" t="s">
        <v>1573</v>
      </c>
      <c r="L1" s="793"/>
      <c r="M1" s="793"/>
      <c r="N1" s="793"/>
      <c r="O1" s="793"/>
      <c r="P1" s="793"/>
    </row>
    <row r="2" spans="1:16" x14ac:dyDescent="0.3">
      <c r="A2" s="793"/>
      <c r="B2" s="793"/>
      <c r="C2" s="793"/>
      <c r="D2" s="793"/>
      <c r="E2" s="793"/>
      <c r="F2" s="793"/>
      <c r="G2" s="793"/>
      <c r="H2" s="793"/>
      <c r="I2" s="793"/>
      <c r="J2" s="793"/>
      <c r="K2" s="793"/>
      <c r="L2" s="793"/>
      <c r="M2" s="793"/>
      <c r="N2" s="793"/>
      <c r="O2" s="793"/>
      <c r="P2" s="793"/>
    </row>
    <row r="3" spans="1:16" ht="36" customHeight="1" x14ac:dyDescent="0.3">
      <c r="A3" s="1658" t="s">
        <v>1669</v>
      </c>
      <c r="B3" s="1658"/>
      <c r="C3" s="1658"/>
      <c r="D3" s="1658"/>
      <c r="E3" s="1658"/>
      <c r="F3" s="1658"/>
      <c r="G3" s="1658"/>
      <c r="H3" s="1658"/>
      <c r="I3" s="1658"/>
      <c r="J3" s="1658"/>
      <c r="K3" s="1658"/>
      <c r="L3" s="1658"/>
      <c r="M3" s="1658"/>
      <c r="N3" s="1658"/>
      <c r="O3" s="1658"/>
      <c r="P3" s="794"/>
    </row>
    <row r="4" spans="1:16" ht="19.5" customHeight="1" x14ac:dyDescent="0.3">
      <c r="A4" s="1658" t="s">
        <v>1670</v>
      </c>
      <c r="B4" s="1658"/>
      <c r="C4" s="1658"/>
      <c r="D4" s="1658"/>
      <c r="E4" s="1658"/>
      <c r="F4" s="1658"/>
      <c r="G4" s="1658"/>
      <c r="H4" s="1658"/>
      <c r="I4" s="1658"/>
      <c r="J4" s="1658"/>
      <c r="K4" s="1658"/>
      <c r="L4" s="1658"/>
      <c r="M4" s="1658"/>
      <c r="N4" s="1658"/>
      <c r="O4" s="1658"/>
      <c r="P4" s="794"/>
    </row>
    <row r="5" spans="1:16" ht="19.5" customHeight="1" x14ac:dyDescent="0.3">
      <c r="A5" s="1659" t="s">
        <v>1671</v>
      </c>
      <c r="B5" s="1659"/>
      <c r="C5" s="1659"/>
      <c r="D5" s="1659"/>
      <c r="E5" s="1659"/>
      <c r="F5" s="1659"/>
      <c r="G5" s="1659"/>
      <c r="H5" s="1659"/>
      <c r="I5" s="1659"/>
      <c r="J5" s="1659"/>
      <c r="K5" s="1659"/>
      <c r="L5" s="1659"/>
      <c r="M5" s="1659"/>
      <c r="N5" s="1659"/>
      <c r="O5" s="1659"/>
      <c r="P5" s="794"/>
    </row>
    <row r="6" spans="1:16" ht="42" customHeight="1" x14ac:dyDescent="0.3">
      <c r="A6" s="1701"/>
      <c r="B6" s="1701"/>
      <c r="C6" s="1701"/>
      <c r="D6" s="1701"/>
      <c r="E6" s="1701"/>
      <c r="F6" s="1701"/>
      <c r="G6" s="1701"/>
      <c r="H6" s="1701"/>
      <c r="I6" s="1701"/>
      <c r="J6" s="1701"/>
      <c r="K6" s="1701"/>
      <c r="L6" s="1701"/>
      <c r="M6" s="1701"/>
      <c r="N6" s="1701"/>
      <c r="O6" s="1701"/>
      <c r="P6" s="794"/>
    </row>
    <row r="7" spans="1:16" x14ac:dyDescent="0.3">
      <c r="A7" s="1660" t="s">
        <v>1516</v>
      </c>
      <c r="B7" s="1660"/>
      <c r="C7" s="1660"/>
      <c r="D7" s="1660"/>
      <c r="E7" s="1660"/>
      <c r="F7" s="1660"/>
      <c r="G7" s="1660"/>
      <c r="H7" s="1660"/>
      <c r="I7" s="1660"/>
      <c r="J7" s="1660"/>
      <c r="K7" s="1660"/>
      <c r="L7" s="1660"/>
      <c r="M7" s="1660"/>
      <c r="N7" s="1660"/>
      <c r="O7" s="1660"/>
      <c r="P7" s="1660"/>
    </row>
    <row r="8" spans="1:16" ht="56.25" customHeight="1" x14ac:dyDescent="0.3">
      <c r="A8" s="1365" t="s">
        <v>1517</v>
      </c>
      <c r="B8" s="1366"/>
      <c r="C8" s="1366"/>
      <c r="D8" s="1366"/>
      <c r="E8" s="1366"/>
      <c r="F8" s="1366"/>
      <c r="G8" s="1366"/>
      <c r="H8" s="1366"/>
      <c r="I8" s="1366"/>
      <c r="J8" s="1366"/>
      <c r="K8" s="1367"/>
      <c r="L8" s="1664" t="s">
        <v>1672</v>
      </c>
      <c r="M8" s="1664"/>
      <c r="N8" s="1665" t="s">
        <v>1678</v>
      </c>
      <c r="O8" s="1666"/>
      <c r="P8" s="1666"/>
    </row>
    <row r="9" spans="1:16" ht="19.5" customHeight="1" x14ac:dyDescent="0.3">
      <c r="A9" s="1641" t="s">
        <v>1522</v>
      </c>
      <c r="B9" s="1642"/>
      <c r="C9" s="1642"/>
      <c r="D9" s="1642"/>
      <c r="E9" s="1642"/>
      <c r="F9" s="1642"/>
      <c r="G9" s="1642"/>
      <c r="H9" s="1642"/>
      <c r="I9" s="1642"/>
      <c r="J9" s="1642"/>
      <c r="K9" s="1643"/>
      <c r="L9" s="1702" t="s">
        <v>9</v>
      </c>
      <c r="M9" s="1702"/>
      <c r="N9" s="1670"/>
      <c r="O9" s="1670"/>
      <c r="P9" s="1670"/>
    </row>
    <row r="10" spans="1:16" x14ac:dyDescent="0.3">
      <c r="A10" s="1641" t="s">
        <v>1217</v>
      </c>
      <c r="B10" s="1642"/>
      <c r="C10" s="1642"/>
      <c r="D10" s="1642"/>
      <c r="E10" s="1642"/>
      <c r="F10" s="1642"/>
      <c r="G10" s="1642"/>
      <c r="H10" s="1642"/>
      <c r="I10" s="1642"/>
      <c r="J10" s="1642"/>
      <c r="K10" s="1643"/>
      <c r="L10" s="1720" t="s">
        <v>9</v>
      </c>
      <c r="M10" s="1721"/>
      <c r="N10" s="1644"/>
      <c r="O10" s="1646"/>
      <c r="P10" s="1645"/>
    </row>
    <row r="11" spans="1:16" ht="72.75" customHeight="1" x14ac:dyDescent="0.3">
      <c r="A11" s="1712" t="s">
        <v>1673</v>
      </c>
      <c r="B11" s="1713"/>
      <c r="C11" s="1713"/>
      <c r="D11" s="1713"/>
      <c r="E11" s="1713"/>
      <c r="F11" s="1713"/>
      <c r="G11" s="1713"/>
      <c r="H11" s="1713"/>
      <c r="I11" s="1713"/>
      <c r="J11" s="1713"/>
      <c r="K11" s="1714"/>
      <c r="L11" s="1653"/>
      <c r="M11" s="1654"/>
      <c r="N11" s="1632" t="s">
        <v>9</v>
      </c>
      <c r="O11" s="1633"/>
      <c r="P11" s="1634"/>
    </row>
    <row r="12" spans="1:16" x14ac:dyDescent="0.3">
      <c r="A12" s="1712" t="s">
        <v>1674</v>
      </c>
      <c r="B12" s="1713"/>
      <c r="C12" s="1713"/>
      <c r="D12" s="1713"/>
      <c r="E12" s="1713"/>
      <c r="F12" s="1713"/>
      <c r="G12" s="1713"/>
      <c r="H12" s="1713"/>
      <c r="I12" s="1713"/>
      <c r="J12" s="1713"/>
      <c r="K12" s="1714"/>
      <c r="L12" s="1653"/>
      <c r="M12" s="1654"/>
      <c r="N12" s="1632" t="s">
        <v>9</v>
      </c>
      <c r="O12" s="1633"/>
      <c r="P12" s="1634"/>
    </row>
    <row r="13" spans="1:16" x14ac:dyDescent="0.3">
      <c r="A13" s="1635" t="s">
        <v>1675</v>
      </c>
      <c r="B13" s="1636"/>
      <c r="C13" s="1636"/>
      <c r="D13" s="1636"/>
      <c r="E13" s="1636"/>
      <c r="F13" s="1636"/>
      <c r="G13" s="1636"/>
      <c r="H13" s="1636"/>
      <c r="I13" s="1636"/>
      <c r="J13" s="1636"/>
      <c r="K13" s="1636"/>
      <c r="L13" s="1636"/>
      <c r="M13" s="1636"/>
      <c r="N13" s="1636"/>
      <c r="O13" s="1636"/>
      <c r="P13" s="805"/>
    </row>
    <row r="14" spans="1:16" x14ac:dyDescent="0.3">
      <c r="A14" s="1638" t="s">
        <v>1676</v>
      </c>
      <c r="B14" s="1639"/>
      <c r="C14" s="1639"/>
      <c r="D14" s="1639"/>
      <c r="E14" s="1639"/>
      <c r="F14" s="1639"/>
      <c r="G14" s="1639"/>
      <c r="H14" s="1639"/>
      <c r="I14" s="1639"/>
      <c r="J14" s="1639"/>
      <c r="K14" s="1639"/>
      <c r="L14" s="1639"/>
      <c r="M14" s="1639"/>
      <c r="N14" s="1639"/>
      <c r="O14" s="1639"/>
      <c r="P14" s="1640"/>
    </row>
    <row r="15" spans="1:16" x14ac:dyDescent="0.3">
      <c r="A15" s="1706"/>
      <c r="B15" s="1707"/>
      <c r="C15" s="1707"/>
      <c r="D15" s="1707"/>
      <c r="E15" s="1707"/>
      <c r="F15" s="1707"/>
      <c r="G15" s="1707"/>
      <c r="H15" s="1707"/>
      <c r="I15" s="1707"/>
      <c r="J15" s="1707"/>
      <c r="K15" s="1707"/>
      <c r="L15" s="1707"/>
      <c r="M15" s="1707"/>
      <c r="N15" s="1707"/>
      <c r="O15" s="1707"/>
      <c r="P15" s="1708"/>
    </row>
    <row r="16" spans="1:16" ht="20.25" thickBot="1" x14ac:dyDescent="0.35">
      <c r="A16" s="1717" t="s">
        <v>1529</v>
      </c>
      <c r="B16" s="1718"/>
      <c r="C16" s="1718"/>
      <c r="D16" s="1718"/>
      <c r="E16" s="1718"/>
      <c r="F16" s="1718"/>
      <c r="G16" s="1718"/>
      <c r="H16" s="1718"/>
      <c r="I16" s="1718"/>
      <c r="J16" s="1718"/>
      <c r="K16" s="1718"/>
      <c r="L16" s="1718"/>
      <c r="M16" s="1718"/>
      <c r="N16" s="1718"/>
      <c r="O16" s="1718"/>
      <c r="P16" s="1719"/>
    </row>
    <row r="17" spans="1:16" x14ac:dyDescent="0.3">
      <c r="A17" s="1709" t="s">
        <v>304</v>
      </c>
      <c r="B17" s="1710"/>
      <c r="C17" s="1710"/>
      <c r="D17" s="1710"/>
      <c r="E17" s="1710"/>
      <c r="F17" s="1710"/>
      <c r="G17" s="1710"/>
      <c r="H17" s="1711"/>
      <c r="I17" s="1709" t="s">
        <v>301</v>
      </c>
      <c r="J17" s="1710"/>
      <c r="K17" s="1710"/>
      <c r="L17" s="1710"/>
      <c r="M17" s="1710"/>
      <c r="N17" s="1710"/>
      <c r="O17" s="1710"/>
      <c r="P17" s="1711"/>
    </row>
    <row r="18" spans="1:16" ht="31.5" x14ac:dyDescent="0.3">
      <c r="A18" s="1715" t="s">
        <v>305</v>
      </c>
      <c r="B18" s="1716"/>
      <c r="C18" s="1716"/>
      <c r="D18" s="1716"/>
      <c r="E18" s="770" t="s">
        <v>1121</v>
      </c>
      <c r="F18" s="771" t="s">
        <v>153</v>
      </c>
      <c r="G18" s="770" t="s">
        <v>1180</v>
      </c>
      <c r="H18" s="770" t="s">
        <v>1157</v>
      </c>
      <c r="I18" s="1715" t="s">
        <v>305</v>
      </c>
      <c r="J18" s="1716"/>
      <c r="K18" s="1716"/>
      <c r="L18" s="1716"/>
      <c r="M18" s="770" t="s">
        <v>1121</v>
      </c>
      <c r="N18" s="771" t="s">
        <v>153</v>
      </c>
      <c r="O18" s="770" t="s">
        <v>1180</v>
      </c>
      <c r="P18" s="770" t="s">
        <v>1157</v>
      </c>
    </row>
    <row r="19" spans="1:16" x14ac:dyDescent="0.3">
      <c r="A19" s="1699" t="s">
        <v>306</v>
      </c>
      <c r="B19" s="1700"/>
      <c r="C19" s="1700"/>
      <c r="D19" s="1700"/>
      <c r="E19" s="795"/>
      <c r="F19" s="796" t="e">
        <f>E19/$E$43*100</f>
        <v>#DIV/0!</v>
      </c>
      <c r="G19" s="797"/>
      <c r="H19" s="798"/>
      <c r="I19" s="1699" t="s">
        <v>306</v>
      </c>
      <c r="J19" s="1700"/>
      <c r="K19" s="1700"/>
      <c r="L19" s="1700"/>
      <c r="M19" s="795"/>
      <c r="N19" s="796" t="e">
        <f>M19/$M$43*100</f>
        <v>#DIV/0!</v>
      </c>
      <c r="O19" s="797"/>
      <c r="P19" s="799"/>
    </row>
    <row r="20" spans="1:16" hidden="1" outlineLevel="1" x14ac:dyDescent="0.3">
      <c r="A20" s="1699" t="s">
        <v>307</v>
      </c>
      <c r="B20" s="1700"/>
      <c r="C20" s="1700"/>
      <c r="D20" s="1700"/>
      <c r="E20" s="795"/>
      <c r="F20" s="796" t="e">
        <f t="shared" ref="F20:F42" si="0">E20/$E$43*100</f>
        <v>#DIV/0!</v>
      </c>
      <c r="G20" s="797"/>
      <c r="H20" s="798"/>
      <c r="I20" s="1699" t="s">
        <v>307</v>
      </c>
      <c r="J20" s="1700"/>
      <c r="K20" s="1700"/>
      <c r="L20" s="1700"/>
      <c r="M20" s="795"/>
      <c r="N20" s="796" t="e">
        <f t="shared" ref="N20:N42" si="1">M20/$M$43*100</f>
        <v>#DIV/0!</v>
      </c>
      <c r="O20" s="797"/>
      <c r="P20" s="799"/>
    </row>
    <row r="21" spans="1:16" hidden="1" outlineLevel="1" x14ac:dyDescent="0.3">
      <c r="A21" s="1699" t="s">
        <v>308</v>
      </c>
      <c r="B21" s="1700"/>
      <c r="C21" s="1700"/>
      <c r="D21" s="1700"/>
      <c r="E21" s="795"/>
      <c r="F21" s="796" t="e">
        <f t="shared" si="0"/>
        <v>#DIV/0!</v>
      </c>
      <c r="G21" s="797"/>
      <c r="H21" s="798"/>
      <c r="I21" s="1699" t="s">
        <v>308</v>
      </c>
      <c r="J21" s="1700"/>
      <c r="K21" s="1700"/>
      <c r="L21" s="1700"/>
      <c r="M21" s="795"/>
      <c r="N21" s="796" t="e">
        <f t="shared" si="1"/>
        <v>#DIV/0!</v>
      </c>
      <c r="O21" s="797"/>
      <c r="P21" s="799"/>
    </row>
    <row r="22" spans="1:16" hidden="1" outlineLevel="1" x14ac:dyDescent="0.3">
      <c r="A22" s="1699" t="s">
        <v>309</v>
      </c>
      <c r="B22" s="1700"/>
      <c r="C22" s="1700"/>
      <c r="D22" s="1700"/>
      <c r="E22" s="795"/>
      <c r="F22" s="796" t="e">
        <f t="shared" si="0"/>
        <v>#DIV/0!</v>
      </c>
      <c r="G22" s="797"/>
      <c r="H22" s="798"/>
      <c r="I22" s="1699" t="s">
        <v>309</v>
      </c>
      <c r="J22" s="1700"/>
      <c r="K22" s="1700"/>
      <c r="L22" s="1700"/>
      <c r="M22" s="795"/>
      <c r="N22" s="796" t="e">
        <f t="shared" si="1"/>
        <v>#DIV/0!</v>
      </c>
      <c r="O22" s="797"/>
      <c r="P22" s="799"/>
    </row>
    <row r="23" spans="1:16" hidden="1" outlineLevel="1" x14ac:dyDescent="0.3">
      <c r="A23" s="1699" t="s">
        <v>1302</v>
      </c>
      <c r="B23" s="1700"/>
      <c r="C23" s="1700"/>
      <c r="D23" s="1700"/>
      <c r="E23" s="795"/>
      <c r="F23" s="796" t="e">
        <f t="shared" si="0"/>
        <v>#DIV/0!</v>
      </c>
      <c r="G23" s="797"/>
      <c r="H23" s="798"/>
      <c r="I23" s="1699" t="s">
        <v>1302</v>
      </c>
      <c r="J23" s="1700"/>
      <c r="K23" s="1700"/>
      <c r="L23" s="1700"/>
      <c r="M23" s="795"/>
      <c r="N23" s="796" t="e">
        <f t="shared" si="1"/>
        <v>#DIV/0!</v>
      </c>
      <c r="O23" s="797"/>
      <c r="P23" s="799"/>
    </row>
    <row r="24" spans="1:16" hidden="1" outlineLevel="1" x14ac:dyDescent="0.3">
      <c r="A24" s="1699" t="s">
        <v>310</v>
      </c>
      <c r="B24" s="1700"/>
      <c r="C24" s="1700"/>
      <c r="D24" s="1700"/>
      <c r="E24" s="795"/>
      <c r="F24" s="796" t="e">
        <f t="shared" si="0"/>
        <v>#DIV/0!</v>
      </c>
      <c r="G24" s="797"/>
      <c r="H24" s="798"/>
      <c r="I24" s="1699" t="s">
        <v>310</v>
      </c>
      <c r="J24" s="1700"/>
      <c r="K24" s="1700"/>
      <c r="L24" s="1700"/>
      <c r="M24" s="795"/>
      <c r="N24" s="796" t="e">
        <f t="shared" si="1"/>
        <v>#DIV/0!</v>
      </c>
      <c r="O24" s="797"/>
      <c r="P24" s="799"/>
    </row>
    <row r="25" spans="1:16" hidden="1" outlineLevel="1" x14ac:dyDescent="0.3">
      <c r="A25" s="1699" t="s">
        <v>310</v>
      </c>
      <c r="B25" s="1700"/>
      <c r="C25" s="1700"/>
      <c r="D25" s="1700"/>
      <c r="E25" s="795"/>
      <c r="F25" s="796" t="e">
        <f t="shared" si="0"/>
        <v>#DIV/0!</v>
      </c>
      <c r="G25" s="797"/>
      <c r="H25" s="798"/>
      <c r="I25" s="1699" t="s">
        <v>310</v>
      </c>
      <c r="J25" s="1700"/>
      <c r="K25" s="1700"/>
      <c r="L25" s="1700"/>
      <c r="M25" s="795"/>
      <c r="N25" s="796" t="e">
        <f t="shared" si="1"/>
        <v>#DIV/0!</v>
      </c>
      <c r="O25" s="797"/>
      <c r="P25" s="799"/>
    </row>
    <row r="26" spans="1:16" hidden="1" outlineLevel="1" x14ac:dyDescent="0.3">
      <c r="A26" s="1699" t="s">
        <v>310</v>
      </c>
      <c r="B26" s="1700"/>
      <c r="C26" s="1700"/>
      <c r="D26" s="1700"/>
      <c r="E26" s="795"/>
      <c r="F26" s="796" t="e">
        <f t="shared" si="0"/>
        <v>#DIV/0!</v>
      </c>
      <c r="G26" s="797"/>
      <c r="H26" s="798"/>
      <c r="I26" s="1699" t="s">
        <v>310</v>
      </c>
      <c r="J26" s="1700"/>
      <c r="K26" s="1700"/>
      <c r="L26" s="1700"/>
      <c r="M26" s="795"/>
      <c r="N26" s="796" t="e">
        <f t="shared" si="1"/>
        <v>#DIV/0!</v>
      </c>
      <c r="O26" s="797"/>
      <c r="P26" s="799"/>
    </row>
    <row r="27" spans="1:16" hidden="1" outlineLevel="1" x14ac:dyDescent="0.3">
      <c r="A27" s="1699" t="s">
        <v>310</v>
      </c>
      <c r="B27" s="1700"/>
      <c r="C27" s="1700"/>
      <c r="D27" s="1700"/>
      <c r="E27" s="795"/>
      <c r="F27" s="796" t="e">
        <f t="shared" si="0"/>
        <v>#DIV/0!</v>
      </c>
      <c r="G27" s="797"/>
      <c r="H27" s="798"/>
      <c r="I27" s="1699" t="s">
        <v>310</v>
      </c>
      <c r="J27" s="1700"/>
      <c r="K27" s="1700"/>
      <c r="L27" s="1700"/>
      <c r="M27" s="795"/>
      <c r="N27" s="796" t="e">
        <f t="shared" si="1"/>
        <v>#DIV/0!</v>
      </c>
      <c r="O27" s="797"/>
      <c r="P27" s="799"/>
    </row>
    <row r="28" spans="1:16" hidden="1" outlineLevel="1" x14ac:dyDescent="0.3">
      <c r="A28" s="1699" t="s">
        <v>310</v>
      </c>
      <c r="B28" s="1700"/>
      <c r="C28" s="1700"/>
      <c r="D28" s="1700"/>
      <c r="E28" s="795"/>
      <c r="F28" s="796" t="e">
        <f t="shared" si="0"/>
        <v>#DIV/0!</v>
      </c>
      <c r="G28" s="797"/>
      <c r="H28" s="798"/>
      <c r="I28" s="1699" t="s">
        <v>310</v>
      </c>
      <c r="J28" s="1700"/>
      <c r="K28" s="1700"/>
      <c r="L28" s="1700"/>
      <c r="M28" s="795"/>
      <c r="N28" s="796" t="e">
        <f t="shared" si="1"/>
        <v>#DIV/0!</v>
      </c>
      <c r="O28" s="797"/>
      <c r="P28" s="799"/>
    </row>
    <row r="29" spans="1:16" hidden="1" outlineLevel="1" x14ac:dyDescent="0.3">
      <c r="A29" s="1699" t="s">
        <v>310</v>
      </c>
      <c r="B29" s="1700"/>
      <c r="C29" s="1700"/>
      <c r="D29" s="1700"/>
      <c r="E29" s="795"/>
      <c r="F29" s="796" t="e">
        <f t="shared" si="0"/>
        <v>#DIV/0!</v>
      </c>
      <c r="G29" s="797"/>
      <c r="H29" s="798"/>
      <c r="I29" s="1699" t="s">
        <v>310</v>
      </c>
      <c r="J29" s="1700"/>
      <c r="K29" s="1700"/>
      <c r="L29" s="1700"/>
      <c r="M29" s="795"/>
      <c r="N29" s="796" t="e">
        <f t="shared" si="1"/>
        <v>#DIV/0!</v>
      </c>
      <c r="O29" s="797"/>
      <c r="P29" s="799"/>
    </row>
    <row r="30" spans="1:16" hidden="1" outlineLevel="1" x14ac:dyDescent="0.3">
      <c r="A30" s="1699" t="s">
        <v>310</v>
      </c>
      <c r="B30" s="1700"/>
      <c r="C30" s="1700"/>
      <c r="D30" s="1700"/>
      <c r="E30" s="795"/>
      <c r="F30" s="796" t="e">
        <f t="shared" si="0"/>
        <v>#DIV/0!</v>
      </c>
      <c r="G30" s="797"/>
      <c r="H30" s="798"/>
      <c r="I30" s="1699" t="s">
        <v>310</v>
      </c>
      <c r="J30" s="1700"/>
      <c r="K30" s="1700"/>
      <c r="L30" s="1700"/>
      <c r="M30" s="795"/>
      <c r="N30" s="796" t="e">
        <f t="shared" si="1"/>
        <v>#DIV/0!</v>
      </c>
      <c r="O30" s="797"/>
      <c r="P30" s="799"/>
    </row>
    <row r="31" spans="1:16" hidden="1" outlineLevel="1" x14ac:dyDescent="0.3">
      <c r="A31" s="1699" t="s">
        <v>310</v>
      </c>
      <c r="B31" s="1700"/>
      <c r="C31" s="1700"/>
      <c r="D31" s="1700"/>
      <c r="E31" s="795"/>
      <c r="F31" s="796" t="e">
        <f t="shared" si="0"/>
        <v>#DIV/0!</v>
      </c>
      <c r="G31" s="797"/>
      <c r="H31" s="798"/>
      <c r="I31" s="1699" t="s">
        <v>310</v>
      </c>
      <c r="J31" s="1700"/>
      <c r="K31" s="1700"/>
      <c r="L31" s="1700"/>
      <c r="M31" s="795"/>
      <c r="N31" s="796" t="e">
        <f t="shared" si="1"/>
        <v>#DIV/0!</v>
      </c>
      <c r="O31" s="797"/>
      <c r="P31" s="799"/>
    </row>
    <row r="32" spans="1:16" hidden="1" outlineLevel="1" x14ac:dyDescent="0.3">
      <c r="A32" s="1699" t="s">
        <v>310</v>
      </c>
      <c r="B32" s="1700"/>
      <c r="C32" s="1700"/>
      <c r="D32" s="1700"/>
      <c r="E32" s="795"/>
      <c r="F32" s="796" t="e">
        <f t="shared" si="0"/>
        <v>#DIV/0!</v>
      </c>
      <c r="G32" s="797"/>
      <c r="H32" s="798"/>
      <c r="I32" s="1699" t="s">
        <v>310</v>
      </c>
      <c r="J32" s="1700"/>
      <c r="K32" s="1700"/>
      <c r="L32" s="1700"/>
      <c r="M32" s="795"/>
      <c r="N32" s="796" t="e">
        <f t="shared" si="1"/>
        <v>#DIV/0!</v>
      </c>
      <c r="O32" s="797"/>
      <c r="P32" s="799"/>
    </row>
    <row r="33" spans="1:16" hidden="1" outlineLevel="1" x14ac:dyDescent="0.3">
      <c r="A33" s="1699" t="s">
        <v>310</v>
      </c>
      <c r="B33" s="1700"/>
      <c r="C33" s="1700"/>
      <c r="D33" s="1700"/>
      <c r="E33" s="795"/>
      <c r="F33" s="796" t="e">
        <f t="shared" si="0"/>
        <v>#DIV/0!</v>
      </c>
      <c r="G33" s="797"/>
      <c r="H33" s="798"/>
      <c r="I33" s="1699" t="s">
        <v>310</v>
      </c>
      <c r="J33" s="1700"/>
      <c r="K33" s="1700"/>
      <c r="L33" s="1700"/>
      <c r="M33" s="795"/>
      <c r="N33" s="796" t="e">
        <f t="shared" si="1"/>
        <v>#DIV/0!</v>
      </c>
      <c r="O33" s="797"/>
      <c r="P33" s="799"/>
    </row>
    <row r="34" spans="1:16" hidden="1" outlineLevel="1" x14ac:dyDescent="0.3">
      <c r="A34" s="1699" t="s">
        <v>310</v>
      </c>
      <c r="B34" s="1700"/>
      <c r="C34" s="1700"/>
      <c r="D34" s="1700"/>
      <c r="E34" s="795"/>
      <c r="F34" s="796" t="e">
        <f t="shared" si="0"/>
        <v>#DIV/0!</v>
      </c>
      <c r="G34" s="797"/>
      <c r="H34" s="798"/>
      <c r="I34" s="1699" t="s">
        <v>310</v>
      </c>
      <c r="J34" s="1700"/>
      <c r="K34" s="1700"/>
      <c r="L34" s="1700"/>
      <c r="M34" s="795"/>
      <c r="N34" s="796" t="e">
        <f t="shared" si="1"/>
        <v>#DIV/0!</v>
      </c>
      <c r="O34" s="797"/>
      <c r="P34" s="799"/>
    </row>
    <row r="35" spans="1:16" hidden="1" outlineLevel="1" x14ac:dyDescent="0.3">
      <c r="A35" s="1699" t="s">
        <v>310</v>
      </c>
      <c r="B35" s="1700"/>
      <c r="C35" s="1700"/>
      <c r="D35" s="1700"/>
      <c r="E35" s="795"/>
      <c r="F35" s="796" t="e">
        <f t="shared" si="0"/>
        <v>#DIV/0!</v>
      </c>
      <c r="G35" s="797"/>
      <c r="H35" s="798"/>
      <c r="I35" s="1699" t="s">
        <v>310</v>
      </c>
      <c r="J35" s="1700"/>
      <c r="K35" s="1700"/>
      <c r="L35" s="1700"/>
      <c r="M35" s="795"/>
      <c r="N35" s="796" t="e">
        <f t="shared" si="1"/>
        <v>#DIV/0!</v>
      </c>
      <c r="O35" s="797"/>
      <c r="P35" s="799"/>
    </row>
    <row r="36" spans="1:16" hidden="1" outlineLevel="1" x14ac:dyDescent="0.3">
      <c r="A36" s="1699" t="s">
        <v>310</v>
      </c>
      <c r="B36" s="1700"/>
      <c r="C36" s="1700"/>
      <c r="D36" s="1700"/>
      <c r="E36" s="795"/>
      <c r="F36" s="796" t="e">
        <f t="shared" si="0"/>
        <v>#DIV/0!</v>
      </c>
      <c r="G36" s="797"/>
      <c r="H36" s="798"/>
      <c r="I36" s="1699" t="s">
        <v>310</v>
      </c>
      <c r="J36" s="1700"/>
      <c r="K36" s="1700"/>
      <c r="L36" s="1700"/>
      <c r="M36" s="795"/>
      <c r="N36" s="796" t="e">
        <f t="shared" si="1"/>
        <v>#DIV/0!</v>
      </c>
      <c r="O36" s="797"/>
      <c r="P36" s="799"/>
    </row>
    <row r="37" spans="1:16" hidden="1" outlineLevel="1" x14ac:dyDescent="0.3">
      <c r="A37" s="1699" t="s">
        <v>310</v>
      </c>
      <c r="B37" s="1700"/>
      <c r="C37" s="1700"/>
      <c r="D37" s="1700"/>
      <c r="E37" s="795"/>
      <c r="F37" s="796" t="e">
        <f t="shared" si="0"/>
        <v>#DIV/0!</v>
      </c>
      <c r="G37" s="797"/>
      <c r="H37" s="798"/>
      <c r="I37" s="1699" t="s">
        <v>310</v>
      </c>
      <c r="J37" s="1700"/>
      <c r="K37" s="1700"/>
      <c r="L37" s="1700"/>
      <c r="M37" s="795"/>
      <c r="N37" s="796" t="e">
        <f t="shared" si="1"/>
        <v>#DIV/0!</v>
      </c>
      <c r="O37" s="797"/>
      <c r="P37" s="799"/>
    </row>
    <row r="38" spans="1:16" hidden="1" outlineLevel="1" x14ac:dyDescent="0.3">
      <c r="A38" s="1699" t="s">
        <v>310</v>
      </c>
      <c r="B38" s="1700"/>
      <c r="C38" s="1700"/>
      <c r="D38" s="1700"/>
      <c r="E38" s="795"/>
      <c r="F38" s="796" t="e">
        <f t="shared" si="0"/>
        <v>#DIV/0!</v>
      </c>
      <c r="G38" s="797"/>
      <c r="H38" s="798"/>
      <c r="I38" s="1699" t="s">
        <v>310</v>
      </c>
      <c r="J38" s="1700"/>
      <c r="K38" s="1700"/>
      <c r="L38" s="1700"/>
      <c r="M38" s="795"/>
      <c r="N38" s="796" t="e">
        <f t="shared" si="1"/>
        <v>#DIV/0!</v>
      </c>
      <c r="O38" s="797"/>
      <c r="P38" s="799"/>
    </row>
    <row r="39" spans="1:16" s="291" customFormat="1" ht="19.5" customHeight="1" collapsed="1" x14ac:dyDescent="0.3">
      <c r="A39" s="1699" t="s">
        <v>310</v>
      </c>
      <c r="B39" s="1700"/>
      <c r="C39" s="1700"/>
      <c r="D39" s="1700"/>
      <c r="E39" s="795"/>
      <c r="F39" s="796" t="e">
        <f t="shared" si="0"/>
        <v>#DIV/0!</v>
      </c>
      <c r="G39" s="797"/>
      <c r="H39" s="798"/>
      <c r="I39" s="1699" t="s">
        <v>310</v>
      </c>
      <c r="J39" s="1700"/>
      <c r="K39" s="1700"/>
      <c r="L39" s="1700"/>
      <c r="M39" s="795"/>
      <c r="N39" s="796" t="e">
        <f t="shared" si="1"/>
        <v>#DIV/0!</v>
      </c>
      <c r="O39" s="797"/>
      <c r="P39" s="799"/>
    </row>
    <row r="40" spans="1:16" ht="18.75" customHeight="1" x14ac:dyDescent="0.3">
      <c r="A40" s="1699" t="s">
        <v>310</v>
      </c>
      <c r="B40" s="1700"/>
      <c r="C40" s="1700"/>
      <c r="D40" s="1700"/>
      <c r="E40" s="795"/>
      <c r="F40" s="796" t="e">
        <f t="shared" si="0"/>
        <v>#DIV/0!</v>
      </c>
      <c r="G40" s="797"/>
      <c r="H40" s="798"/>
      <c r="I40" s="1699" t="s">
        <v>310</v>
      </c>
      <c r="J40" s="1700"/>
      <c r="K40" s="1700"/>
      <c r="L40" s="1700"/>
      <c r="M40" s="795"/>
      <c r="N40" s="796" t="e">
        <f t="shared" si="1"/>
        <v>#DIV/0!</v>
      </c>
      <c r="O40" s="797"/>
      <c r="P40" s="799"/>
    </row>
    <row r="41" spans="1:16" x14ac:dyDescent="0.3">
      <c r="A41" s="1699" t="s">
        <v>310</v>
      </c>
      <c r="B41" s="1700"/>
      <c r="C41" s="1700"/>
      <c r="D41" s="1700"/>
      <c r="E41" s="795"/>
      <c r="F41" s="796" t="e">
        <f t="shared" si="0"/>
        <v>#DIV/0!</v>
      </c>
      <c r="G41" s="797"/>
      <c r="H41" s="798"/>
      <c r="I41" s="1699" t="s">
        <v>310</v>
      </c>
      <c r="J41" s="1700"/>
      <c r="K41" s="1700"/>
      <c r="L41" s="1700"/>
      <c r="M41" s="795"/>
      <c r="N41" s="796" t="e">
        <f t="shared" si="1"/>
        <v>#DIV/0!</v>
      </c>
      <c r="O41" s="797"/>
      <c r="P41" s="799"/>
    </row>
    <row r="42" spans="1:16" ht="19.5" customHeight="1" x14ac:dyDescent="0.3">
      <c r="A42" s="1699" t="s">
        <v>311</v>
      </c>
      <c r="B42" s="1700"/>
      <c r="C42" s="1700"/>
      <c r="D42" s="1700"/>
      <c r="E42" s="795"/>
      <c r="F42" s="796" t="e">
        <f t="shared" si="0"/>
        <v>#DIV/0!</v>
      </c>
      <c r="G42" s="797"/>
      <c r="H42" s="798"/>
      <c r="I42" s="1699" t="s">
        <v>311</v>
      </c>
      <c r="J42" s="1700"/>
      <c r="K42" s="1700"/>
      <c r="L42" s="1700"/>
      <c r="M42" s="795"/>
      <c r="N42" s="796" t="e">
        <f t="shared" si="1"/>
        <v>#DIV/0!</v>
      </c>
      <c r="O42" s="797"/>
      <c r="P42" s="799"/>
    </row>
    <row r="43" spans="1:16" ht="20.25" thickBot="1" x14ac:dyDescent="0.35">
      <c r="A43" s="1703" t="s">
        <v>135</v>
      </c>
      <c r="B43" s="1704"/>
      <c r="C43" s="1704"/>
      <c r="D43" s="1704"/>
      <c r="E43" s="800">
        <v>0</v>
      </c>
      <c r="F43" s="801" t="e">
        <f>SUM(F19:F42)</f>
        <v>#DIV/0!</v>
      </c>
      <c r="G43" s="802">
        <v>0</v>
      </c>
      <c r="H43" s="803" t="s">
        <v>9</v>
      </c>
      <c r="I43" s="1703" t="s">
        <v>135</v>
      </c>
      <c r="J43" s="1704"/>
      <c r="K43" s="1704"/>
      <c r="L43" s="1704"/>
      <c r="M43" s="800">
        <v>0</v>
      </c>
      <c r="N43" s="801" t="e">
        <f>SUM(N19:N42)</f>
        <v>#DIV/0!</v>
      </c>
      <c r="O43" s="802">
        <v>0</v>
      </c>
      <c r="P43" s="804" t="s">
        <v>9</v>
      </c>
    </row>
    <row r="44" spans="1:16" x14ac:dyDescent="0.3">
      <c r="A44" s="1705" t="s">
        <v>1677</v>
      </c>
      <c r="B44" s="1672"/>
      <c r="C44" s="1672"/>
      <c r="D44" s="1672"/>
      <c r="E44" s="1672"/>
      <c r="F44" s="1672"/>
      <c r="G44" s="1672"/>
      <c r="H44" s="1672"/>
      <c r="I44" s="1672"/>
      <c r="J44" s="1672"/>
      <c r="K44" s="1672"/>
      <c r="L44" s="1672"/>
      <c r="M44" s="1672"/>
      <c r="N44" s="1672"/>
      <c r="O44" s="1672"/>
      <c r="P44" s="1672"/>
    </row>
    <row r="45" spans="1:16" x14ac:dyDescent="0.3">
      <c r="A45" s="1706"/>
      <c r="B45" s="1707"/>
      <c r="C45" s="1707"/>
      <c r="D45" s="1707"/>
      <c r="E45" s="1707"/>
      <c r="F45" s="1707"/>
      <c r="G45" s="1707"/>
      <c r="H45" s="1707"/>
      <c r="I45" s="1707"/>
      <c r="J45" s="1707"/>
      <c r="K45" s="1707"/>
      <c r="L45" s="1707"/>
      <c r="M45" s="1707"/>
      <c r="N45" s="1707"/>
      <c r="O45" s="1707"/>
      <c r="P45" s="1708"/>
    </row>
    <row r="47" spans="1:16" s="172" customFormat="1" x14ac:dyDescent="0.3">
      <c r="A47" s="946" t="s">
        <v>1779</v>
      </c>
      <c r="E47" s="172" t="s">
        <v>37</v>
      </c>
    </row>
    <row r="48" spans="1:16" s="172" customFormat="1" x14ac:dyDescent="0.3">
      <c r="E48" s="946" t="s">
        <v>31</v>
      </c>
      <c r="G48" s="946" t="s">
        <v>1706</v>
      </c>
    </row>
    <row r="49" spans="1:7" s="172" customFormat="1" ht="23.25" x14ac:dyDescent="0.3">
      <c r="A49" s="947" t="s">
        <v>1780</v>
      </c>
    </row>
    <row r="50" spans="1:7" s="172" customFormat="1" ht="23.25" x14ac:dyDescent="0.3">
      <c r="A50" s="947" t="s">
        <v>1781</v>
      </c>
      <c r="E50" s="172" t="s">
        <v>37</v>
      </c>
    </row>
    <row r="51" spans="1:7" s="172" customFormat="1" x14ac:dyDescent="0.3">
      <c r="E51" s="946" t="s">
        <v>31</v>
      </c>
      <c r="G51" s="946" t="s">
        <v>1706</v>
      </c>
    </row>
    <row r="52" spans="1:7" x14ac:dyDescent="0.3">
      <c r="A52" s="946" t="s">
        <v>37</v>
      </c>
    </row>
    <row r="53" spans="1:7" ht="23.25" x14ac:dyDescent="0.3">
      <c r="A53" s="947" t="s">
        <v>1782</v>
      </c>
    </row>
    <row r="54" spans="1:7" x14ac:dyDescent="0.3">
      <c r="A54" s="946" t="s">
        <v>37</v>
      </c>
    </row>
    <row r="55" spans="1:7" ht="23.25" x14ac:dyDescent="0.3">
      <c r="A55" s="947" t="s">
        <v>1783</v>
      </c>
    </row>
  </sheetData>
  <mergeCells count="80">
    <mergeCell ref="I17:P17"/>
    <mergeCell ref="N10:P10"/>
    <mergeCell ref="A12:K12"/>
    <mergeCell ref="A18:D18"/>
    <mergeCell ref="L12:M12"/>
    <mergeCell ref="I18:L18"/>
    <mergeCell ref="A15:P15"/>
    <mergeCell ref="A16:P16"/>
    <mergeCell ref="A17:H17"/>
    <mergeCell ref="A13:O13"/>
    <mergeCell ref="L10:M10"/>
    <mergeCell ref="A14:P14"/>
    <mergeCell ref="L11:M11"/>
    <mergeCell ref="N11:P11"/>
    <mergeCell ref="A11:K11"/>
    <mergeCell ref="N12:P12"/>
    <mergeCell ref="A45:P45"/>
    <mergeCell ref="I24:L24"/>
    <mergeCell ref="I25:L25"/>
    <mergeCell ref="A26:D26"/>
    <mergeCell ref="I23:L23"/>
    <mergeCell ref="A35:D35"/>
    <mergeCell ref="I35:L35"/>
    <mergeCell ref="A36:D36"/>
    <mergeCell ref="I36:L36"/>
    <mergeCell ref="A24:D24"/>
    <mergeCell ref="A33:D33"/>
    <mergeCell ref="I33:L33"/>
    <mergeCell ref="A31:D31"/>
    <mergeCell ref="I31:L31"/>
    <mergeCell ref="A30:D30"/>
    <mergeCell ref="I26:L26"/>
    <mergeCell ref="A43:D43"/>
    <mergeCell ref="I43:L43"/>
    <mergeCell ref="A44:P44"/>
    <mergeCell ref="A40:D40"/>
    <mergeCell ref="I40:L40"/>
    <mergeCell ref="A41:D41"/>
    <mergeCell ref="I41:L41"/>
    <mergeCell ref="A42:D42"/>
    <mergeCell ref="I42:L42"/>
    <mergeCell ref="A3:O3"/>
    <mergeCell ref="A4:O4"/>
    <mergeCell ref="A5:O5"/>
    <mergeCell ref="A6:O6"/>
    <mergeCell ref="A10:K10"/>
    <mergeCell ref="A8:K8"/>
    <mergeCell ref="A9:K9"/>
    <mergeCell ref="A7:P7"/>
    <mergeCell ref="N8:P8"/>
    <mergeCell ref="L8:M8"/>
    <mergeCell ref="L9:M9"/>
    <mergeCell ref="N9:P9"/>
    <mergeCell ref="A19:D19"/>
    <mergeCell ref="I19:L19"/>
    <mergeCell ref="A22:D22"/>
    <mergeCell ref="I21:L21"/>
    <mergeCell ref="I22:L22"/>
    <mergeCell ref="A20:D20"/>
    <mergeCell ref="I20:L20"/>
    <mergeCell ref="A21:D21"/>
    <mergeCell ref="A23:D23"/>
    <mergeCell ref="A25:D25"/>
    <mergeCell ref="A27:D27"/>
    <mergeCell ref="I27:L27"/>
    <mergeCell ref="I32:L32"/>
    <mergeCell ref="A32:D32"/>
    <mergeCell ref="I30:L30"/>
    <mergeCell ref="A28:D28"/>
    <mergeCell ref="I28:L28"/>
    <mergeCell ref="A29:D29"/>
    <mergeCell ref="I29:L29"/>
    <mergeCell ref="A34:D34"/>
    <mergeCell ref="I34:L34"/>
    <mergeCell ref="I39:L39"/>
    <mergeCell ref="A37:D37"/>
    <mergeCell ref="I37:L37"/>
    <mergeCell ref="A38:D38"/>
    <mergeCell ref="I38:L38"/>
    <mergeCell ref="A39:D39"/>
  </mergeCells>
  <pageMargins left="0.7" right="0.7" top="0.75" bottom="0.75" header="0.3" footer="0.3"/>
  <pageSetup paperSize="9" scale="46" orientation="portrait" r:id="rId1"/>
  <colBreaks count="1" manualBreakCount="1">
    <brk id="16"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L53"/>
  <sheetViews>
    <sheetView view="pageBreakPreview" topLeftCell="A13" zoomScale="60" zoomScaleNormal="100" workbookViewId="0">
      <selection activeCell="A42" sqref="A42:G42"/>
    </sheetView>
  </sheetViews>
  <sheetFormatPr defaultRowHeight="15" x14ac:dyDescent="0.25"/>
  <cols>
    <col min="1" max="1" width="9.140625" style="4"/>
    <col min="2" max="2" width="12.140625" style="1" customWidth="1"/>
    <col min="3" max="3" width="6.28515625" style="1" customWidth="1"/>
    <col min="4" max="4" width="7.140625" style="1" customWidth="1"/>
    <col min="5" max="5" width="28.7109375" style="1" customWidth="1"/>
    <col min="6" max="6" width="26.140625" style="1" customWidth="1"/>
    <col min="7" max="7" width="9.140625" style="1"/>
    <col min="8" max="8" width="9.85546875" style="1" customWidth="1"/>
    <col min="9" max="9" width="10" style="1" customWidth="1"/>
    <col min="10" max="10" width="9.140625" style="1"/>
    <col min="11" max="11" width="8.5703125" style="1" customWidth="1"/>
    <col min="12" max="12" width="14" style="359" customWidth="1"/>
    <col min="13" max="13" width="34.140625" style="358" customWidth="1"/>
    <col min="14" max="14" width="26.28515625" style="358" hidden="1" customWidth="1"/>
    <col min="15" max="15" width="4.5703125" style="358" hidden="1" customWidth="1"/>
    <col min="16" max="16" width="20.5703125" style="358" hidden="1" customWidth="1"/>
    <col min="17" max="17" width="6" style="358" hidden="1" customWidth="1"/>
    <col min="18" max="18" width="33.140625" style="358" hidden="1" customWidth="1"/>
    <col min="19" max="19" width="5.7109375" style="358" hidden="1" customWidth="1"/>
    <col min="20" max="20" width="36.5703125" style="358" hidden="1" customWidth="1"/>
    <col min="21" max="33" width="9.140625" style="495"/>
    <col min="34" max="34" width="46.42578125" style="495" customWidth="1"/>
    <col min="35" max="90" width="9.140625" style="495"/>
    <col min="91" max="257" width="9.140625" style="1"/>
    <col min="258" max="258" width="12.140625" style="1" customWidth="1"/>
    <col min="259" max="259" width="6.28515625" style="1" customWidth="1"/>
    <col min="260" max="260" width="7.140625" style="1" customWidth="1"/>
    <col min="261" max="261" width="28.7109375" style="1" customWidth="1"/>
    <col min="262" max="262" width="26.140625" style="1" customWidth="1"/>
    <col min="263" max="263" width="9.140625" style="1"/>
    <col min="264" max="264" width="9.85546875" style="1" customWidth="1"/>
    <col min="265" max="265" width="10" style="1" customWidth="1"/>
    <col min="266" max="266" width="9.140625" style="1"/>
    <col min="267" max="267" width="8.5703125" style="1" customWidth="1"/>
    <col min="268" max="268" width="14" style="1" customWidth="1"/>
    <col min="269" max="269" width="34.140625" style="1" customWidth="1"/>
    <col min="270" max="276" width="0" style="1" hidden="1" customWidth="1"/>
    <col min="277" max="289" width="9.140625" style="1"/>
    <col min="290" max="290" width="46.42578125" style="1" customWidth="1"/>
    <col min="291" max="513" width="9.140625" style="1"/>
    <col min="514" max="514" width="12.140625" style="1" customWidth="1"/>
    <col min="515" max="515" width="6.28515625" style="1" customWidth="1"/>
    <col min="516" max="516" width="7.140625" style="1" customWidth="1"/>
    <col min="517" max="517" width="28.7109375" style="1" customWidth="1"/>
    <col min="518" max="518" width="26.140625" style="1" customWidth="1"/>
    <col min="519" max="519" width="9.140625" style="1"/>
    <col min="520" max="520" width="9.85546875" style="1" customWidth="1"/>
    <col min="521" max="521" width="10" style="1" customWidth="1"/>
    <col min="522" max="522" width="9.140625" style="1"/>
    <col min="523" max="523" width="8.5703125" style="1" customWidth="1"/>
    <col min="524" max="524" width="14" style="1" customWidth="1"/>
    <col min="525" max="525" width="34.140625" style="1" customWidth="1"/>
    <col min="526" max="532" width="0" style="1" hidden="1" customWidth="1"/>
    <col min="533" max="545" width="9.140625" style="1"/>
    <col min="546" max="546" width="46.42578125" style="1" customWidth="1"/>
    <col min="547" max="769" width="9.140625" style="1"/>
    <col min="770" max="770" width="12.140625" style="1" customWidth="1"/>
    <col min="771" max="771" width="6.28515625" style="1" customWidth="1"/>
    <col min="772" max="772" width="7.140625" style="1" customWidth="1"/>
    <col min="773" max="773" width="28.7109375" style="1" customWidth="1"/>
    <col min="774" max="774" width="26.140625" style="1" customWidth="1"/>
    <col min="775" max="775" width="9.140625" style="1"/>
    <col min="776" max="776" width="9.85546875" style="1" customWidth="1"/>
    <col min="777" max="777" width="10" style="1" customWidth="1"/>
    <col min="778" max="778" width="9.140625" style="1"/>
    <col min="779" max="779" width="8.5703125" style="1" customWidth="1"/>
    <col min="780" max="780" width="14" style="1" customWidth="1"/>
    <col min="781" max="781" width="34.140625" style="1" customWidth="1"/>
    <col min="782" max="788" width="0" style="1" hidden="1" customWidth="1"/>
    <col min="789" max="801" width="9.140625" style="1"/>
    <col min="802" max="802" width="46.42578125" style="1" customWidth="1"/>
    <col min="803" max="1025" width="9.140625" style="1"/>
    <col min="1026" max="1026" width="12.140625" style="1" customWidth="1"/>
    <col min="1027" max="1027" width="6.28515625" style="1" customWidth="1"/>
    <col min="1028" max="1028" width="7.140625" style="1" customWidth="1"/>
    <col min="1029" max="1029" width="28.7109375" style="1" customWidth="1"/>
    <col min="1030" max="1030" width="26.140625" style="1" customWidth="1"/>
    <col min="1031" max="1031" width="9.140625" style="1"/>
    <col min="1032" max="1032" width="9.85546875" style="1" customWidth="1"/>
    <col min="1033" max="1033" width="10" style="1" customWidth="1"/>
    <col min="1034" max="1034" width="9.140625" style="1"/>
    <col min="1035" max="1035" width="8.5703125" style="1" customWidth="1"/>
    <col min="1036" max="1036" width="14" style="1" customWidth="1"/>
    <col min="1037" max="1037" width="34.140625" style="1" customWidth="1"/>
    <col min="1038" max="1044" width="0" style="1" hidden="1" customWidth="1"/>
    <col min="1045" max="1057" width="9.140625" style="1"/>
    <col min="1058" max="1058" width="46.42578125" style="1" customWidth="1"/>
    <col min="1059" max="1281" width="9.140625" style="1"/>
    <col min="1282" max="1282" width="12.140625" style="1" customWidth="1"/>
    <col min="1283" max="1283" width="6.28515625" style="1" customWidth="1"/>
    <col min="1284" max="1284" width="7.140625" style="1" customWidth="1"/>
    <col min="1285" max="1285" width="28.7109375" style="1" customWidth="1"/>
    <col min="1286" max="1286" width="26.140625" style="1" customWidth="1"/>
    <col min="1287" max="1287" width="9.140625" style="1"/>
    <col min="1288" max="1288" width="9.85546875" style="1" customWidth="1"/>
    <col min="1289" max="1289" width="10" style="1" customWidth="1"/>
    <col min="1290" max="1290" width="9.140625" style="1"/>
    <col min="1291" max="1291" width="8.5703125" style="1" customWidth="1"/>
    <col min="1292" max="1292" width="14" style="1" customWidth="1"/>
    <col min="1293" max="1293" width="34.140625" style="1" customWidth="1"/>
    <col min="1294" max="1300" width="0" style="1" hidden="1" customWidth="1"/>
    <col min="1301" max="1313" width="9.140625" style="1"/>
    <col min="1314" max="1314" width="46.42578125" style="1" customWidth="1"/>
    <col min="1315" max="1537" width="9.140625" style="1"/>
    <col min="1538" max="1538" width="12.140625" style="1" customWidth="1"/>
    <col min="1539" max="1539" width="6.28515625" style="1" customWidth="1"/>
    <col min="1540" max="1540" width="7.140625" style="1" customWidth="1"/>
    <col min="1541" max="1541" width="28.7109375" style="1" customWidth="1"/>
    <col min="1542" max="1542" width="26.140625" style="1" customWidth="1"/>
    <col min="1543" max="1543" width="9.140625" style="1"/>
    <col min="1544" max="1544" width="9.85546875" style="1" customWidth="1"/>
    <col min="1545" max="1545" width="10" style="1" customWidth="1"/>
    <col min="1546" max="1546" width="9.140625" style="1"/>
    <col min="1547" max="1547" width="8.5703125" style="1" customWidth="1"/>
    <col min="1548" max="1548" width="14" style="1" customWidth="1"/>
    <col min="1549" max="1549" width="34.140625" style="1" customWidth="1"/>
    <col min="1550" max="1556" width="0" style="1" hidden="1" customWidth="1"/>
    <col min="1557" max="1569" width="9.140625" style="1"/>
    <col min="1570" max="1570" width="46.42578125" style="1" customWidth="1"/>
    <col min="1571" max="1793" width="9.140625" style="1"/>
    <col min="1794" max="1794" width="12.140625" style="1" customWidth="1"/>
    <col min="1795" max="1795" width="6.28515625" style="1" customWidth="1"/>
    <col min="1796" max="1796" width="7.140625" style="1" customWidth="1"/>
    <col min="1797" max="1797" width="28.7109375" style="1" customWidth="1"/>
    <col min="1798" max="1798" width="26.140625" style="1" customWidth="1"/>
    <col min="1799" max="1799" width="9.140625" style="1"/>
    <col min="1800" max="1800" width="9.85546875" style="1" customWidth="1"/>
    <col min="1801" max="1801" width="10" style="1" customWidth="1"/>
    <col min="1802" max="1802" width="9.140625" style="1"/>
    <col min="1803" max="1803" width="8.5703125" style="1" customWidth="1"/>
    <col min="1804" max="1804" width="14" style="1" customWidth="1"/>
    <col min="1805" max="1805" width="34.140625" style="1" customWidth="1"/>
    <col min="1806" max="1812" width="0" style="1" hidden="1" customWidth="1"/>
    <col min="1813" max="1825" width="9.140625" style="1"/>
    <col min="1826" max="1826" width="46.42578125" style="1" customWidth="1"/>
    <col min="1827" max="2049" width="9.140625" style="1"/>
    <col min="2050" max="2050" width="12.140625" style="1" customWidth="1"/>
    <col min="2051" max="2051" width="6.28515625" style="1" customWidth="1"/>
    <col min="2052" max="2052" width="7.140625" style="1" customWidth="1"/>
    <col min="2053" max="2053" width="28.7109375" style="1" customWidth="1"/>
    <col min="2054" max="2054" width="26.140625" style="1" customWidth="1"/>
    <col min="2055" max="2055" width="9.140625" style="1"/>
    <col min="2056" max="2056" width="9.85546875" style="1" customWidth="1"/>
    <col min="2057" max="2057" width="10" style="1" customWidth="1"/>
    <col min="2058" max="2058" width="9.140625" style="1"/>
    <col min="2059" max="2059" width="8.5703125" style="1" customWidth="1"/>
    <col min="2060" max="2060" width="14" style="1" customWidth="1"/>
    <col min="2061" max="2061" width="34.140625" style="1" customWidth="1"/>
    <col min="2062" max="2068" width="0" style="1" hidden="1" customWidth="1"/>
    <col min="2069" max="2081" width="9.140625" style="1"/>
    <col min="2082" max="2082" width="46.42578125" style="1" customWidth="1"/>
    <col min="2083" max="2305" width="9.140625" style="1"/>
    <col min="2306" max="2306" width="12.140625" style="1" customWidth="1"/>
    <col min="2307" max="2307" width="6.28515625" style="1" customWidth="1"/>
    <col min="2308" max="2308" width="7.140625" style="1" customWidth="1"/>
    <col min="2309" max="2309" width="28.7109375" style="1" customWidth="1"/>
    <col min="2310" max="2310" width="26.140625" style="1" customWidth="1"/>
    <col min="2311" max="2311" width="9.140625" style="1"/>
    <col min="2312" max="2312" width="9.85546875" style="1" customWidth="1"/>
    <col min="2313" max="2313" width="10" style="1" customWidth="1"/>
    <col min="2314" max="2314" width="9.140625" style="1"/>
    <col min="2315" max="2315" width="8.5703125" style="1" customWidth="1"/>
    <col min="2316" max="2316" width="14" style="1" customWidth="1"/>
    <col min="2317" max="2317" width="34.140625" style="1" customWidth="1"/>
    <col min="2318" max="2324" width="0" style="1" hidden="1" customWidth="1"/>
    <col min="2325" max="2337" width="9.140625" style="1"/>
    <col min="2338" max="2338" width="46.42578125" style="1" customWidth="1"/>
    <col min="2339" max="2561" width="9.140625" style="1"/>
    <col min="2562" max="2562" width="12.140625" style="1" customWidth="1"/>
    <col min="2563" max="2563" width="6.28515625" style="1" customWidth="1"/>
    <col min="2564" max="2564" width="7.140625" style="1" customWidth="1"/>
    <col min="2565" max="2565" width="28.7109375" style="1" customWidth="1"/>
    <col min="2566" max="2566" width="26.140625" style="1" customWidth="1"/>
    <col min="2567" max="2567" width="9.140625" style="1"/>
    <col min="2568" max="2568" width="9.85546875" style="1" customWidth="1"/>
    <col min="2569" max="2569" width="10" style="1" customWidth="1"/>
    <col min="2570" max="2570" width="9.140625" style="1"/>
    <col min="2571" max="2571" width="8.5703125" style="1" customWidth="1"/>
    <col min="2572" max="2572" width="14" style="1" customWidth="1"/>
    <col min="2573" max="2573" width="34.140625" style="1" customWidth="1"/>
    <col min="2574" max="2580" width="0" style="1" hidden="1" customWidth="1"/>
    <col min="2581" max="2593" width="9.140625" style="1"/>
    <col min="2594" max="2594" width="46.42578125" style="1" customWidth="1"/>
    <col min="2595" max="2817" width="9.140625" style="1"/>
    <col min="2818" max="2818" width="12.140625" style="1" customWidth="1"/>
    <col min="2819" max="2819" width="6.28515625" style="1" customWidth="1"/>
    <col min="2820" max="2820" width="7.140625" style="1" customWidth="1"/>
    <col min="2821" max="2821" width="28.7109375" style="1" customWidth="1"/>
    <col min="2822" max="2822" width="26.140625" style="1" customWidth="1"/>
    <col min="2823" max="2823" width="9.140625" style="1"/>
    <col min="2824" max="2824" width="9.85546875" style="1" customWidth="1"/>
    <col min="2825" max="2825" width="10" style="1" customWidth="1"/>
    <col min="2826" max="2826" width="9.140625" style="1"/>
    <col min="2827" max="2827" width="8.5703125" style="1" customWidth="1"/>
    <col min="2828" max="2828" width="14" style="1" customWidth="1"/>
    <col min="2829" max="2829" width="34.140625" style="1" customWidth="1"/>
    <col min="2830" max="2836" width="0" style="1" hidden="1" customWidth="1"/>
    <col min="2837" max="2849" width="9.140625" style="1"/>
    <col min="2850" max="2850" width="46.42578125" style="1" customWidth="1"/>
    <col min="2851" max="3073" width="9.140625" style="1"/>
    <col min="3074" max="3074" width="12.140625" style="1" customWidth="1"/>
    <col min="3075" max="3075" width="6.28515625" style="1" customWidth="1"/>
    <col min="3076" max="3076" width="7.140625" style="1" customWidth="1"/>
    <col min="3077" max="3077" width="28.7109375" style="1" customWidth="1"/>
    <col min="3078" max="3078" width="26.140625" style="1" customWidth="1"/>
    <col min="3079" max="3079" width="9.140625" style="1"/>
    <col min="3080" max="3080" width="9.85546875" style="1" customWidth="1"/>
    <col min="3081" max="3081" width="10" style="1" customWidth="1"/>
    <col min="3082" max="3082" width="9.140625" style="1"/>
    <col min="3083" max="3083" width="8.5703125" style="1" customWidth="1"/>
    <col min="3084" max="3084" width="14" style="1" customWidth="1"/>
    <col min="3085" max="3085" width="34.140625" style="1" customWidth="1"/>
    <col min="3086" max="3092" width="0" style="1" hidden="1" customWidth="1"/>
    <col min="3093" max="3105" width="9.140625" style="1"/>
    <col min="3106" max="3106" width="46.42578125" style="1" customWidth="1"/>
    <col min="3107" max="3329" width="9.140625" style="1"/>
    <col min="3330" max="3330" width="12.140625" style="1" customWidth="1"/>
    <col min="3331" max="3331" width="6.28515625" style="1" customWidth="1"/>
    <col min="3332" max="3332" width="7.140625" style="1" customWidth="1"/>
    <col min="3333" max="3333" width="28.7109375" style="1" customWidth="1"/>
    <col min="3334" max="3334" width="26.140625" style="1" customWidth="1"/>
    <col min="3335" max="3335" width="9.140625" style="1"/>
    <col min="3336" max="3336" width="9.85546875" style="1" customWidth="1"/>
    <col min="3337" max="3337" width="10" style="1" customWidth="1"/>
    <col min="3338" max="3338" width="9.140625" style="1"/>
    <col min="3339" max="3339" width="8.5703125" style="1" customWidth="1"/>
    <col min="3340" max="3340" width="14" style="1" customWidth="1"/>
    <col min="3341" max="3341" width="34.140625" style="1" customWidth="1"/>
    <col min="3342" max="3348" width="0" style="1" hidden="1" customWidth="1"/>
    <col min="3349" max="3361" width="9.140625" style="1"/>
    <col min="3362" max="3362" width="46.42578125" style="1" customWidth="1"/>
    <col min="3363" max="3585" width="9.140625" style="1"/>
    <col min="3586" max="3586" width="12.140625" style="1" customWidth="1"/>
    <col min="3587" max="3587" width="6.28515625" style="1" customWidth="1"/>
    <col min="3588" max="3588" width="7.140625" style="1" customWidth="1"/>
    <col min="3589" max="3589" width="28.7109375" style="1" customWidth="1"/>
    <col min="3590" max="3590" width="26.140625" style="1" customWidth="1"/>
    <col min="3591" max="3591" width="9.140625" style="1"/>
    <col min="3592" max="3592" width="9.85546875" style="1" customWidth="1"/>
    <col min="3593" max="3593" width="10" style="1" customWidth="1"/>
    <col min="3594" max="3594" width="9.140625" style="1"/>
    <col min="3595" max="3595" width="8.5703125" style="1" customWidth="1"/>
    <col min="3596" max="3596" width="14" style="1" customWidth="1"/>
    <col min="3597" max="3597" width="34.140625" style="1" customWidth="1"/>
    <col min="3598" max="3604" width="0" style="1" hidden="1" customWidth="1"/>
    <col min="3605" max="3617" width="9.140625" style="1"/>
    <col min="3618" max="3618" width="46.42578125" style="1" customWidth="1"/>
    <col min="3619" max="3841" width="9.140625" style="1"/>
    <col min="3842" max="3842" width="12.140625" style="1" customWidth="1"/>
    <col min="3843" max="3843" width="6.28515625" style="1" customWidth="1"/>
    <col min="3844" max="3844" width="7.140625" style="1" customWidth="1"/>
    <col min="3845" max="3845" width="28.7109375" style="1" customWidth="1"/>
    <col min="3846" max="3846" width="26.140625" style="1" customWidth="1"/>
    <col min="3847" max="3847" width="9.140625" style="1"/>
    <col min="3848" max="3848" width="9.85546875" style="1" customWidth="1"/>
    <col min="3849" max="3849" width="10" style="1" customWidth="1"/>
    <col min="3850" max="3850" width="9.140625" style="1"/>
    <col min="3851" max="3851" width="8.5703125" style="1" customWidth="1"/>
    <col min="3852" max="3852" width="14" style="1" customWidth="1"/>
    <col min="3853" max="3853" width="34.140625" style="1" customWidth="1"/>
    <col min="3854" max="3860" width="0" style="1" hidden="1" customWidth="1"/>
    <col min="3861" max="3873" width="9.140625" style="1"/>
    <col min="3874" max="3874" width="46.42578125" style="1" customWidth="1"/>
    <col min="3875" max="4097" width="9.140625" style="1"/>
    <col min="4098" max="4098" width="12.140625" style="1" customWidth="1"/>
    <col min="4099" max="4099" width="6.28515625" style="1" customWidth="1"/>
    <col min="4100" max="4100" width="7.140625" style="1" customWidth="1"/>
    <col min="4101" max="4101" width="28.7109375" style="1" customWidth="1"/>
    <col min="4102" max="4102" width="26.140625" style="1" customWidth="1"/>
    <col min="4103" max="4103" width="9.140625" style="1"/>
    <col min="4104" max="4104" width="9.85546875" style="1" customWidth="1"/>
    <col min="4105" max="4105" width="10" style="1" customWidth="1"/>
    <col min="4106" max="4106" width="9.140625" style="1"/>
    <col min="4107" max="4107" width="8.5703125" style="1" customWidth="1"/>
    <col min="4108" max="4108" width="14" style="1" customWidth="1"/>
    <col min="4109" max="4109" width="34.140625" style="1" customWidth="1"/>
    <col min="4110" max="4116" width="0" style="1" hidden="1" customWidth="1"/>
    <col min="4117" max="4129" width="9.140625" style="1"/>
    <col min="4130" max="4130" width="46.42578125" style="1" customWidth="1"/>
    <col min="4131" max="4353" width="9.140625" style="1"/>
    <col min="4354" max="4354" width="12.140625" style="1" customWidth="1"/>
    <col min="4355" max="4355" width="6.28515625" style="1" customWidth="1"/>
    <col min="4356" max="4356" width="7.140625" style="1" customWidth="1"/>
    <col min="4357" max="4357" width="28.7109375" style="1" customWidth="1"/>
    <col min="4358" max="4358" width="26.140625" style="1" customWidth="1"/>
    <col min="4359" max="4359" width="9.140625" style="1"/>
    <col min="4360" max="4360" width="9.85546875" style="1" customWidth="1"/>
    <col min="4361" max="4361" width="10" style="1" customWidth="1"/>
    <col min="4362" max="4362" width="9.140625" style="1"/>
    <col min="4363" max="4363" width="8.5703125" style="1" customWidth="1"/>
    <col min="4364" max="4364" width="14" style="1" customWidth="1"/>
    <col min="4365" max="4365" width="34.140625" style="1" customWidth="1"/>
    <col min="4366" max="4372" width="0" style="1" hidden="1" customWidth="1"/>
    <col min="4373" max="4385" width="9.140625" style="1"/>
    <col min="4386" max="4386" width="46.42578125" style="1" customWidth="1"/>
    <col min="4387" max="4609" width="9.140625" style="1"/>
    <col min="4610" max="4610" width="12.140625" style="1" customWidth="1"/>
    <col min="4611" max="4611" width="6.28515625" style="1" customWidth="1"/>
    <col min="4612" max="4612" width="7.140625" style="1" customWidth="1"/>
    <col min="4613" max="4613" width="28.7109375" style="1" customWidth="1"/>
    <col min="4614" max="4614" width="26.140625" style="1" customWidth="1"/>
    <col min="4615" max="4615" width="9.140625" style="1"/>
    <col min="4616" max="4616" width="9.85546875" style="1" customWidth="1"/>
    <col min="4617" max="4617" width="10" style="1" customWidth="1"/>
    <col min="4618" max="4618" width="9.140625" style="1"/>
    <col min="4619" max="4619" width="8.5703125" style="1" customWidth="1"/>
    <col min="4620" max="4620" width="14" style="1" customWidth="1"/>
    <col min="4621" max="4621" width="34.140625" style="1" customWidth="1"/>
    <col min="4622" max="4628" width="0" style="1" hidden="1" customWidth="1"/>
    <col min="4629" max="4641" width="9.140625" style="1"/>
    <col min="4642" max="4642" width="46.42578125" style="1" customWidth="1"/>
    <col min="4643" max="4865" width="9.140625" style="1"/>
    <col min="4866" max="4866" width="12.140625" style="1" customWidth="1"/>
    <col min="4867" max="4867" width="6.28515625" style="1" customWidth="1"/>
    <col min="4868" max="4868" width="7.140625" style="1" customWidth="1"/>
    <col min="4869" max="4869" width="28.7109375" style="1" customWidth="1"/>
    <col min="4870" max="4870" width="26.140625" style="1" customWidth="1"/>
    <col min="4871" max="4871" width="9.140625" style="1"/>
    <col min="4872" max="4872" width="9.85546875" style="1" customWidth="1"/>
    <col min="4873" max="4873" width="10" style="1" customWidth="1"/>
    <col min="4874" max="4874" width="9.140625" style="1"/>
    <col min="4875" max="4875" width="8.5703125" style="1" customWidth="1"/>
    <col min="4876" max="4876" width="14" style="1" customWidth="1"/>
    <col min="4877" max="4877" width="34.140625" style="1" customWidth="1"/>
    <col min="4878" max="4884" width="0" style="1" hidden="1" customWidth="1"/>
    <col min="4885" max="4897" width="9.140625" style="1"/>
    <col min="4898" max="4898" width="46.42578125" style="1" customWidth="1"/>
    <col min="4899" max="5121" width="9.140625" style="1"/>
    <col min="5122" max="5122" width="12.140625" style="1" customWidth="1"/>
    <col min="5123" max="5123" width="6.28515625" style="1" customWidth="1"/>
    <col min="5124" max="5124" width="7.140625" style="1" customWidth="1"/>
    <col min="5125" max="5125" width="28.7109375" style="1" customWidth="1"/>
    <col min="5126" max="5126" width="26.140625" style="1" customWidth="1"/>
    <col min="5127" max="5127" width="9.140625" style="1"/>
    <col min="5128" max="5128" width="9.85546875" style="1" customWidth="1"/>
    <col min="5129" max="5129" width="10" style="1" customWidth="1"/>
    <col min="5130" max="5130" width="9.140625" style="1"/>
    <col min="5131" max="5131" width="8.5703125" style="1" customWidth="1"/>
    <col min="5132" max="5132" width="14" style="1" customWidth="1"/>
    <col min="5133" max="5133" width="34.140625" style="1" customWidth="1"/>
    <col min="5134" max="5140" width="0" style="1" hidden="1" customWidth="1"/>
    <col min="5141" max="5153" width="9.140625" style="1"/>
    <col min="5154" max="5154" width="46.42578125" style="1" customWidth="1"/>
    <col min="5155" max="5377" width="9.140625" style="1"/>
    <col min="5378" max="5378" width="12.140625" style="1" customWidth="1"/>
    <col min="5379" max="5379" width="6.28515625" style="1" customWidth="1"/>
    <col min="5380" max="5380" width="7.140625" style="1" customWidth="1"/>
    <col min="5381" max="5381" width="28.7109375" style="1" customWidth="1"/>
    <col min="5382" max="5382" width="26.140625" style="1" customWidth="1"/>
    <col min="5383" max="5383" width="9.140625" style="1"/>
    <col min="5384" max="5384" width="9.85546875" style="1" customWidth="1"/>
    <col min="5385" max="5385" width="10" style="1" customWidth="1"/>
    <col min="5386" max="5386" width="9.140625" style="1"/>
    <col min="5387" max="5387" width="8.5703125" style="1" customWidth="1"/>
    <col min="5388" max="5388" width="14" style="1" customWidth="1"/>
    <col min="5389" max="5389" width="34.140625" style="1" customWidth="1"/>
    <col min="5390" max="5396" width="0" style="1" hidden="1" customWidth="1"/>
    <col min="5397" max="5409" width="9.140625" style="1"/>
    <col min="5410" max="5410" width="46.42578125" style="1" customWidth="1"/>
    <col min="5411" max="5633" width="9.140625" style="1"/>
    <col min="5634" max="5634" width="12.140625" style="1" customWidth="1"/>
    <col min="5635" max="5635" width="6.28515625" style="1" customWidth="1"/>
    <col min="5636" max="5636" width="7.140625" style="1" customWidth="1"/>
    <col min="5637" max="5637" width="28.7109375" style="1" customWidth="1"/>
    <col min="5638" max="5638" width="26.140625" style="1" customWidth="1"/>
    <col min="5639" max="5639" width="9.140625" style="1"/>
    <col min="5640" max="5640" width="9.85546875" style="1" customWidth="1"/>
    <col min="5641" max="5641" width="10" style="1" customWidth="1"/>
    <col min="5642" max="5642" width="9.140625" style="1"/>
    <col min="5643" max="5643" width="8.5703125" style="1" customWidth="1"/>
    <col min="5644" max="5644" width="14" style="1" customWidth="1"/>
    <col min="5645" max="5645" width="34.140625" style="1" customWidth="1"/>
    <col min="5646" max="5652" width="0" style="1" hidden="1" customWidth="1"/>
    <col min="5653" max="5665" width="9.140625" style="1"/>
    <col min="5666" max="5666" width="46.42578125" style="1" customWidth="1"/>
    <col min="5667" max="5889" width="9.140625" style="1"/>
    <col min="5890" max="5890" width="12.140625" style="1" customWidth="1"/>
    <col min="5891" max="5891" width="6.28515625" style="1" customWidth="1"/>
    <col min="5892" max="5892" width="7.140625" style="1" customWidth="1"/>
    <col min="5893" max="5893" width="28.7109375" style="1" customWidth="1"/>
    <col min="5894" max="5894" width="26.140625" style="1" customWidth="1"/>
    <col min="5895" max="5895" width="9.140625" style="1"/>
    <col min="5896" max="5896" width="9.85546875" style="1" customWidth="1"/>
    <col min="5897" max="5897" width="10" style="1" customWidth="1"/>
    <col min="5898" max="5898" width="9.140625" style="1"/>
    <col min="5899" max="5899" width="8.5703125" style="1" customWidth="1"/>
    <col min="5900" max="5900" width="14" style="1" customWidth="1"/>
    <col min="5901" max="5901" width="34.140625" style="1" customWidth="1"/>
    <col min="5902" max="5908" width="0" style="1" hidden="1" customWidth="1"/>
    <col min="5909" max="5921" width="9.140625" style="1"/>
    <col min="5922" max="5922" width="46.42578125" style="1" customWidth="1"/>
    <col min="5923" max="6145" width="9.140625" style="1"/>
    <col min="6146" max="6146" width="12.140625" style="1" customWidth="1"/>
    <col min="6147" max="6147" width="6.28515625" style="1" customWidth="1"/>
    <col min="6148" max="6148" width="7.140625" style="1" customWidth="1"/>
    <col min="6149" max="6149" width="28.7109375" style="1" customWidth="1"/>
    <col min="6150" max="6150" width="26.140625" style="1" customWidth="1"/>
    <col min="6151" max="6151" width="9.140625" style="1"/>
    <col min="6152" max="6152" width="9.85546875" style="1" customWidth="1"/>
    <col min="6153" max="6153" width="10" style="1" customWidth="1"/>
    <col min="6154" max="6154" width="9.140625" style="1"/>
    <col min="6155" max="6155" width="8.5703125" style="1" customWidth="1"/>
    <col min="6156" max="6156" width="14" style="1" customWidth="1"/>
    <col min="6157" max="6157" width="34.140625" style="1" customWidth="1"/>
    <col min="6158" max="6164" width="0" style="1" hidden="1" customWidth="1"/>
    <col min="6165" max="6177" width="9.140625" style="1"/>
    <col min="6178" max="6178" width="46.42578125" style="1" customWidth="1"/>
    <col min="6179" max="6401" width="9.140625" style="1"/>
    <col min="6402" max="6402" width="12.140625" style="1" customWidth="1"/>
    <col min="6403" max="6403" width="6.28515625" style="1" customWidth="1"/>
    <col min="6404" max="6404" width="7.140625" style="1" customWidth="1"/>
    <col min="6405" max="6405" width="28.7109375" style="1" customWidth="1"/>
    <col min="6406" max="6406" width="26.140625" style="1" customWidth="1"/>
    <col min="6407" max="6407" width="9.140625" style="1"/>
    <col min="6408" max="6408" width="9.85546875" style="1" customWidth="1"/>
    <col min="6409" max="6409" width="10" style="1" customWidth="1"/>
    <col min="6410" max="6410" width="9.140625" style="1"/>
    <col min="6411" max="6411" width="8.5703125" style="1" customWidth="1"/>
    <col min="6412" max="6412" width="14" style="1" customWidth="1"/>
    <col min="6413" max="6413" width="34.140625" style="1" customWidth="1"/>
    <col min="6414" max="6420" width="0" style="1" hidden="1" customWidth="1"/>
    <col min="6421" max="6433" width="9.140625" style="1"/>
    <col min="6434" max="6434" width="46.42578125" style="1" customWidth="1"/>
    <col min="6435" max="6657" width="9.140625" style="1"/>
    <col min="6658" max="6658" width="12.140625" style="1" customWidth="1"/>
    <col min="6659" max="6659" width="6.28515625" style="1" customWidth="1"/>
    <col min="6660" max="6660" width="7.140625" style="1" customWidth="1"/>
    <col min="6661" max="6661" width="28.7109375" style="1" customWidth="1"/>
    <col min="6662" max="6662" width="26.140625" style="1" customWidth="1"/>
    <col min="6663" max="6663" width="9.140625" style="1"/>
    <col min="6664" max="6664" width="9.85546875" style="1" customWidth="1"/>
    <col min="6665" max="6665" width="10" style="1" customWidth="1"/>
    <col min="6666" max="6666" width="9.140625" style="1"/>
    <col min="6667" max="6667" width="8.5703125" style="1" customWidth="1"/>
    <col min="6668" max="6668" width="14" style="1" customWidth="1"/>
    <col min="6669" max="6669" width="34.140625" style="1" customWidth="1"/>
    <col min="6670" max="6676" width="0" style="1" hidden="1" customWidth="1"/>
    <col min="6677" max="6689" width="9.140625" style="1"/>
    <col min="6690" max="6690" width="46.42578125" style="1" customWidth="1"/>
    <col min="6691" max="6913" width="9.140625" style="1"/>
    <col min="6914" max="6914" width="12.140625" style="1" customWidth="1"/>
    <col min="6915" max="6915" width="6.28515625" style="1" customWidth="1"/>
    <col min="6916" max="6916" width="7.140625" style="1" customWidth="1"/>
    <col min="6917" max="6917" width="28.7109375" style="1" customWidth="1"/>
    <col min="6918" max="6918" width="26.140625" style="1" customWidth="1"/>
    <col min="6919" max="6919" width="9.140625" style="1"/>
    <col min="6920" max="6920" width="9.85546875" style="1" customWidth="1"/>
    <col min="6921" max="6921" width="10" style="1" customWidth="1"/>
    <col min="6922" max="6922" width="9.140625" style="1"/>
    <col min="6923" max="6923" width="8.5703125" style="1" customWidth="1"/>
    <col min="6924" max="6924" width="14" style="1" customWidth="1"/>
    <col min="6925" max="6925" width="34.140625" style="1" customWidth="1"/>
    <col min="6926" max="6932" width="0" style="1" hidden="1" customWidth="1"/>
    <col min="6933" max="6945" width="9.140625" style="1"/>
    <col min="6946" max="6946" width="46.42578125" style="1" customWidth="1"/>
    <col min="6947" max="7169" width="9.140625" style="1"/>
    <col min="7170" max="7170" width="12.140625" style="1" customWidth="1"/>
    <col min="7171" max="7171" width="6.28515625" style="1" customWidth="1"/>
    <col min="7172" max="7172" width="7.140625" style="1" customWidth="1"/>
    <col min="7173" max="7173" width="28.7109375" style="1" customWidth="1"/>
    <col min="7174" max="7174" width="26.140625" style="1" customWidth="1"/>
    <col min="7175" max="7175" width="9.140625" style="1"/>
    <col min="7176" max="7176" width="9.85546875" style="1" customWidth="1"/>
    <col min="7177" max="7177" width="10" style="1" customWidth="1"/>
    <col min="7178" max="7178" width="9.140625" style="1"/>
    <col min="7179" max="7179" width="8.5703125" style="1" customWidth="1"/>
    <col min="7180" max="7180" width="14" style="1" customWidth="1"/>
    <col min="7181" max="7181" width="34.140625" style="1" customWidth="1"/>
    <col min="7182" max="7188" width="0" style="1" hidden="1" customWidth="1"/>
    <col min="7189" max="7201" width="9.140625" style="1"/>
    <col min="7202" max="7202" width="46.42578125" style="1" customWidth="1"/>
    <col min="7203" max="7425" width="9.140625" style="1"/>
    <col min="7426" max="7426" width="12.140625" style="1" customWidth="1"/>
    <col min="7427" max="7427" width="6.28515625" style="1" customWidth="1"/>
    <col min="7428" max="7428" width="7.140625" style="1" customWidth="1"/>
    <col min="7429" max="7429" width="28.7109375" style="1" customWidth="1"/>
    <col min="7430" max="7430" width="26.140625" style="1" customWidth="1"/>
    <col min="7431" max="7431" width="9.140625" style="1"/>
    <col min="7432" max="7432" width="9.85546875" style="1" customWidth="1"/>
    <col min="7433" max="7433" width="10" style="1" customWidth="1"/>
    <col min="7434" max="7434" width="9.140625" style="1"/>
    <col min="7435" max="7435" width="8.5703125" style="1" customWidth="1"/>
    <col min="7436" max="7436" width="14" style="1" customWidth="1"/>
    <col min="7437" max="7437" width="34.140625" style="1" customWidth="1"/>
    <col min="7438" max="7444" width="0" style="1" hidden="1" customWidth="1"/>
    <col min="7445" max="7457" width="9.140625" style="1"/>
    <col min="7458" max="7458" width="46.42578125" style="1" customWidth="1"/>
    <col min="7459" max="7681" width="9.140625" style="1"/>
    <col min="7682" max="7682" width="12.140625" style="1" customWidth="1"/>
    <col min="7683" max="7683" width="6.28515625" style="1" customWidth="1"/>
    <col min="7684" max="7684" width="7.140625" style="1" customWidth="1"/>
    <col min="7685" max="7685" width="28.7109375" style="1" customWidth="1"/>
    <col min="7686" max="7686" width="26.140625" style="1" customWidth="1"/>
    <col min="7687" max="7687" width="9.140625" style="1"/>
    <col min="7688" max="7688" width="9.85546875" style="1" customWidth="1"/>
    <col min="7689" max="7689" width="10" style="1" customWidth="1"/>
    <col min="7690" max="7690" width="9.140625" style="1"/>
    <col min="7691" max="7691" width="8.5703125" style="1" customWidth="1"/>
    <col min="7692" max="7692" width="14" style="1" customWidth="1"/>
    <col min="7693" max="7693" width="34.140625" style="1" customWidth="1"/>
    <col min="7694" max="7700" width="0" style="1" hidden="1" customWidth="1"/>
    <col min="7701" max="7713" width="9.140625" style="1"/>
    <col min="7714" max="7714" width="46.42578125" style="1" customWidth="1"/>
    <col min="7715" max="7937" width="9.140625" style="1"/>
    <col min="7938" max="7938" width="12.140625" style="1" customWidth="1"/>
    <col min="7939" max="7939" width="6.28515625" style="1" customWidth="1"/>
    <col min="7940" max="7940" width="7.140625" style="1" customWidth="1"/>
    <col min="7941" max="7941" width="28.7109375" style="1" customWidth="1"/>
    <col min="7942" max="7942" width="26.140625" style="1" customWidth="1"/>
    <col min="7943" max="7943" width="9.140625" style="1"/>
    <col min="7944" max="7944" width="9.85546875" style="1" customWidth="1"/>
    <col min="7945" max="7945" width="10" style="1" customWidth="1"/>
    <col min="7946" max="7946" width="9.140625" style="1"/>
    <col min="7947" max="7947" width="8.5703125" style="1" customWidth="1"/>
    <col min="7948" max="7948" width="14" style="1" customWidth="1"/>
    <col min="7949" max="7949" width="34.140625" style="1" customWidth="1"/>
    <col min="7950" max="7956" width="0" style="1" hidden="1" customWidth="1"/>
    <col min="7957" max="7969" width="9.140625" style="1"/>
    <col min="7970" max="7970" width="46.42578125" style="1" customWidth="1"/>
    <col min="7971" max="8193" width="9.140625" style="1"/>
    <col min="8194" max="8194" width="12.140625" style="1" customWidth="1"/>
    <col min="8195" max="8195" width="6.28515625" style="1" customWidth="1"/>
    <col min="8196" max="8196" width="7.140625" style="1" customWidth="1"/>
    <col min="8197" max="8197" width="28.7109375" style="1" customWidth="1"/>
    <col min="8198" max="8198" width="26.140625" style="1" customWidth="1"/>
    <col min="8199" max="8199" width="9.140625" style="1"/>
    <col min="8200" max="8200" width="9.85546875" style="1" customWidth="1"/>
    <col min="8201" max="8201" width="10" style="1" customWidth="1"/>
    <col min="8202" max="8202" width="9.140625" style="1"/>
    <col min="8203" max="8203" width="8.5703125" style="1" customWidth="1"/>
    <col min="8204" max="8204" width="14" style="1" customWidth="1"/>
    <col min="8205" max="8205" width="34.140625" style="1" customWidth="1"/>
    <col min="8206" max="8212" width="0" style="1" hidden="1" customWidth="1"/>
    <col min="8213" max="8225" width="9.140625" style="1"/>
    <col min="8226" max="8226" width="46.42578125" style="1" customWidth="1"/>
    <col min="8227" max="8449" width="9.140625" style="1"/>
    <col min="8450" max="8450" width="12.140625" style="1" customWidth="1"/>
    <col min="8451" max="8451" width="6.28515625" style="1" customWidth="1"/>
    <col min="8452" max="8452" width="7.140625" style="1" customWidth="1"/>
    <col min="8453" max="8453" width="28.7109375" style="1" customWidth="1"/>
    <col min="8454" max="8454" width="26.140625" style="1" customWidth="1"/>
    <col min="8455" max="8455" width="9.140625" style="1"/>
    <col min="8456" max="8456" width="9.85546875" style="1" customWidth="1"/>
    <col min="8457" max="8457" width="10" style="1" customWidth="1"/>
    <col min="8458" max="8458" width="9.140625" style="1"/>
    <col min="8459" max="8459" width="8.5703125" style="1" customWidth="1"/>
    <col min="8460" max="8460" width="14" style="1" customWidth="1"/>
    <col min="8461" max="8461" width="34.140625" style="1" customWidth="1"/>
    <col min="8462" max="8468" width="0" style="1" hidden="1" customWidth="1"/>
    <col min="8469" max="8481" width="9.140625" style="1"/>
    <col min="8482" max="8482" width="46.42578125" style="1" customWidth="1"/>
    <col min="8483" max="8705" width="9.140625" style="1"/>
    <col min="8706" max="8706" width="12.140625" style="1" customWidth="1"/>
    <col min="8707" max="8707" width="6.28515625" style="1" customWidth="1"/>
    <col min="8708" max="8708" width="7.140625" style="1" customWidth="1"/>
    <col min="8709" max="8709" width="28.7109375" style="1" customWidth="1"/>
    <col min="8710" max="8710" width="26.140625" style="1" customWidth="1"/>
    <col min="8711" max="8711" width="9.140625" style="1"/>
    <col min="8712" max="8712" width="9.85546875" style="1" customWidth="1"/>
    <col min="8713" max="8713" width="10" style="1" customWidth="1"/>
    <col min="8714" max="8714" width="9.140625" style="1"/>
    <col min="8715" max="8715" width="8.5703125" style="1" customWidth="1"/>
    <col min="8716" max="8716" width="14" style="1" customWidth="1"/>
    <col min="8717" max="8717" width="34.140625" style="1" customWidth="1"/>
    <col min="8718" max="8724" width="0" style="1" hidden="1" customWidth="1"/>
    <col min="8725" max="8737" width="9.140625" style="1"/>
    <col min="8738" max="8738" width="46.42578125" style="1" customWidth="1"/>
    <col min="8739" max="8961" width="9.140625" style="1"/>
    <col min="8962" max="8962" width="12.140625" style="1" customWidth="1"/>
    <col min="8963" max="8963" width="6.28515625" style="1" customWidth="1"/>
    <col min="8964" max="8964" width="7.140625" style="1" customWidth="1"/>
    <col min="8965" max="8965" width="28.7109375" style="1" customWidth="1"/>
    <col min="8966" max="8966" width="26.140625" style="1" customWidth="1"/>
    <col min="8967" max="8967" width="9.140625" style="1"/>
    <col min="8968" max="8968" width="9.85546875" style="1" customWidth="1"/>
    <col min="8969" max="8969" width="10" style="1" customWidth="1"/>
    <col min="8970" max="8970" width="9.140625" style="1"/>
    <col min="8971" max="8971" width="8.5703125" style="1" customWidth="1"/>
    <col min="8972" max="8972" width="14" style="1" customWidth="1"/>
    <col min="8973" max="8973" width="34.140625" style="1" customWidth="1"/>
    <col min="8974" max="8980" width="0" style="1" hidden="1" customWidth="1"/>
    <col min="8981" max="8993" width="9.140625" style="1"/>
    <col min="8994" max="8994" width="46.42578125" style="1" customWidth="1"/>
    <col min="8995" max="9217" width="9.140625" style="1"/>
    <col min="9218" max="9218" width="12.140625" style="1" customWidth="1"/>
    <col min="9219" max="9219" width="6.28515625" style="1" customWidth="1"/>
    <col min="9220" max="9220" width="7.140625" style="1" customWidth="1"/>
    <col min="9221" max="9221" width="28.7109375" style="1" customWidth="1"/>
    <col min="9222" max="9222" width="26.140625" style="1" customWidth="1"/>
    <col min="9223" max="9223" width="9.140625" style="1"/>
    <col min="9224" max="9224" width="9.85546875" style="1" customWidth="1"/>
    <col min="9225" max="9225" width="10" style="1" customWidth="1"/>
    <col min="9226" max="9226" width="9.140625" style="1"/>
    <col min="9227" max="9227" width="8.5703125" style="1" customWidth="1"/>
    <col min="9228" max="9228" width="14" style="1" customWidth="1"/>
    <col min="9229" max="9229" width="34.140625" style="1" customWidth="1"/>
    <col min="9230" max="9236" width="0" style="1" hidden="1" customWidth="1"/>
    <col min="9237" max="9249" width="9.140625" style="1"/>
    <col min="9250" max="9250" width="46.42578125" style="1" customWidth="1"/>
    <col min="9251" max="9473" width="9.140625" style="1"/>
    <col min="9474" max="9474" width="12.140625" style="1" customWidth="1"/>
    <col min="9475" max="9475" width="6.28515625" style="1" customWidth="1"/>
    <col min="9476" max="9476" width="7.140625" style="1" customWidth="1"/>
    <col min="9477" max="9477" width="28.7109375" style="1" customWidth="1"/>
    <col min="9478" max="9478" width="26.140625" style="1" customWidth="1"/>
    <col min="9479" max="9479" width="9.140625" style="1"/>
    <col min="9480" max="9480" width="9.85546875" style="1" customWidth="1"/>
    <col min="9481" max="9481" width="10" style="1" customWidth="1"/>
    <col min="9482" max="9482" width="9.140625" style="1"/>
    <col min="9483" max="9483" width="8.5703125" style="1" customWidth="1"/>
    <col min="9484" max="9484" width="14" style="1" customWidth="1"/>
    <col min="9485" max="9485" width="34.140625" style="1" customWidth="1"/>
    <col min="9486" max="9492" width="0" style="1" hidden="1" customWidth="1"/>
    <col min="9493" max="9505" width="9.140625" style="1"/>
    <col min="9506" max="9506" width="46.42578125" style="1" customWidth="1"/>
    <col min="9507" max="9729" width="9.140625" style="1"/>
    <col min="9730" max="9730" width="12.140625" style="1" customWidth="1"/>
    <col min="9731" max="9731" width="6.28515625" style="1" customWidth="1"/>
    <col min="9732" max="9732" width="7.140625" style="1" customWidth="1"/>
    <col min="9733" max="9733" width="28.7109375" style="1" customWidth="1"/>
    <col min="9734" max="9734" width="26.140625" style="1" customWidth="1"/>
    <col min="9735" max="9735" width="9.140625" style="1"/>
    <col min="9736" max="9736" width="9.85546875" style="1" customWidth="1"/>
    <col min="9737" max="9737" width="10" style="1" customWidth="1"/>
    <col min="9738" max="9738" width="9.140625" style="1"/>
    <col min="9739" max="9739" width="8.5703125" style="1" customWidth="1"/>
    <col min="9740" max="9740" width="14" style="1" customWidth="1"/>
    <col min="9741" max="9741" width="34.140625" style="1" customWidth="1"/>
    <col min="9742" max="9748" width="0" style="1" hidden="1" customWidth="1"/>
    <col min="9749" max="9761" width="9.140625" style="1"/>
    <col min="9762" max="9762" width="46.42578125" style="1" customWidth="1"/>
    <col min="9763" max="9985" width="9.140625" style="1"/>
    <col min="9986" max="9986" width="12.140625" style="1" customWidth="1"/>
    <col min="9987" max="9987" width="6.28515625" style="1" customWidth="1"/>
    <col min="9988" max="9988" width="7.140625" style="1" customWidth="1"/>
    <col min="9989" max="9989" width="28.7109375" style="1" customWidth="1"/>
    <col min="9990" max="9990" width="26.140625" style="1" customWidth="1"/>
    <col min="9991" max="9991" width="9.140625" style="1"/>
    <col min="9992" max="9992" width="9.85546875" style="1" customWidth="1"/>
    <col min="9993" max="9993" width="10" style="1" customWidth="1"/>
    <col min="9994" max="9994" width="9.140625" style="1"/>
    <col min="9995" max="9995" width="8.5703125" style="1" customWidth="1"/>
    <col min="9996" max="9996" width="14" style="1" customWidth="1"/>
    <col min="9997" max="9997" width="34.140625" style="1" customWidth="1"/>
    <col min="9998" max="10004" width="0" style="1" hidden="1" customWidth="1"/>
    <col min="10005" max="10017" width="9.140625" style="1"/>
    <col min="10018" max="10018" width="46.42578125" style="1" customWidth="1"/>
    <col min="10019" max="10241" width="9.140625" style="1"/>
    <col min="10242" max="10242" width="12.140625" style="1" customWidth="1"/>
    <col min="10243" max="10243" width="6.28515625" style="1" customWidth="1"/>
    <col min="10244" max="10244" width="7.140625" style="1" customWidth="1"/>
    <col min="10245" max="10245" width="28.7109375" style="1" customWidth="1"/>
    <col min="10246" max="10246" width="26.140625" style="1" customWidth="1"/>
    <col min="10247" max="10247" width="9.140625" style="1"/>
    <col min="10248" max="10248" width="9.85546875" style="1" customWidth="1"/>
    <col min="10249" max="10249" width="10" style="1" customWidth="1"/>
    <col min="10250" max="10250" width="9.140625" style="1"/>
    <col min="10251" max="10251" width="8.5703125" style="1" customWidth="1"/>
    <col min="10252" max="10252" width="14" style="1" customWidth="1"/>
    <col min="10253" max="10253" width="34.140625" style="1" customWidth="1"/>
    <col min="10254" max="10260" width="0" style="1" hidden="1" customWidth="1"/>
    <col min="10261" max="10273" width="9.140625" style="1"/>
    <col min="10274" max="10274" width="46.42578125" style="1" customWidth="1"/>
    <col min="10275" max="10497" width="9.140625" style="1"/>
    <col min="10498" max="10498" width="12.140625" style="1" customWidth="1"/>
    <col min="10499" max="10499" width="6.28515625" style="1" customWidth="1"/>
    <col min="10500" max="10500" width="7.140625" style="1" customWidth="1"/>
    <col min="10501" max="10501" width="28.7109375" style="1" customWidth="1"/>
    <col min="10502" max="10502" width="26.140625" style="1" customWidth="1"/>
    <col min="10503" max="10503" width="9.140625" style="1"/>
    <col min="10504" max="10504" width="9.85546875" style="1" customWidth="1"/>
    <col min="10505" max="10505" width="10" style="1" customWidth="1"/>
    <col min="10506" max="10506" width="9.140625" style="1"/>
    <col min="10507" max="10507" width="8.5703125" style="1" customWidth="1"/>
    <col min="10508" max="10508" width="14" style="1" customWidth="1"/>
    <col min="10509" max="10509" width="34.140625" style="1" customWidth="1"/>
    <col min="10510" max="10516" width="0" style="1" hidden="1" customWidth="1"/>
    <col min="10517" max="10529" width="9.140625" style="1"/>
    <col min="10530" max="10530" width="46.42578125" style="1" customWidth="1"/>
    <col min="10531" max="10753" width="9.140625" style="1"/>
    <col min="10754" max="10754" width="12.140625" style="1" customWidth="1"/>
    <col min="10755" max="10755" width="6.28515625" style="1" customWidth="1"/>
    <col min="10756" max="10756" width="7.140625" style="1" customWidth="1"/>
    <col min="10757" max="10757" width="28.7109375" style="1" customWidth="1"/>
    <col min="10758" max="10758" width="26.140625" style="1" customWidth="1"/>
    <col min="10759" max="10759" width="9.140625" style="1"/>
    <col min="10760" max="10760" width="9.85546875" style="1" customWidth="1"/>
    <col min="10761" max="10761" width="10" style="1" customWidth="1"/>
    <col min="10762" max="10762" width="9.140625" style="1"/>
    <col min="10763" max="10763" width="8.5703125" style="1" customWidth="1"/>
    <col min="10764" max="10764" width="14" style="1" customWidth="1"/>
    <col min="10765" max="10765" width="34.140625" style="1" customWidth="1"/>
    <col min="10766" max="10772" width="0" style="1" hidden="1" customWidth="1"/>
    <col min="10773" max="10785" width="9.140625" style="1"/>
    <col min="10786" max="10786" width="46.42578125" style="1" customWidth="1"/>
    <col min="10787" max="11009" width="9.140625" style="1"/>
    <col min="11010" max="11010" width="12.140625" style="1" customWidth="1"/>
    <col min="11011" max="11011" width="6.28515625" style="1" customWidth="1"/>
    <col min="11012" max="11012" width="7.140625" style="1" customWidth="1"/>
    <col min="11013" max="11013" width="28.7109375" style="1" customWidth="1"/>
    <col min="11014" max="11014" width="26.140625" style="1" customWidth="1"/>
    <col min="11015" max="11015" width="9.140625" style="1"/>
    <col min="11016" max="11016" width="9.85546875" style="1" customWidth="1"/>
    <col min="11017" max="11017" width="10" style="1" customWidth="1"/>
    <col min="11018" max="11018" width="9.140625" style="1"/>
    <col min="11019" max="11019" width="8.5703125" style="1" customWidth="1"/>
    <col min="11020" max="11020" width="14" style="1" customWidth="1"/>
    <col min="11021" max="11021" width="34.140625" style="1" customWidth="1"/>
    <col min="11022" max="11028" width="0" style="1" hidden="1" customWidth="1"/>
    <col min="11029" max="11041" width="9.140625" style="1"/>
    <col min="11042" max="11042" width="46.42578125" style="1" customWidth="1"/>
    <col min="11043" max="11265" width="9.140625" style="1"/>
    <col min="11266" max="11266" width="12.140625" style="1" customWidth="1"/>
    <col min="11267" max="11267" width="6.28515625" style="1" customWidth="1"/>
    <col min="11268" max="11268" width="7.140625" style="1" customWidth="1"/>
    <col min="11269" max="11269" width="28.7109375" style="1" customWidth="1"/>
    <col min="11270" max="11270" width="26.140625" style="1" customWidth="1"/>
    <col min="11271" max="11271" width="9.140625" style="1"/>
    <col min="11272" max="11272" width="9.85546875" style="1" customWidth="1"/>
    <col min="11273" max="11273" width="10" style="1" customWidth="1"/>
    <col min="11274" max="11274" width="9.140625" style="1"/>
    <col min="11275" max="11275" width="8.5703125" style="1" customWidth="1"/>
    <col min="11276" max="11276" width="14" style="1" customWidth="1"/>
    <col min="11277" max="11277" width="34.140625" style="1" customWidth="1"/>
    <col min="11278" max="11284" width="0" style="1" hidden="1" customWidth="1"/>
    <col min="11285" max="11297" width="9.140625" style="1"/>
    <col min="11298" max="11298" width="46.42578125" style="1" customWidth="1"/>
    <col min="11299" max="11521" width="9.140625" style="1"/>
    <col min="11522" max="11522" width="12.140625" style="1" customWidth="1"/>
    <col min="11523" max="11523" width="6.28515625" style="1" customWidth="1"/>
    <col min="11524" max="11524" width="7.140625" style="1" customWidth="1"/>
    <col min="11525" max="11525" width="28.7109375" style="1" customWidth="1"/>
    <col min="11526" max="11526" width="26.140625" style="1" customWidth="1"/>
    <col min="11527" max="11527" width="9.140625" style="1"/>
    <col min="11528" max="11528" width="9.85546875" style="1" customWidth="1"/>
    <col min="11529" max="11529" width="10" style="1" customWidth="1"/>
    <col min="11530" max="11530" width="9.140625" style="1"/>
    <col min="11531" max="11531" width="8.5703125" style="1" customWidth="1"/>
    <col min="11532" max="11532" width="14" style="1" customWidth="1"/>
    <col min="11533" max="11533" width="34.140625" style="1" customWidth="1"/>
    <col min="11534" max="11540" width="0" style="1" hidden="1" customWidth="1"/>
    <col min="11541" max="11553" width="9.140625" style="1"/>
    <col min="11554" max="11554" width="46.42578125" style="1" customWidth="1"/>
    <col min="11555" max="11777" width="9.140625" style="1"/>
    <col min="11778" max="11778" width="12.140625" style="1" customWidth="1"/>
    <col min="11779" max="11779" width="6.28515625" style="1" customWidth="1"/>
    <col min="11780" max="11780" width="7.140625" style="1" customWidth="1"/>
    <col min="11781" max="11781" width="28.7109375" style="1" customWidth="1"/>
    <col min="11782" max="11782" width="26.140625" style="1" customWidth="1"/>
    <col min="11783" max="11783" width="9.140625" style="1"/>
    <col min="11784" max="11784" width="9.85546875" style="1" customWidth="1"/>
    <col min="11785" max="11785" width="10" style="1" customWidth="1"/>
    <col min="11786" max="11786" width="9.140625" style="1"/>
    <col min="11787" max="11787" width="8.5703125" style="1" customWidth="1"/>
    <col min="11788" max="11788" width="14" style="1" customWidth="1"/>
    <col min="11789" max="11789" width="34.140625" style="1" customWidth="1"/>
    <col min="11790" max="11796" width="0" style="1" hidden="1" customWidth="1"/>
    <col min="11797" max="11809" width="9.140625" style="1"/>
    <col min="11810" max="11810" width="46.42578125" style="1" customWidth="1"/>
    <col min="11811" max="12033" width="9.140625" style="1"/>
    <col min="12034" max="12034" width="12.140625" style="1" customWidth="1"/>
    <col min="12035" max="12035" width="6.28515625" style="1" customWidth="1"/>
    <col min="12036" max="12036" width="7.140625" style="1" customWidth="1"/>
    <col min="12037" max="12037" width="28.7109375" style="1" customWidth="1"/>
    <col min="12038" max="12038" width="26.140625" style="1" customWidth="1"/>
    <col min="12039" max="12039" width="9.140625" style="1"/>
    <col min="12040" max="12040" width="9.85546875" style="1" customWidth="1"/>
    <col min="12041" max="12041" width="10" style="1" customWidth="1"/>
    <col min="12042" max="12042" width="9.140625" style="1"/>
    <col min="12043" max="12043" width="8.5703125" style="1" customWidth="1"/>
    <col min="12044" max="12044" width="14" style="1" customWidth="1"/>
    <col min="12045" max="12045" width="34.140625" style="1" customWidth="1"/>
    <col min="12046" max="12052" width="0" style="1" hidden="1" customWidth="1"/>
    <col min="12053" max="12065" width="9.140625" style="1"/>
    <col min="12066" max="12066" width="46.42578125" style="1" customWidth="1"/>
    <col min="12067" max="12289" width="9.140625" style="1"/>
    <col min="12290" max="12290" width="12.140625" style="1" customWidth="1"/>
    <col min="12291" max="12291" width="6.28515625" style="1" customWidth="1"/>
    <col min="12292" max="12292" width="7.140625" style="1" customWidth="1"/>
    <col min="12293" max="12293" width="28.7109375" style="1" customWidth="1"/>
    <col min="12294" max="12294" width="26.140625" style="1" customWidth="1"/>
    <col min="12295" max="12295" width="9.140625" style="1"/>
    <col min="12296" max="12296" width="9.85546875" style="1" customWidth="1"/>
    <col min="12297" max="12297" width="10" style="1" customWidth="1"/>
    <col min="12298" max="12298" width="9.140625" style="1"/>
    <col min="12299" max="12299" width="8.5703125" style="1" customWidth="1"/>
    <col min="12300" max="12300" width="14" style="1" customWidth="1"/>
    <col min="12301" max="12301" width="34.140625" style="1" customWidth="1"/>
    <col min="12302" max="12308" width="0" style="1" hidden="1" customWidth="1"/>
    <col min="12309" max="12321" width="9.140625" style="1"/>
    <col min="12322" max="12322" width="46.42578125" style="1" customWidth="1"/>
    <col min="12323" max="12545" width="9.140625" style="1"/>
    <col min="12546" max="12546" width="12.140625" style="1" customWidth="1"/>
    <col min="12547" max="12547" width="6.28515625" style="1" customWidth="1"/>
    <col min="12548" max="12548" width="7.140625" style="1" customWidth="1"/>
    <col min="12549" max="12549" width="28.7109375" style="1" customWidth="1"/>
    <col min="12550" max="12550" width="26.140625" style="1" customWidth="1"/>
    <col min="12551" max="12551" width="9.140625" style="1"/>
    <col min="12552" max="12552" width="9.85546875" style="1" customWidth="1"/>
    <col min="12553" max="12553" width="10" style="1" customWidth="1"/>
    <col min="12554" max="12554" width="9.140625" style="1"/>
    <col min="12555" max="12555" width="8.5703125" style="1" customWidth="1"/>
    <col min="12556" max="12556" width="14" style="1" customWidth="1"/>
    <col min="12557" max="12557" width="34.140625" style="1" customWidth="1"/>
    <col min="12558" max="12564" width="0" style="1" hidden="1" customWidth="1"/>
    <col min="12565" max="12577" width="9.140625" style="1"/>
    <col min="12578" max="12578" width="46.42578125" style="1" customWidth="1"/>
    <col min="12579" max="12801" width="9.140625" style="1"/>
    <col min="12802" max="12802" width="12.140625" style="1" customWidth="1"/>
    <col min="12803" max="12803" width="6.28515625" style="1" customWidth="1"/>
    <col min="12804" max="12804" width="7.140625" style="1" customWidth="1"/>
    <col min="12805" max="12805" width="28.7109375" style="1" customWidth="1"/>
    <col min="12806" max="12806" width="26.140625" style="1" customWidth="1"/>
    <col min="12807" max="12807" width="9.140625" style="1"/>
    <col min="12808" max="12808" width="9.85546875" style="1" customWidth="1"/>
    <col min="12809" max="12809" width="10" style="1" customWidth="1"/>
    <col min="12810" max="12810" width="9.140625" style="1"/>
    <col min="12811" max="12811" width="8.5703125" style="1" customWidth="1"/>
    <col min="12812" max="12812" width="14" style="1" customWidth="1"/>
    <col min="12813" max="12813" width="34.140625" style="1" customWidth="1"/>
    <col min="12814" max="12820" width="0" style="1" hidden="1" customWidth="1"/>
    <col min="12821" max="12833" width="9.140625" style="1"/>
    <col min="12834" max="12834" width="46.42578125" style="1" customWidth="1"/>
    <col min="12835" max="13057" width="9.140625" style="1"/>
    <col min="13058" max="13058" width="12.140625" style="1" customWidth="1"/>
    <col min="13059" max="13059" width="6.28515625" style="1" customWidth="1"/>
    <col min="13060" max="13060" width="7.140625" style="1" customWidth="1"/>
    <col min="13061" max="13061" width="28.7109375" style="1" customWidth="1"/>
    <col min="13062" max="13062" width="26.140625" style="1" customWidth="1"/>
    <col min="13063" max="13063" width="9.140625" style="1"/>
    <col min="13064" max="13064" width="9.85546875" style="1" customWidth="1"/>
    <col min="13065" max="13065" width="10" style="1" customWidth="1"/>
    <col min="13066" max="13066" width="9.140625" style="1"/>
    <col min="13067" max="13067" width="8.5703125" style="1" customWidth="1"/>
    <col min="13068" max="13068" width="14" style="1" customWidth="1"/>
    <col min="13069" max="13069" width="34.140625" style="1" customWidth="1"/>
    <col min="13070" max="13076" width="0" style="1" hidden="1" customWidth="1"/>
    <col min="13077" max="13089" width="9.140625" style="1"/>
    <col min="13090" max="13090" width="46.42578125" style="1" customWidth="1"/>
    <col min="13091" max="13313" width="9.140625" style="1"/>
    <col min="13314" max="13314" width="12.140625" style="1" customWidth="1"/>
    <col min="13315" max="13315" width="6.28515625" style="1" customWidth="1"/>
    <col min="13316" max="13316" width="7.140625" style="1" customWidth="1"/>
    <col min="13317" max="13317" width="28.7109375" style="1" customWidth="1"/>
    <col min="13318" max="13318" width="26.140625" style="1" customWidth="1"/>
    <col min="13319" max="13319" width="9.140625" style="1"/>
    <col min="13320" max="13320" width="9.85546875" style="1" customWidth="1"/>
    <col min="13321" max="13321" width="10" style="1" customWidth="1"/>
    <col min="13322" max="13322" width="9.140625" style="1"/>
    <col min="13323" max="13323" width="8.5703125" style="1" customWidth="1"/>
    <col min="13324" max="13324" width="14" style="1" customWidth="1"/>
    <col min="13325" max="13325" width="34.140625" style="1" customWidth="1"/>
    <col min="13326" max="13332" width="0" style="1" hidden="1" customWidth="1"/>
    <col min="13333" max="13345" width="9.140625" style="1"/>
    <col min="13346" max="13346" width="46.42578125" style="1" customWidth="1"/>
    <col min="13347" max="13569" width="9.140625" style="1"/>
    <col min="13570" max="13570" width="12.140625" style="1" customWidth="1"/>
    <col min="13571" max="13571" width="6.28515625" style="1" customWidth="1"/>
    <col min="13572" max="13572" width="7.140625" style="1" customWidth="1"/>
    <col min="13573" max="13573" width="28.7109375" style="1" customWidth="1"/>
    <col min="13574" max="13574" width="26.140625" style="1" customWidth="1"/>
    <col min="13575" max="13575" width="9.140625" style="1"/>
    <col min="13576" max="13576" width="9.85546875" style="1" customWidth="1"/>
    <col min="13577" max="13577" width="10" style="1" customWidth="1"/>
    <col min="13578" max="13578" width="9.140625" style="1"/>
    <col min="13579" max="13579" width="8.5703125" style="1" customWidth="1"/>
    <col min="13580" max="13580" width="14" style="1" customWidth="1"/>
    <col min="13581" max="13581" width="34.140625" style="1" customWidth="1"/>
    <col min="13582" max="13588" width="0" style="1" hidden="1" customWidth="1"/>
    <col min="13589" max="13601" width="9.140625" style="1"/>
    <col min="13602" max="13602" width="46.42578125" style="1" customWidth="1"/>
    <col min="13603" max="13825" width="9.140625" style="1"/>
    <col min="13826" max="13826" width="12.140625" style="1" customWidth="1"/>
    <col min="13827" max="13827" width="6.28515625" style="1" customWidth="1"/>
    <col min="13828" max="13828" width="7.140625" style="1" customWidth="1"/>
    <col min="13829" max="13829" width="28.7109375" style="1" customWidth="1"/>
    <col min="13830" max="13830" width="26.140625" style="1" customWidth="1"/>
    <col min="13831" max="13831" width="9.140625" style="1"/>
    <col min="13832" max="13832" width="9.85546875" style="1" customWidth="1"/>
    <col min="13833" max="13833" width="10" style="1" customWidth="1"/>
    <col min="13834" max="13834" width="9.140625" style="1"/>
    <col min="13835" max="13835" width="8.5703125" style="1" customWidth="1"/>
    <col min="13836" max="13836" width="14" style="1" customWidth="1"/>
    <col min="13837" max="13837" width="34.140625" style="1" customWidth="1"/>
    <col min="13838" max="13844" width="0" style="1" hidden="1" customWidth="1"/>
    <col min="13845" max="13857" width="9.140625" style="1"/>
    <col min="13858" max="13858" width="46.42578125" style="1" customWidth="1"/>
    <col min="13859" max="14081" width="9.140625" style="1"/>
    <col min="14082" max="14082" width="12.140625" style="1" customWidth="1"/>
    <col min="14083" max="14083" width="6.28515625" style="1" customWidth="1"/>
    <col min="14084" max="14084" width="7.140625" style="1" customWidth="1"/>
    <col min="14085" max="14085" width="28.7109375" style="1" customWidth="1"/>
    <col min="14086" max="14086" width="26.140625" style="1" customWidth="1"/>
    <col min="14087" max="14087" width="9.140625" style="1"/>
    <col min="14088" max="14088" width="9.85546875" style="1" customWidth="1"/>
    <col min="14089" max="14089" width="10" style="1" customWidth="1"/>
    <col min="14090" max="14090" width="9.140625" style="1"/>
    <col min="14091" max="14091" width="8.5703125" style="1" customWidth="1"/>
    <col min="14092" max="14092" width="14" style="1" customWidth="1"/>
    <col min="14093" max="14093" width="34.140625" style="1" customWidth="1"/>
    <col min="14094" max="14100" width="0" style="1" hidden="1" customWidth="1"/>
    <col min="14101" max="14113" width="9.140625" style="1"/>
    <col min="14114" max="14114" width="46.42578125" style="1" customWidth="1"/>
    <col min="14115" max="14337" width="9.140625" style="1"/>
    <col min="14338" max="14338" width="12.140625" style="1" customWidth="1"/>
    <col min="14339" max="14339" width="6.28515625" style="1" customWidth="1"/>
    <col min="14340" max="14340" width="7.140625" style="1" customWidth="1"/>
    <col min="14341" max="14341" width="28.7109375" style="1" customWidth="1"/>
    <col min="14342" max="14342" width="26.140625" style="1" customWidth="1"/>
    <col min="14343" max="14343" width="9.140625" style="1"/>
    <col min="14344" max="14344" width="9.85546875" style="1" customWidth="1"/>
    <col min="14345" max="14345" width="10" style="1" customWidth="1"/>
    <col min="14346" max="14346" width="9.140625" style="1"/>
    <col min="14347" max="14347" width="8.5703125" style="1" customWidth="1"/>
    <col min="14348" max="14348" width="14" style="1" customWidth="1"/>
    <col min="14349" max="14349" width="34.140625" style="1" customWidth="1"/>
    <col min="14350" max="14356" width="0" style="1" hidden="1" customWidth="1"/>
    <col min="14357" max="14369" width="9.140625" style="1"/>
    <col min="14370" max="14370" width="46.42578125" style="1" customWidth="1"/>
    <col min="14371" max="14593" width="9.140625" style="1"/>
    <col min="14594" max="14594" width="12.140625" style="1" customWidth="1"/>
    <col min="14595" max="14595" width="6.28515625" style="1" customWidth="1"/>
    <col min="14596" max="14596" width="7.140625" style="1" customWidth="1"/>
    <col min="14597" max="14597" width="28.7109375" style="1" customWidth="1"/>
    <col min="14598" max="14598" width="26.140625" style="1" customWidth="1"/>
    <col min="14599" max="14599" width="9.140625" style="1"/>
    <col min="14600" max="14600" width="9.85546875" style="1" customWidth="1"/>
    <col min="14601" max="14601" width="10" style="1" customWidth="1"/>
    <col min="14602" max="14602" width="9.140625" style="1"/>
    <col min="14603" max="14603" width="8.5703125" style="1" customWidth="1"/>
    <col min="14604" max="14604" width="14" style="1" customWidth="1"/>
    <col min="14605" max="14605" width="34.140625" style="1" customWidth="1"/>
    <col min="14606" max="14612" width="0" style="1" hidden="1" customWidth="1"/>
    <col min="14613" max="14625" width="9.140625" style="1"/>
    <col min="14626" max="14626" width="46.42578125" style="1" customWidth="1"/>
    <col min="14627" max="14849" width="9.140625" style="1"/>
    <col min="14850" max="14850" width="12.140625" style="1" customWidth="1"/>
    <col min="14851" max="14851" width="6.28515625" style="1" customWidth="1"/>
    <col min="14852" max="14852" width="7.140625" style="1" customWidth="1"/>
    <col min="14853" max="14853" width="28.7109375" style="1" customWidth="1"/>
    <col min="14854" max="14854" width="26.140625" style="1" customWidth="1"/>
    <col min="14855" max="14855" width="9.140625" style="1"/>
    <col min="14856" max="14856" width="9.85546875" style="1" customWidth="1"/>
    <col min="14857" max="14857" width="10" style="1" customWidth="1"/>
    <col min="14858" max="14858" width="9.140625" style="1"/>
    <col min="14859" max="14859" width="8.5703125" style="1" customWidth="1"/>
    <col min="14860" max="14860" width="14" style="1" customWidth="1"/>
    <col min="14861" max="14861" width="34.140625" style="1" customWidth="1"/>
    <col min="14862" max="14868" width="0" style="1" hidden="1" customWidth="1"/>
    <col min="14869" max="14881" width="9.140625" style="1"/>
    <col min="14882" max="14882" width="46.42578125" style="1" customWidth="1"/>
    <col min="14883" max="15105" width="9.140625" style="1"/>
    <col min="15106" max="15106" width="12.140625" style="1" customWidth="1"/>
    <col min="15107" max="15107" width="6.28515625" style="1" customWidth="1"/>
    <col min="15108" max="15108" width="7.140625" style="1" customWidth="1"/>
    <col min="15109" max="15109" width="28.7109375" style="1" customWidth="1"/>
    <col min="15110" max="15110" width="26.140625" style="1" customWidth="1"/>
    <col min="15111" max="15111" width="9.140625" style="1"/>
    <col min="15112" max="15112" width="9.85546875" style="1" customWidth="1"/>
    <col min="15113" max="15113" width="10" style="1" customWidth="1"/>
    <col min="15114" max="15114" width="9.140625" style="1"/>
    <col min="15115" max="15115" width="8.5703125" style="1" customWidth="1"/>
    <col min="15116" max="15116" width="14" style="1" customWidth="1"/>
    <col min="15117" max="15117" width="34.140625" style="1" customWidth="1"/>
    <col min="15118" max="15124" width="0" style="1" hidden="1" customWidth="1"/>
    <col min="15125" max="15137" width="9.140625" style="1"/>
    <col min="15138" max="15138" width="46.42578125" style="1" customWidth="1"/>
    <col min="15139" max="15361" width="9.140625" style="1"/>
    <col min="15362" max="15362" width="12.140625" style="1" customWidth="1"/>
    <col min="15363" max="15363" width="6.28515625" style="1" customWidth="1"/>
    <col min="15364" max="15364" width="7.140625" style="1" customWidth="1"/>
    <col min="15365" max="15365" width="28.7109375" style="1" customWidth="1"/>
    <col min="15366" max="15366" width="26.140625" style="1" customWidth="1"/>
    <col min="15367" max="15367" width="9.140625" style="1"/>
    <col min="15368" max="15368" width="9.85546875" style="1" customWidth="1"/>
    <col min="15369" max="15369" width="10" style="1" customWidth="1"/>
    <col min="15370" max="15370" width="9.140625" style="1"/>
    <col min="15371" max="15371" width="8.5703125" style="1" customWidth="1"/>
    <col min="15372" max="15372" width="14" style="1" customWidth="1"/>
    <col min="15373" max="15373" width="34.140625" style="1" customWidth="1"/>
    <col min="15374" max="15380" width="0" style="1" hidden="1" customWidth="1"/>
    <col min="15381" max="15393" width="9.140625" style="1"/>
    <col min="15394" max="15394" width="46.42578125" style="1" customWidth="1"/>
    <col min="15395" max="15617" width="9.140625" style="1"/>
    <col min="15618" max="15618" width="12.140625" style="1" customWidth="1"/>
    <col min="15619" max="15619" width="6.28515625" style="1" customWidth="1"/>
    <col min="15620" max="15620" width="7.140625" style="1" customWidth="1"/>
    <col min="15621" max="15621" width="28.7109375" style="1" customWidth="1"/>
    <col min="15622" max="15622" width="26.140625" style="1" customWidth="1"/>
    <col min="15623" max="15623" width="9.140625" style="1"/>
    <col min="15624" max="15624" width="9.85546875" style="1" customWidth="1"/>
    <col min="15625" max="15625" width="10" style="1" customWidth="1"/>
    <col min="15626" max="15626" width="9.140625" style="1"/>
    <col min="15627" max="15627" width="8.5703125" style="1" customWidth="1"/>
    <col min="15628" max="15628" width="14" style="1" customWidth="1"/>
    <col min="15629" max="15629" width="34.140625" style="1" customWidth="1"/>
    <col min="15630" max="15636" width="0" style="1" hidden="1" customWidth="1"/>
    <col min="15637" max="15649" width="9.140625" style="1"/>
    <col min="15650" max="15650" width="46.42578125" style="1" customWidth="1"/>
    <col min="15651" max="15873" width="9.140625" style="1"/>
    <col min="15874" max="15874" width="12.140625" style="1" customWidth="1"/>
    <col min="15875" max="15875" width="6.28515625" style="1" customWidth="1"/>
    <col min="15876" max="15876" width="7.140625" style="1" customWidth="1"/>
    <col min="15877" max="15877" width="28.7109375" style="1" customWidth="1"/>
    <col min="15878" max="15878" width="26.140625" style="1" customWidth="1"/>
    <col min="15879" max="15879" width="9.140625" style="1"/>
    <col min="15880" max="15880" width="9.85546875" style="1" customWidth="1"/>
    <col min="15881" max="15881" width="10" style="1" customWidth="1"/>
    <col min="15882" max="15882" width="9.140625" style="1"/>
    <col min="15883" max="15883" width="8.5703125" style="1" customWidth="1"/>
    <col min="15884" max="15884" width="14" style="1" customWidth="1"/>
    <col min="15885" max="15885" width="34.140625" style="1" customWidth="1"/>
    <col min="15886" max="15892" width="0" style="1" hidden="1" customWidth="1"/>
    <col min="15893" max="15905" width="9.140625" style="1"/>
    <col min="15906" max="15906" width="46.42578125" style="1" customWidth="1"/>
    <col min="15907" max="16129" width="9.140625" style="1"/>
    <col min="16130" max="16130" width="12.140625" style="1" customWidth="1"/>
    <col min="16131" max="16131" width="6.28515625" style="1" customWidth="1"/>
    <col min="16132" max="16132" width="7.140625" style="1" customWidth="1"/>
    <col min="16133" max="16133" width="28.7109375" style="1" customWidth="1"/>
    <col min="16134" max="16134" width="26.140625" style="1" customWidth="1"/>
    <col min="16135" max="16135" width="9.140625" style="1"/>
    <col min="16136" max="16136" width="9.85546875" style="1" customWidth="1"/>
    <col min="16137" max="16137" width="10" style="1" customWidth="1"/>
    <col min="16138" max="16138" width="9.140625" style="1"/>
    <col min="16139" max="16139" width="8.5703125" style="1" customWidth="1"/>
    <col min="16140" max="16140" width="14" style="1" customWidth="1"/>
    <col min="16141" max="16141" width="34.140625" style="1" customWidth="1"/>
    <col min="16142" max="16148" width="0" style="1" hidden="1" customWidth="1"/>
    <col min="16149" max="16161" width="9.140625" style="1"/>
    <col min="16162" max="16162" width="46.42578125" style="1" customWidth="1"/>
    <col min="16163" max="16384" width="9.140625" style="1"/>
  </cols>
  <sheetData>
    <row r="1" spans="1:90" ht="20.25" customHeight="1" x14ac:dyDescent="0.3">
      <c r="A1" s="225"/>
      <c r="B1" s="225"/>
      <c r="C1" s="225"/>
      <c r="D1" s="225"/>
      <c r="E1" s="225"/>
      <c r="F1" s="225"/>
      <c r="G1" s="225"/>
      <c r="H1" s="225"/>
      <c r="I1" s="733"/>
      <c r="J1" s="734"/>
      <c r="K1" s="225"/>
      <c r="L1" s="1"/>
      <c r="M1" s="495"/>
      <c r="AG1" s="497"/>
      <c r="AH1" s="358"/>
      <c r="AI1" s="358"/>
      <c r="AJ1" s="496"/>
      <c r="AK1" s="358"/>
      <c r="AL1" s="358"/>
      <c r="AM1" s="358"/>
      <c r="AN1" s="358"/>
      <c r="AO1" s="358"/>
    </row>
    <row r="2" spans="1:90" ht="12.75" customHeight="1" x14ac:dyDescent="0.25">
      <c r="A2" s="225"/>
      <c r="B2" s="225"/>
      <c r="C2" s="225"/>
      <c r="D2" s="225"/>
      <c r="E2" s="225"/>
      <c r="F2" s="225"/>
      <c r="G2" s="225"/>
      <c r="H2" s="225"/>
      <c r="I2" s="735"/>
      <c r="J2" s="225"/>
      <c r="K2" s="225"/>
      <c r="L2" s="1"/>
      <c r="M2" s="495"/>
      <c r="AG2" s="497"/>
      <c r="AH2" s="358"/>
      <c r="AI2" s="358"/>
      <c r="AJ2" s="496"/>
      <c r="AK2" s="358"/>
      <c r="AL2" s="358"/>
      <c r="AM2" s="358"/>
      <c r="AN2" s="358"/>
      <c r="AO2" s="358"/>
    </row>
    <row r="3" spans="1:90" ht="10.5" customHeight="1" x14ac:dyDescent="0.25">
      <c r="A3" s="225"/>
      <c r="B3" s="225"/>
      <c r="C3" s="225"/>
      <c r="D3" s="225"/>
      <c r="E3" s="225"/>
      <c r="F3" s="225"/>
      <c r="G3" s="225"/>
      <c r="H3" s="225"/>
      <c r="I3" s="735"/>
      <c r="J3" s="225"/>
      <c r="K3" s="225"/>
      <c r="L3" s="1"/>
      <c r="M3" s="495"/>
      <c r="AG3" s="497"/>
      <c r="AH3" s="358"/>
      <c r="AI3" s="358"/>
      <c r="AJ3" s="496"/>
      <c r="AK3" s="358"/>
      <c r="AL3" s="358"/>
      <c r="AM3" s="358"/>
      <c r="AN3" s="358"/>
      <c r="AO3" s="358"/>
    </row>
    <row r="4" spans="1:90" ht="12" customHeight="1" x14ac:dyDescent="0.25">
      <c r="A4" s="225"/>
      <c r="B4" s="227"/>
      <c r="C4" s="225"/>
      <c r="D4" s="225"/>
      <c r="E4" s="225"/>
      <c r="F4" s="225"/>
      <c r="G4" s="225"/>
      <c r="H4" s="225"/>
      <c r="I4" s="736"/>
      <c r="J4" s="225"/>
      <c r="K4" s="225"/>
      <c r="L4" s="1"/>
      <c r="M4" s="495"/>
      <c r="AG4" s="496"/>
      <c r="AH4" s="496"/>
      <c r="AI4" s="496"/>
      <c r="AJ4" s="496"/>
      <c r="AK4" s="358"/>
      <c r="AL4" s="358"/>
      <c r="AM4" s="358"/>
      <c r="AN4" s="358"/>
      <c r="AO4" s="358"/>
    </row>
    <row r="5" spans="1:90" x14ac:dyDescent="0.25">
      <c r="A5" s="225"/>
      <c r="B5" s="225"/>
      <c r="C5" s="225"/>
      <c r="D5" s="225"/>
      <c r="E5" s="225"/>
      <c r="F5" s="225"/>
      <c r="G5" s="225"/>
      <c r="H5" s="225"/>
      <c r="I5" s="225"/>
      <c r="J5" s="225"/>
      <c r="K5" s="225"/>
      <c r="L5" s="1"/>
      <c r="M5" s="495"/>
      <c r="AG5" s="496"/>
      <c r="AH5" s="358"/>
      <c r="AI5" s="358"/>
      <c r="AJ5" s="496"/>
      <c r="AK5" s="358"/>
      <c r="AL5" s="358"/>
      <c r="AM5" s="358"/>
      <c r="AN5" s="358"/>
      <c r="AO5" s="358"/>
    </row>
    <row r="6" spans="1:90" ht="15.75" x14ac:dyDescent="0.25">
      <c r="A6" s="225"/>
      <c r="B6" s="1016" t="s">
        <v>2</v>
      </c>
      <c r="C6" s="1016"/>
      <c r="D6" s="1016"/>
      <c r="E6" s="1016"/>
      <c r="F6" s="225"/>
      <c r="G6" s="225"/>
      <c r="H6" s="225"/>
      <c r="I6" s="225"/>
      <c r="J6" s="225"/>
      <c r="K6" s="225"/>
      <c r="L6" s="1"/>
      <c r="M6" s="495"/>
      <c r="AG6" s="496"/>
      <c r="AH6" s="358"/>
      <c r="AI6" s="358"/>
      <c r="AJ6" s="496"/>
      <c r="AK6" s="358"/>
      <c r="AL6" s="358"/>
      <c r="AM6" s="358"/>
      <c r="AN6" s="358"/>
      <c r="AO6" s="358"/>
    </row>
    <row r="7" spans="1:90" ht="15.75" x14ac:dyDescent="0.25">
      <c r="A7" s="225"/>
      <c r="B7" s="1016" t="s">
        <v>343</v>
      </c>
      <c r="C7" s="1016"/>
      <c r="D7" s="1016"/>
      <c r="E7" s="1016"/>
      <c r="F7" s="225"/>
      <c r="G7" s="225"/>
      <c r="H7" s="225"/>
      <c r="I7" s="225"/>
      <c r="J7" s="225"/>
      <c r="K7" s="225"/>
      <c r="L7" s="1"/>
      <c r="M7" s="495"/>
      <c r="AG7" s="496"/>
      <c r="AH7" s="358"/>
      <c r="AI7" s="358"/>
      <c r="AJ7" s="496"/>
      <c r="AK7" s="358"/>
      <c r="AL7" s="358"/>
      <c r="AM7" s="358"/>
      <c r="AN7" s="358"/>
      <c r="AO7" s="358"/>
    </row>
    <row r="8" spans="1:90" ht="15.75" customHeight="1" x14ac:dyDescent="0.25">
      <c r="A8" s="225"/>
      <c r="B8" s="637"/>
      <c r="C8" s="625"/>
      <c r="D8" s="625"/>
      <c r="E8" s="625"/>
      <c r="F8" s="225"/>
      <c r="G8" s="225"/>
      <c r="H8" s="225"/>
      <c r="I8" s="225"/>
      <c r="J8" s="225"/>
      <c r="K8" s="225"/>
      <c r="L8" s="1"/>
      <c r="M8" s="495"/>
      <c r="N8" s="358" t="s">
        <v>1339</v>
      </c>
      <c r="R8" s="358" t="s">
        <v>49</v>
      </c>
      <c r="AG8" s="496"/>
      <c r="AH8" s="358"/>
      <c r="AI8" s="358"/>
      <c r="AJ8" s="496"/>
      <c r="AK8" s="358"/>
      <c r="AL8" s="358"/>
      <c r="AM8" s="358"/>
      <c r="AN8" s="358"/>
      <c r="AO8" s="358"/>
    </row>
    <row r="9" spans="1:90" ht="19.5" x14ac:dyDescent="0.3">
      <c r="A9" s="1017" t="s">
        <v>1530</v>
      </c>
      <c r="B9" s="1017"/>
      <c r="C9" s="1017"/>
      <c r="D9" s="1017"/>
      <c r="E9" s="1017"/>
      <c r="F9" s="1017"/>
      <c r="G9" s="1017"/>
      <c r="H9" s="1017"/>
      <c r="I9" s="1017"/>
      <c r="J9" s="1017"/>
      <c r="K9" s="1017"/>
      <c r="L9" s="1"/>
      <c r="M9" s="495"/>
      <c r="N9" s="358" t="s">
        <v>473</v>
      </c>
      <c r="P9" s="497" t="s">
        <v>504</v>
      </c>
      <c r="R9" s="358" t="s">
        <v>38</v>
      </c>
      <c r="T9" s="496" t="s">
        <v>974</v>
      </c>
      <c r="AG9" s="358"/>
      <c r="AH9" s="358"/>
      <c r="AI9" s="358"/>
      <c r="AJ9" s="496"/>
      <c r="AK9" s="358"/>
      <c r="AL9" s="358"/>
      <c r="AM9" s="358"/>
      <c r="AN9" s="358"/>
      <c r="AO9" s="358"/>
    </row>
    <row r="10" spans="1:90" ht="18.75" x14ac:dyDescent="0.3">
      <c r="A10" s="225"/>
      <c r="B10" s="1018"/>
      <c r="C10" s="1018"/>
      <c r="D10" s="1018"/>
      <c r="E10" s="1018"/>
      <c r="F10" s="1018"/>
      <c r="G10" s="1018"/>
      <c r="H10" s="1018"/>
      <c r="I10" s="1018"/>
      <c r="J10" s="1018"/>
      <c r="K10" s="1018"/>
      <c r="L10" s="1"/>
      <c r="M10" s="495"/>
      <c r="N10" s="358" t="s">
        <v>1040</v>
      </c>
      <c r="P10" s="496" t="s">
        <v>1109</v>
      </c>
      <c r="R10" s="358" t="s">
        <v>40</v>
      </c>
      <c r="T10" s="496" t="s">
        <v>518</v>
      </c>
      <c r="AG10" s="358"/>
      <c r="AH10" s="358"/>
      <c r="AI10" s="358"/>
      <c r="AJ10" s="496"/>
      <c r="AK10" s="358"/>
      <c r="AL10" s="358"/>
      <c r="AM10" s="358"/>
      <c r="AN10" s="358"/>
      <c r="AO10" s="358"/>
    </row>
    <row r="11" spans="1:90" x14ac:dyDescent="0.25">
      <c r="A11" s="1019" t="s">
        <v>45</v>
      </c>
      <c r="B11" s="1019"/>
      <c r="C11" s="1019"/>
      <c r="D11" s="1019"/>
      <c r="E11" s="1019"/>
      <c r="F11" s="1019"/>
      <c r="G11" s="1019"/>
      <c r="H11" s="1019"/>
      <c r="I11" s="1019"/>
      <c r="J11" s="1019"/>
      <c r="K11" s="1019"/>
      <c r="L11" s="1"/>
      <c r="M11" s="495"/>
      <c r="N11" s="358" t="s">
        <v>1041</v>
      </c>
      <c r="P11" s="496" t="s">
        <v>1110</v>
      </c>
      <c r="R11" s="358" t="s">
        <v>39</v>
      </c>
      <c r="T11" s="496" t="s">
        <v>519</v>
      </c>
      <c r="AG11" s="358"/>
      <c r="AH11" s="358"/>
      <c r="AI11" s="358"/>
      <c r="AJ11" s="496"/>
      <c r="AK11" s="358"/>
      <c r="AL11" s="358"/>
      <c r="AM11" s="358"/>
      <c r="AN11" s="358"/>
      <c r="AO11" s="358"/>
    </row>
    <row r="12" spans="1:90" ht="33.75" customHeight="1" x14ac:dyDescent="0.25">
      <c r="A12" s="225"/>
      <c r="B12" s="1722" t="s">
        <v>1531</v>
      </c>
      <c r="C12" s="1722"/>
      <c r="D12" s="1722"/>
      <c r="E12" s="1722"/>
      <c r="F12" s="1722"/>
      <c r="G12" s="1722"/>
      <c r="H12" s="1722"/>
      <c r="I12" s="1722"/>
      <c r="J12" s="1722"/>
      <c r="K12" s="1722"/>
      <c r="L12" s="1"/>
      <c r="M12" s="495"/>
      <c r="P12" s="496" t="s">
        <v>1111</v>
      </c>
      <c r="R12" s="358" t="s">
        <v>1063</v>
      </c>
      <c r="T12" s="496" t="s">
        <v>520</v>
      </c>
      <c r="AG12" s="358"/>
      <c r="AH12" s="358"/>
      <c r="AI12" s="358"/>
      <c r="AJ12" s="496"/>
      <c r="AK12" s="358"/>
      <c r="AL12" s="358"/>
      <c r="AM12" s="358"/>
      <c r="AN12" s="358"/>
      <c r="AO12" s="358"/>
    </row>
    <row r="13" spans="1:90" s="4" customFormat="1" ht="11.25" customHeight="1" x14ac:dyDescent="0.25">
      <c r="A13" s="225"/>
      <c r="B13" s="224"/>
      <c r="C13" s="224"/>
      <c r="D13" s="224"/>
      <c r="E13" s="224"/>
      <c r="F13" s="224"/>
      <c r="G13" s="224"/>
      <c r="H13" s="224"/>
      <c r="I13" s="224"/>
      <c r="J13" s="224"/>
      <c r="K13" s="224"/>
      <c r="L13" s="154"/>
      <c r="M13" s="495"/>
      <c r="N13" s="473"/>
      <c r="O13" s="358"/>
      <c r="P13" s="358"/>
      <c r="Q13" s="358"/>
      <c r="R13" s="358"/>
      <c r="S13" s="358"/>
      <c r="T13" s="496"/>
      <c r="U13" s="495"/>
      <c r="V13" s="495"/>
      <c r="W13" s="495"/>
      <c r="X13" s="495"/>
      <c r="Y13" s="495"/>
      <c r="Z13" s="495"/>
      <c r="AA13" s="495"/>
      <c r="AB13" s="495"/>
      <c r="AC13" s="495"/>
      <c r="AD13" s="495"/>
      <c r="AE13" s="495"/>
      <c r="AF13" s="495"/>
      <c r="AG13" s="358"/>
      <c r="AH13" s="358"/>
      <c r="AI13" s="358"/>
      <c r="AJ13" s="496"/>
      <c r="AK13" s="358"/>
      <c r="AL13" s="358"/>
      <c r="AM13" s="358"/>
      <c r="AN13" s="358"/>
      <c r="AO13" s="358"/>
      <c r="AP13" s="495"/>
      <c r="AQ13" s="495"/>
      <c r="AR13" s="495"/>
      <c r="AS13" s="495"/>
      <c r="AT13" s="495"/>
      <c r="AU13" s="495"/>
      <c r="AV13" s="495"/>
      <c r="AW13" s="495"/>
      <c r="AX13" s="495"/>
      <c r="AY13" s="495"/>
      <c r="AZ13" s="495"/>
      <c r="BA13" s="495"/>
      <c r="BB13" s="495"/>
      <c r="BC13" s="495"/>
      <c r="BD13" s="495"/>
      <c r="BE13" s="495"/>
      <c r="BF13" s="495"/>
      <c r="BG13" s="495"/>
      <c r="BH13" s="495"/>
      <c r="BI13" s="495"/>
      <c r="BJ13" s="495"/>
      <c r="BK13" s="495"/>
      <c r="BL13" s="495"/>
      <c r="BM13" s="495"/>
      <c r="BN13" s="495"/>
      <c r="BO13" s="495"/>
      <c r="BP13" s="495"/>
      <c r="BQ13" s="495"/>
      <c r="BR13" s="495"/>
      <c r="BS13" s="495"/>
      <c r="BT13" s="495"/>
      <c r="BU13" s="495"/>
      <c r="BV13" s="495"/>
      <c r="BW13" s="495"/>
      <c r="BX13" s="495"/>
      <c r="BY13" s="495"/>
      <c r="BZ13" s="495"/>
      <c r="CA13" s="495"/>
      <c r="CB13" s="495"/>
      <c r="CC13" s="495"/>
      <c r="CD13" s="495"/>
      <c r="CE13" s="495"/>
      <c r="CF13" s="495"/>
      <c r="CG13" s="495"/>
      <c r="CH13" s="495"/>
      <c r="CI13" s="495"/>
      <c r="CJ13" s="495"/>
      <c r="CK13" s="495"/>
      <c r="CL13" s="495"/>
    </row>
    <row r="14" spans="1:90" ht="32.25" customHeight="1" x14ac:dyDescent="0.25">
      <c r="A14" s="225"/>
      <c r="B14" s="1061" t="s">
        <v>1532</v>
      </c>
      <c r="C14" s="1061"/>
      <c r="D14" s="1061"/>
      <c r="E14" s="1061"/>
      <c r="F14" s="1061"/>
      <c r="G14" s="1061"/>
      <c r="H14" s="1061"/>
      <c r="I14" s="1061"/>
      <c r="J14" s="1061"/>
      <c r="K14" s="1061"/>
    </row>
    <row r="15" spans="1:90" ht="76.5" customHeight="1" x14ac:dyDescent="0.25">
      <c r="A15" s="225"/>
      <c r="B15" s="1061" t="s">
        <v>1533</v>
      </c>
      <c r="C15" s="1061"/>
      <c r="D15" s="1061"/>
      <c r="E15" s="1061"/>
      <c r="F15" s="1061"/>
      <c r="G15" s="1061"/>
      <c r="H15" s="1061"/>
      <c r="I15" s="1061"/>
      <c r="J15" s="1061"/>
      <c r="K15" s="1061"/>
    </row>
    <row r="16" spans="1:90" x14ac:dyDescent="0.25">
      <c r="A16" s="225"/>
      <c r="B16" s="89"/>
      <c r="C16" s="225"/>
      <c r="D16" s="225"/>
      <c r="E16" s="225"/>
      <c r="F16" s="225"/>
      <c r="G16" s="225"/>
      <c r="H16" s="225"/>
      <c r="I16" s="225"/>
      <c r="J16" s="225"/>
      <c r="K16" s="225"/>
    </row>
    <row r="17" spans="1:90" ht="15.75" x14ac:dyDescent="0.25">
      <c r="A17" s="225"/>
      <c r="B17" s="224" t="s">
        <v>1309</v>
      </c>
      <c r="C17" s="224"/>
      <c r="D17" s="224"/>
      <c r="E17" s="224"/>
      <c r="F17" s="225"/>
      <c r="G17" s="225"/>
      <c r="H17" s="225"/>
      <c r="I17" s="225"/>
      <c r="J17" s="225"/>
      <c r="K17" s="225"/>
    </row>
    <row r="18" spans="1:90" x14ac:dyDescent="0.25">
      <c r="A18" s="225"/>
      <c r="B18" s="89"/>
      <c r="C18" s="225"/>
      <c r="D18" s="225"/>
      <c r="E18" s="225"/>
      <c r="F18" s="225"/>
      <c r="G18" s="225"/>
      <c r="H18" s="225"/>
      <c r="I18" s="225"/>
      <c r="J18" s="225"/>
      <c r="K18" s="225"/>
    </row>
    <row r="19" spans="1:90" ht="15.75" x14ac:dyDescent="0.25">
      <c r="A19" s="225"/>
      <c r="B19" s="1062"/>
      <c r="C19" s="1062"/>
      <c r="D19" s="225"/>
      <c r="E19" s="225"/>
      <c r="F19" s="225"/>
      <c r="G19" s="225"/>
      <c r="H19" s="225"/>
      <c r="I19" s="225"/>
      <c r="J19" s="225"/>
      <c r="K19" s="225"/>
    </row>
    <row r="20" spans="1:90" x14ac:dyDescent="0.25">
      <c r="A20" s="225"/>
      <c r="B20" s="1063" t="s">
        <v>29</v>
      </c>
      <c r="C20" s="1063"/>
      <c r="D20" s="225"/>
      <c r="E20" s="225"/>
      <c r="F20" s="225"/>
      <c r="G20" s="225"/>
      <c r="H20" s="225"/>
      <c r="I20" s="225"/>
      <c r="J20" s="225"/>
      <c r="K20" s="225"/>
    </row>
    <row r="21" spans="1:90" ht="15.75" x14ac:dyDescent="0.25">
      <c r="A21" s="225"/>
      <c r="B21" s="1071"/>
      <c r="C21" s="1071"/>
      <c r="D21" s="1071"/>
      <c r="E21" s="448"/>
      <c r="F21" s="721"/>
      <c r="G21" s="721"/>
      <c r="H21" s="225"/>
      <c r="I21" s="1072"/>
      <c r="J21" s="1072"/>
      <c r="K21" s="1072"/>
    </row>
    <row r="22" spans="1:90" x14ac:dyDescent="0.25">
      <c r="A22" s="225"/>
      <c r="B22" s="1073" t="s">
        <v>30</v>
      </c>
      <c r="C22" s="1073"/>
      <c r="D22" s="1073"/>
      <c r="E22" s="1074"/>
      <c r="F22" s="225"/>
      <c r="G22" s="718"/>
      <c r="H22" s="66"/>
      <c r="I22" s="1074" t="s">
        <v>32</v>
      </c>
      <c r="J22" s="1074"/>
      <c r="K22" s="1074"/>
    </row>
    <row r="23" spans="1:90" ht="18" x14ac:dyDescent="0.25">
      <c r="A23" s="225"/>
      <c r="B23" s="225" t="s">
        <v>477</v>
      </c>
      <c r="C23" s="225"/>
      <c r="D23" s="225"/>
      <c r="E23" s="225"/>
      <c r="F23" s="225"/>
      <c r="G23" s="225"/>
      <c r="H23" s="225"/>
      <c r="I23" s="225"/>
      <c r="J23" s="225"/>
      <c r="K23" s="225"/>
    </row>
    <row r="24" spans="1:90" x14ac:dyDescent="0.25">
      <c r="A24" s="225"/>
      <c r="B24" s="207" t="s">
        <v>478</v>
      </c>
      <c r="C24" s="225"/>
      <c r="D24" s="225"/>
      <c r="E24" s="225"/>
      <c r="F24" s="225"/>
      <c r="G24" s="225"/>
      <c r="H24" s="225"/>
      <c r="I24" s="225"/>
      <c r="J24" s="225"/>
      <c r="K24" s="225"/>
    </row>
    <row r="25" spans="1:90" x14ac:dyDescent="0.25">
      <c r="A25" s="225"/>
      <c r="B25" s="225"/>
      <c r="C25" s="225"/>
      <c r="D25" s="225"/>
      <c r="E25" s="225"/>
      <c r="F25" s="225"/>
      <c r="G25" s="225"/>
      <c r="H25" s="225"/>
      <c r="I25" s="225"/>
      <c r="J25" s="225"/>
      <c r="K25" s="225"/>
    </row>
    <row r="26" spans="1:90" ht="35.25" customHeight="1" x14ac:dyDescent="0.25">
      <c r="A26" s="208"/>
      <c r="B26" s="208"/>
      <c r="C26" s="208"/>
      <c r="D26" s="208"/>
      <c r="E26" s="208"/>
      <c r="F26" s="208"/>
      <c r="G26" s="208"/>
      <c r="H26" s="1078" t="s">
        <v>1534</v>
      </c>
      <c r="I26" s="1078"/>
      <c r="J26" s="1078"/>
      <c r="K26" s="1078"/>
    </row>
    <row r="27" spans="1:90" x14ac:dyDescent="0.25">
      <c r="A27" s="208"/>
      <c r="B27" s="208"/>
      <c r="C27" s="208"/>
      <c r="D27" s="208"/>
      <c r="E27" s="208"/>
      <c r="F27" s="208"/>
      <c r="G27" s="208"/>
      <c r="H27" s="208"/>
      <c r="I27" s="208"/>
      <c r="J27" s="225"/>
      <c r="K27" s="225"/>
    </row>
    <row r="28" spans="1:90" s="209" customFormat="1" ht="18.75" customHeight="1" x14ac:dyDescent="0.25">
      <c r="A28" s="1075" t="s">
        <v>88</v>
      </c>
      <c r="B28" s="1075"/>
      <c r="C28" s="1075"/>
      <c r="D28" s="1075"/>
      <c r="E28" s="1075"/>
      <c r="F28" s="1075"/>
      <c r="G28" s="1075"/>
      <c r="H28" s="1075"/>
      <c r="I28" s="1075"/>
      <c r="J28" s="1075"/>
      <c r="K28" s="1075"/>
      <c r="L28" s="356"/>
      <c r="M28" s="500"/>
      <c r="N28" s="500"/>
      <c r="O28" s="500"/>
      <c r="P28" s="500"/>
      <c r="Q28" s="500"/>
      <c r="R28" s="500"/>
      <c r="S28" s="500"/>
      <c r="T28" s="500"/>
      <c r="U28" s="499"/>
      <c r="V28" s="499"/>
      <c r="W28" s="499"/>
      <c r="X28" s="499"/>
      <c r="Y28" s="499"/>
      <c r="Z28" s="499"/>
      <c r="AA28" s="499"/>
      <c r="AB28" s="499"/>
      <c r="AC28" s="499"/>
      <c r="AD28" s="499"/>
      <c r="AE28" s="499"/>
      <c r="AF28" s="499"/>
      <c r="AG28" s="499"/>
      <c r="AH28" s="499"/>
      <c r="AI28" s="499"/>
      <c r="AJ28" s="499"/>
      <c r="AK28" s="499"/>
      <c r="AL28" s="495"/>
      <c r="AM28" s="499"/>
      <c r="AN28" s="499"/>
      <c r="AO28" s="499"/>
      <c r="AP28" s="499"/>
      <c r="AQ28" s="499"/>
      <c r="AR28" s="499"/>
      <c r="AS28" s="499"/>
      <c r="AT28" s="499"/>
      <c r="AU28" s="499"/>
      <c r="AV28" s="499"/>
      <c r="AW28" s="499"/>
      <c r="AX28" s="499"/>
      <c r="AY28" s="499"/>
      <c r="AZ28" s="499"/>
      <c r="BA28" s="499"/>
      <c r="BB28" s="499"/>
      <c r="BC28" s="499"/>
      <c r="BD28" s="499"/>
      <c r="BE28" s="499"/>
      <c r="BF28" s="499"/>
      <c r="BG28" s="499"/>
      <c r="BH28" s="499"/>
      <c r="BI28" s="499"/>
      <c r="BJ28" s="499"/>
      <c r="BK28" s="499"/>
      <c r="BL28" s="499"/>
      <c r="BM28" s="499"/>
      <c r="BN28" s="499"/>
      <c r="BO28" s="499"/>
      <c r="BP28" s="499"/>
      <c r="BQ28" s="499"/>
      <c r="BR28" s="499"/>
      <c r="BS28" s="499"/>
      <c r="BT28" s="499"/>
      <c r="BU28" s="499"/>
      <c r="BV28" s="499"/>
      <c r="BW28" s="499"/>
      <c r="BX28" s="499"/>
      <c r="BY28" s="499"/>
      <c r="BZ28" s="499"/>
      <c r="CA28" s="499"/>
      <c r="CB28" s="499"/>
      <c r="CC28" s="499"/>
      <c r="CD28" s="499"/>
      <c r="CE28" s="499"/>
      <c r="CF28" s="499"/>
      <c r="CG28" s="499"/>
      <c r="CH28" s="499"/>
      <c r="CI28" s="499"/>
      <c r="CJ28" s="499"/>
      <c r="CK28" s="499"/>
      <c r="CL28" s="499"/>
    </row>
    <row r="29" spans="1:90" ht="18.75" customHeight="1" x14ac:dyDescent="0.25">
      <c r="A29" s="1075" t="s">
        <v>1535</v>
      </c>
      <c r="B29" s="1075"/>
      <c r="C29" s="1075"/>
      <c r="D29" s="1075"/>
      <c r="E29" s="1075"/>
      <c r="F29" s="1075"/>
      <c r="G29" s="1075"/>
      <c r="H29" s="1075"/>
      <c r="I29" s="1075"/>
      <c r="J29" s="1075"/>
      <c r="K29" s="1075"/>
    </row>
    <row r="30" spans="1:90" ht="18.75" x14ac:dyDescent="0.25">
      <c r="A30" s="719"/>
      <c r="B30" s="719"/>
      <c r="C30" s="719"/>
      <c r="D30" s="719"/>
      <c r="E30" s="719"/>
      <c r="F30" s="719"/>
      <c r="G30" s="719"/>
      <c r="H30" s="719"/>
      <c r="I30" s="719"/>
      <c r="J30" s="225"/>
      <c r="K30" s="225"/>
    </row>
    <row r="31" spans="1:90" ht="34.5" customHeight="1" x14ac:dyDescent="0.25">
      <c r="A31" s="1067" t="s">
        <v>1536</v>
      </c>
      <c r="B31" s="1067"/>
      <c r="C31" s="1067"/>
      <c r="D31" s="1067"/>
      <c r="E31" s="1067"/>
      <c r="F31" s="1067"/>
      <c r="G31" s="1067"/>
      <c r="H31" s="717" t="s">
        <v>1335</v>
      </c>
      <c r="I31" s="717" t="s">
        <v>1336</v>
      </c>
      <c r="J31" s="1067" t="s">
        <v>89</v>
      </c>
      <c r="K31" s="1067"/>
    </row>
    <row r="32" spans="1:90" x14ac:dyDescent="0.25">
      <c r="A32" s="1068"/>
      <c r="B32" s="1068"/>
      <c r="C32" s="1068"/>
      <c r="D32" s="1068"/>
      <c r="E32" s="1068"/>
      <c r="F32" s="1068"/>
      <c r="G32" s="1068"/>
      <c r="H32" s="483"/>
      <c r="I32" s="483"/>
      <c r="J32" s="1069"/>
      <c r="K32" s="1070"/>
    </row>
    <row r="33" spans="1:11" x14ac:dyDescent="0.25">
      <c r="A33" s="1068"/>
      <c r="B33" s="1068"/>
      <c r="C33" s="1068"/>
      <c r="D33" s="1068"/>
      <c r="E33" s="1068"/>
      <c r="F33" s="1068"/>
      <c r="G33" s="1068"/>
      <c r="H33" s="483"/>
      <c r="I33" s="483"/>
      <c r="J33" s="1069"/>
      <c r="K33" s="1070"/>
    </row>
    <row r="34" spans="1:11" x14ac:dyDescent="0.25">
      <c r="A34" s="1068"/>
      <c r="B34" s="1068"/>
      <c r="C34" s="1068"/>
      <c r="D34" s="1068"/>
      <c r="E34" s="1068"/>
      <c r="F34" s="1068"/>
      <c r="G34" s="1068"/>
      <c r="H34" s="483"/>
      <c r="I34" s="483"/>
      <c r="J34" s="1069"/>
      <c r="K34" s="1070"/>
    </row>
    <row r="35" spans="1:11" x14ac:dyDescent="0.25">
      <c r="A35" s="1068"/>
      <c r="B35" s="1068"/>
      <c r="C35" s="1068"/>
      <c r="D35" s="1068"/>
      <c r="E35" s="1068"/>
      <c r="F35" s="1068"/>
      <c r="G35" s="1068"/>
      <c r="H35" s="483"/>
      <c r="I35" s="483"/>
      <c r="J35" s="1069"/>
      <c r="K35" s="1070"/>
    </row>
    <row r="36" spans="1:11" x14ac:dyDescent="0.25">
      <c r="A36" s="1068"/>
      <c r="B36" s="1068"/>
      <c r="C36" s="1068"/>
      <c r="D36" s="1068"/>
      <c r="E36" s="1068"/>
      <c r="F36" s="1068"/>
      <c r="G36" s="1068"/>
      <c r="H36" s="483"/>
      <c r="I36" s="483"/>
      <c r="J36" s="1069"/>
      <c r="K36" s="1070"/>
    </row>
    <row r="37" spans="1:11" x14ac:dyDescent="0.25">
      <c r="A37" s="1068"/>
      <c r="B37" s="1068"/>
      <c r="C37" s="1068"/>
      <c r="D37" s="1068"/>
      <c r="E37" s="1068"/>
      <c r="F37" s="1068"/>
      <c r="G37" s="1068"/>
      <c r="H37" s="483"/>
      <c r="I37" s="483"/>
      <c r="J37" s="1069"/>
      <c r="K37" s="1070"/>
    </row>
    <row r="38" spans="1:11" x14ac:dyDescent="0.25">
      <c r="A38" s="1068"/>
      <c r="B38" s="1068"/>
      <c r="C38" s="1068"/>
      <c r="D38" s="1068"/>
      <c r="E38" s="1068"/>
      <c r="F38" s="1068"/>
      <c r="G38" s="1068"/>
      <c r="H38" s="483"/>
      <c r="I38" s="483"/>
      <c r="J38" s="1069"/>
      <c r="K38" s="1070"/>
    </row>
    <row r="39" spans="1:11" x14ac:dyDescent="0.25">
      <c r="A39" s="1068"/>
      <c r="B39" s="1068"/>
      <c r="C39" s="1068"/>
      <c r="D39" s="1068"/>
      <c r="E39" s="1068"/>
      <c r="F39" s="1068"/>
      <c r="G39" s="1068"/>
      <c r="H39" s="483"/>
      <c r="I39" s="483"/>
      <c r="J39" s="1069"/>
      <c r="K39" s="1070"/>
    </row>
    <row r="40" spans="1:11" x14ac:dyDescent="0.25">
      <c r="A40" s="1068"/>
      <c r="B40" s="1068"/>
      <c r="C40" s="1068"/>
      <c r="D40" s="1068"/>
      <c r="E40" s="1068"/>
      <c r="F40" s="1068"/>
      <c r="G40" s="1068"/>
      <c r="H40" s="483"/>
      <c r="I40" s="483"/>
      <c r="J40" s="1069"/>
      <c r="K40" s="1070"/>
    </row>
    <row r="41" spans="1:11" x14ac:dyDescent="0.25">
      <c r="A41" s="1068"/>
      <c r="B41" s="1068"/>
      <c r="C41" s="1068"/>
      <c r="D41" s="1068"/>
      <c r="E41" s="1068"/>
      <c r="F41" s="1068"/>
      <c r="G41" s="1068"/>
      <c r="H41" s="483"/>
      <c r="I41" s="483"/>
      <c r="J41" s="1069"/>
      <c r="K41" s="1070"/>
    </row>
    <row r="42" spans="1:11" x14ac:dyDescent="0.25">
      <c r="A42" s="1068"/>
      <c r="B42" s="1068"/>
      <c r="C42" s="1068"/>
      <c r="D42" s="1068"/>
      <c r="E42" s="1068"/>
      <c r="F42" s="1068"/>
      <c r="G42" s="1068"/>
      <c r="H42" s="483"/>
      <c r="I42" s="483"/>
      <c r="J42" s="1069"/>
      <c r="K42" s="1070"/>
    </row>
    <row r="43" spans="1:11" x14ac:dyDescent="0.25">
      <c r="A43" s="1068"/>
      <c r="B43" s="1068"/>
      <c r="C43" s="1068"/>
      <c r="D43" s="1068"/>
      <c r="E43" s="1068"/>
      <c r="F43" s="1068"/>
      <c r="G43" s="1068"/>
      <c r="H43" s="483"/>
      <c r="I43" s="483"/>
      <c r="J43" s="1069"/>
      <c r="K43" s="1070"/>
    </row>
    <row r="44" spans="1:11" x14ac:dyDescent="0.25">
      <c r="A44" s="1068"/>
      <c r="B44" s="1068"/>
      <c r="C44" s="1068"/>
      <c r="D44" s="1068"/>
      <c r="E44" s="1068"/>
      <c r="F44" s="1068"/>
      <c r="G44" s="1068"/>
      <c r="H44" s="483"/>
      <c r="I44" s="483"/>
      <c r="J44" s="1069"/>
      <c r="K44" s="1070"/>
    </row>
    <row r="45" spans="1:11" x14ac:dyDescent="0.25">
      <c r="A45" s="208"/>
      <c r="B45" s="208"/>
      <c r="C45" s="208"/>
      <c r="D45" s="208"/>
      <c r="E45" s="208"/>
      <c r="F45" s="208"/>
      <c r="G45" s="208"/>
      <c r="H45" s="208"/>
      <c r="I45" s="208"/>
      <c r="J45" s="225"/>
      <c r="K45" s="225"/>
    </row>
    <row r="46" spans="1:11" ht="19.5" customHeight="1" x14ac:dyDescent="0.25">
      <c r="A46" s="1078" t="s">
        <v>1337</v>
      </c>
      <c r="B46" s="1078"/>
      <c r="C46" s="1078"/>
      <c r="D46" s="1078"/>
      <c r="E46" s="1078"/>
      <c r="F46" s="1078"/>
      <c r="G46" s="1078"/>
      <c r="H46" s="208"/>
      <c r="I46" s="208"/>
      <c r="J46" s="225"/>
      <c r="K46" s="225"/>
    </row>
    <row r="47" spans="1:11" ht="15.75" x14ac:dyDescent="0.25">
      <c r="A47" s="720"/>
      <c r="B47" s="720"/>
      <c r="C47" s="720"/>
      <c r="D47" s="720"/>
      <c r="E47" s="720"/>
      <c r="F47" s="720"/>
      <c r="G47" s="720"/>
      <c r="H47" s="208"/>
      <c r="I47" s="208"/>
      <c r="J47" s="225"/>
      <c r="K47" s="225"/>
    </row>
    <row r="48" spans="1:11" ht="15.75" x14ac:dyDescent="0.25">
      <c r="A48" s="1079" t="s">
        <v>1028</v>
      </c>
      <c r="B48" s="1079"/>
      <c r="C48" s="1079"/>
      <c r="D48" s="1079"/>
      <c r="E48" s="91"/>
      <c r="F48" s="91"/>
      <c r="G48" s="91"/>
      <c r="H48" s="208"/>
      <c r="I48" s="208"/>
      <c r="J48" s="225"/>
      <c r="K48" s="225"/>
    </row>
    <row r="49" spans="1:11" ht="15.75" x14ac:dyDescent="0.25">
      <c r="A49" s="1079"/>
      <c r="B49" s="1079"/>
      <c r="C49" s="1079"/>
      <c r="D49" s="1079"/>
      <c r="E49" s="1080"/>
      <c r="F49" s="1080"/>
      <c r="G49" s="722"/>
      <c r="H49" s="208"/>
      <c r="I49" s="208"/>
      <c r="J49" s="225"/>
      <c r="K49" s="225"/>
    </row>
    <row r="50" spans="1:11" ht="15.75" x14ac:dyDescent="0.25">
      <c r="A50" s="228"/>
      <c r="B50" s="208"/>
      <c r="C50" s="91"/>
      <c r="D50" s="91"/>
      <c r="E50" s="228"/>
      <c r="F50" s="91"/>
      <c r="G50" s="91"/>
      <c r="H50" s="208"/>
      <c r="I50" s="208"/>
      <c r="J50" s="225"/>
      <c r="K50" s="225"/>
    </row>
    <row r="51" spans="1:11" ht="15.75" x14ac:dyDescent="0.25">
      <c r="A51" s="228" t="s">
        <v>27</v>
      </c>
      <c r="B51" s="1076"/>
      <c r="C51" s="1077"/>
      <c r="D51" s="91"/>
      <c r="E51" s="91"/>
      <c r="F51" s="91"/>
      <c r="G51" s="91"/>
      <c r="H51" s="208"/>
      <c r="I51" s="208"/>
      <c r="J51" s="225"/>
      <c r="K51" s="225"/>
    </row>
    <row r="52" spans="1:11" ht="15.75" x14ac:dyDescent="0.25">
      <c r="A52" s="91"/>
      <c r="B52" s="91"/>
      <c r="C52" s="91"/>
      <c r="D52" s="91"/>
      <c r="E52" s="91"/>
      <c r="F52" s="91"/>
      <c r="G52" s="91"/>
      <c r="H52" s="208"/>
      <c r="I52" s="208"/>
      <c r="J52" s="225"/>
      <c r="K52" s="225"/>
    </row>
    <row r="53" spans="1:11" x14ac:dyDescent="0.25">
      <c r="A53" s="9"/>
      <c r="B53" s="9"/>
      <c r="C53" s="9"/>
      <c r="D53" s="9"/>
      <c r="E53" s="9"/>
      <c r="F53" s="9"/>
      <c r="G53" s="9"/>
      <c r="H53" s="9"/>
      <c r="I53" s="9"/>
    </row>
  </sheetData>
  <mergeCells count="49">
    <mergeCell ref="B12:K12"/>
    <mergeCell ref="B6:E6"/>
    <mergeCell ref="B7:E7"/>
    <mergeCell ref="A9:K9"/>
    <mergeCell ref="B10:K10"/>
    <mergeCell ref="A11:K11"/>
    <mergeCell ref="A31:G31"/>
    <mergeCell ref="J31:K31"/>
    <mergeCell ref="B14:K14"/>
    <mergeCell ref="B15:K15"/>
    <mergeCell ref="B19:C19"/>
    <mergeCell ref="B20:C20"/>
    <mergeCell ref="B21:D21"/>
    <mergeCell ref="I21:K21"/>
    <mergeCell ref="B22:E22"/>
    <mergeCell ref="I22:K22"/>
    <mergeCell ref="H26:K26"/>
    <mergeCell ref="A28:K28"/>
    <mergeCell ref="A29:K29"/>
    <mergeCell ref="A32:G32"/>
    <mergeCell ref="J32:K32"/>
    <mergeCell ref="A33:G33"/>
    <mergeCell ref="J33:K33"/>
    <mergeCell ref="A34:G34"/>
    <mergeCell ref="J34:K34"/>
    <mergeCell ref="A35:G35"/>
    <mergeCell ref="J35:K35"/>
    <mergeCell ref="A36:G36"/>
    <mergeCell ref="J36:K36"/>
    <mergeCell ref="A37:G37"/>
    <mergeCell ref="J37:K37"/>
    <mergeCell ref="A38:G38"/>
    <mergeCell ref="J38:K38"/>
    <mergeCell ref="A39:G39"/>
    <mergeCell ref="J39:K39"/>
    <mergeCell ref="A40:G40"/>
    <mergeCell ref="J40:K40"/>
    <mergeCell ref="B51:C51"/>
    <mergeCell ref="A41:G41"/>
    <mergeCell ref="J41:K41"/>
    <mergeCell ref="A42:G42"/>
    <mergeCell ref="J42:K42"/>
    <mergeCell ref="A43:G43"/>
    <mergeCell ref="J43:K43"/>
    <mergeCell ref="A44:G44"/>
    <mergeCell ref="J44:K44"/>
    <mergeCell ref="A46:G46"/>
    <mergeCell ref="A48:D49"/>
    <mergeCell ref="E49:F49"/>
  </mergeCells>
  <hyperlinks>
    <hyperlink ref="A28" location="_ftn1" display="_ftn1"/>
  </hyperlinks>
  <pageMargins left="0.7" right="0.7" top="0.75" bottom="0.75" header="0.3" footer="0.3"/>
  <pageSetup paperSize="9" scale="64" orientation="portrait" r:id="rId1"/>
  <colBreaks count="1" manualBreakCount="1">
    <brk id="1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O23"/>
  <sheetViews>
    <sheetView workbookViewId="0">
      <selection sqref="A1:XFD1048576"/>
    </sheetView>
  </sheetViews>
  <sheetFormatPr defaultRowHeight="15" x14ac:dyDescent="0.25"/>
  <cols>
    <col min="1" max="1" width="4.5703125" customWidth="1"/>
    <col min="2" max="2" width="17.140625" customWidth="1"/>
    <col min="3" max="3" width="12.28515625" customWidth="1"/>
    <col min="4" max="4" width="21.140625" customWidth="1"/>
    <col min="5" max="5" width="20.85546875" customWidth="1"/>
    <col min="6" max="6" width="14" bestFit="1" customWidth="1"/>
    <col min="7" max="7" width="8" bestFit="1" customWidth="1"/>
    <col min="8" max="8" width="20.85546875" customWidth="1"/>
    <col min="9" max="9" width="14.140625" bestFit="1" customWidth="1"/>
    <col min="10" max="10" width="18.85546875" bestFit="1" customWidth="1"/>
    <col min="11" max="11" width="20.85546875" customWidth="1"/>
    <col min="12" max="12" width="14.42578125" bestFit="1" customWidth="1"/>
    <col min="13" max="13" width="18.5703125" customWidth="1"/>
    <col min="14" max="14" width="21.140625" bestFit="1" customWidth="1"/>
    <col min="15" max="15" width="18.5703125" bestFit="1" customWidth="1"/>
  </cols>
  <sheetData>
    <row r="1" spans="1:15" x14ac:dyDescent="0.25">
      <c r="A1" s="920"/>
      <c r="B1" s="920"/>
      <c r="C1" s="920"/>
      <c r="D1" s="920"/>
      <c r="E1" s="920"/>
      <c r="F1" s="920"/>
      <c r="G1" s="920"/>
      <c r="H1" s="920"/>
      <c r="I1" s="920"/>
      <c r="J1" s="920"/>
      <c r="K1" s="920"/>
      <c r="L1" s="920"/>
      <c r="M1" s="920"/>
      <c r="N1" s="920" t="s">
        <v>1724</v>
      </c>
      <c r="O1" s="920"/>
    </row>
    <row r="2" spans="1:15" x14ac:dyDescent="0.25">
      <c r="A2" s="919"/>
      <c r="B2" s="919"/>
      <c r="C2" s="919"/>
      <c r="D2" s="919"/>
      <c r="E2" s="919"/>
      <c r="F2" s="919"/>
      <c r="G2" s="919"/>
      <c r="H2" s="919"/>
      <c r="I2" s="919"/>
      <c r="J2" s="919"/>
      <c r="K2" s="919"/>
      <c r="L2" s="919"/>
      <c r="M2" s="919"/>
      <c r="N2" s="919"/>
      <c r="O2" s="919"/>
    </row>
    <row r="3" spans="1:15" x14ac:dyDescent="0.25">
      <c r="A3" s="1725" t="s">
        <v>1719</v>
      </c>
      <c r="B3" s="1725"/>
      <c r="C3" s="1725"/>
      <c r="D3" s="1725"/>
      <c r="E3" s="920"/>
      <c r="F3" s="920"/>
      <c r="G3" s="920"/>
      <c r="H3" s="920"/>
      <c r="I3" s="920"/>
      <c r="J3" s="920"/>
      <c r="K3" s="920"/>
      <c r="L3" s="920"/>
      <c r="M3" s="1723"/>
      <c r="N3" s="1723"/>
      <c r="O3" s="1723"/>
    </row>
    <row r="4" spans="1:15" x14ac:dyDescent="0.25">
      <c r="A4" s="1727" t="s">
        <v>0</v>
      </c>
      <c r="B4" s="1727"/>
      <c r="C4" s="1727"/>
      <c r="D4" s="887"/>
      <c r="E4" s="920"/>
      <c r="F4" s="920"/>
      <c r="G4" s="920"/>
      <c r="H4" s="920"/>
      <c r="I4" s="920"/>
      <c r="J4" s="920"/>
      <c r="K4" s="920"/>
      <c r="L4" s="920"/>
      <c r="M4" s="920"/>
      <c r="N4" s="920"/>
      <c r="O4" s="920"/>
    </row>
    <row r="5" spans="1:15" x14ac:dyDescent="0.25">
      <c r="A5" s="887"/>
      <c r="B5" s="887"/>
      <c r="C5" s="887"/>
      <c r="D5" s="887"/>
      <c r="E5" s="920"/>
      <c r="F5" s="920"/>
      <c r="G5" s="920"/>
      <c r="H5" s="920"/>
      <c r="I5" s="920"/>
      <c r="J5" s="920"/>
      <c r="K5" s="920"/>
      <c r="L5" s="920"/>
      <c r="M5" s="920"/>
      <c r="N5" s="920"/>
      <c r="O5" s="920"/>
    </row>
    <row r="6" spans="1:15" x14ac:dyDescent="0.25">
      <c r="A6" s="920"/>
      <c r="B6" s="920"/>
      <c r="C6" s="920"/>
      <c r="D6" s="1726" t="s">
        <v>1725</v>
      </c>
      <c r="E6" s="1726"/>
      <c r="F6" s="1726"/>
      <c r="G6" s="1726"/>
      <c r="H6" s="1726"/>
      <c r="I6" s="1726"/>
      <c r="J6" s="1726"/>
      <c r="K6" s="1726"/>
      <c r="L6" s="920"/>
      <c r="M6" s="920"/>
      <c r="N6" s="920"/>
      <c r="O6" s="920"/>
    </row>
    <row r="7" spans="1:15" x14ac:dyDescent="0.25">
      <c r="A7" s="1727" t="s">
        <v>1726</v>
      </c>
      <c r="B7" s="1727"/>
      <c r="C7" s="1727"/>
      <c r="D7" s="920"/>
      <c r="E7" s="920"/>
      <c r="F7" s="920"/>
      <c r="G7" s="920"/>
      <c r="H7" s="920"/>
      <c r="I7" s="920"/>
      <c r="J7" s="920"/>
      <c r="K7" s="920"/>
      <c r="L7" s="920"/>
      <c r="M7" s="920"/>
      <c r="N7" s="920"/>
      <c r="O7" s="920"/>
    </row>
    <row r="8" spans="1:15" ht="60" x14ac:dyDescent="0.25">
      <c r="A8" s="886" t="s">
        <v>482</v>
      </c>
      <c r="B8" s="886" t="s">
        <v>1709</v>
      </c>
      <c r="C8" s="886" t="s">
        <v>1712</v>
      </c>
      <c r="D8" s="886" t="s">
        <v>1710</v>
      </c>
      <c r="E8" s="886" t="s">
        <v>1711</v>
      </c>
      <c r="F8" s="886" t="s">
        <v>1707</v>
      </c>
      <c r="G8" s="886" t="s">
        <v>1708</v>
      </c>
      <c r="H8" s="886" t="s">
        <v>1721</v>
      </c>
      <c r="I8" s="886" t="s">
        <v>1718</v>
      </c>
      <c r="J8" s="886" t="s">
        <v>1715</v>
      </c>
      <c r="K8" s="886" t="s">
        <v>1723</v>
      </c>
      <c r="L8" s="886" t="s">
        <v>1722</v>
      </c>
      <c r="M8" s="886" t="s">
        <v>1717</v>
      </c>
      <c r="N8" s="886" t="s">
        <v>1720</v>
      </c>
      <c r="O8" s="886" t="s">
        <v>1716</v>
      </c>
    </row>
    <row r="9" spans="1:15" s="916" customFormat="1" x14ac:dyDescent="0.25">
      <c r="A9" s="912">
        <v>1</v>
      </c>
      <c r="B9" s="912">
        <v>2</v>
      </c>
      <c r="C9" s="912">
        <v>3</v>
      </c>
      <c r="D9" s="912">
        <v>4</v>
      </c>
      <c r="E9" s="912">
        <v>5</v>
      </c>
      <c r="F9" s="912">
        <v>6</v>
      </c>
      <c r="G9" s="912">
        <v>7</v>
      </c>
      <c r="H9" s="912">
        <v>8</v>
      </c>
      <c r="I9" s="912">
        <v>9</v>
      </c>
      <c r="J9" s="912">
        <v>10</v>
      </c>
      <c r="K9" s="912">
        <v>11</v>
      </c>
      <c r="L9" s="912">
        <v>12</v>
      </c>
      <c r="M9" s="912">
        <v>13</v>
      </c>
      <c r="N9" s="912">
        <v>14</v>
      </c>
      <c r="O9" s="912">
        <v>15</v>
      </c>
    </row>
    <row r="10" spans="1:15" x14ac:dyDescent="0.25">
      <c r="A10" s="885"/>
      <c r="B10" s="885"/>
      <c r="C10" s="885"/>
      <c r="D10" s="885"/>
      <c r="E10" s="885"/>
      <c r="F10" s="885"/>
      <c r="G10" s="885"/>
      <c r="H10" s="885"/>
      <c r="I10" s="885"/>
      <c r="J10" s="885"/>
      <c r="K10" s="885"/>
      <c r="L10" s="885"/>
      <c r="M10" s="885"/>
      <c r="N10" s="885"/>
      <c r="O10" s="885"/>
    </row>
    <row r="11" spans="1:15" x14ac:dyDescent="0.25">
      <c r="A11" s="885"/>
      <c r="B11" s="885"/>
      <c r="C11" s="885"/>
      <c r="D11" s="885"/>
      <c r="E11" s="884"/>
      <c r="F11" s="885"/>
      <c r="G11" s="885"/>
      <c r="H11" s="883"/>
      <c r="I11" s="882"/>
      <c r="J11" s="883"/>
      <c r="K11" s="883"/>
      <c r="L11" s="881"/>
      <c r="M11" s="880"/>
      <c r="N11" s="880"/>
      <c r="O11" s="879"/>
    </row>
    <row r="12" spans="1:15" x14ac:dyDescent="0.25">
      <c r="A12" s="1728" t="s">
        <v>1727</v>
      </c>
      <c r="B12" s="1729"/>
      <c r="C12" s="1729"/>
      <c r="D12" s="1729"/>
      <c r="E12" s="1730"/>
      <c r="F12" s="881"/>
      <c r="G12" s="885"/>
      <c r="H12" s="890"/>
      <c r="I12" s="890" t="s">
        <v>9</v>
      </c>
      <c r="J12" s="883"/>
      <c r="K12" s="883"/>
      <c r="L12" s="881" t="s">
        <v>9</v>
      </c>
      <c r="M12" s="881" t="s">
        <v>9</v>
      </c>
      <c r="N12" s="881" t="s">
        <v>9</v>
      </c>
      <c r="O12" s="917"/>
    </row>
    <row r="13" spans="1:15" x14ac:dyDescent="0.25">
      <c r="A13" s="885" t="s">
        <v>1728</v>
      </c>
      <c r="B13" s="915"/>
      <c r="C13" s="915"/>
      <c r="D13" s="915"/>
      <c r="E13" s="914"/>
      <c r="F13" s="881" t="s">
        <v>9</v>
      </c>
      <c r="G13" s="881" t="s">
        <v>9</v>
      </c>
      <c r="H13" s="881"/>
      <c r="I13" s="890" t="s">
        <v>9</v>
      </c>
      <c r="J13" s="890"/>
      <c r="K13" s="890"/>
      <c r="L13" s="881" t="s">
        <v>9</v>
      </c>
      <c r="M13" s="881" t="s">
        <v>9</v>
      </c>
      <c r="N13" s="881" t="s">
        <v>9</v>
      </c>
      <c r="O13" s="917"/>
    </row>
    <row r="14" spans="1:15" x14ac:dyDescent="0.25">
      <c r="A14" s="919"/>
      <c r="B14" s="919"/>
      <c r="C14" s="919"/>
      <c r="D14" s="919"/>
      <c r="E14" s="919"/>
      <c r="F14" s="919"/>
      <c r="G14" s="919"/>
      <c r="H14" s="919"/>
      <c r="I14" s="919"/>
      <c r="J14" s="919"/>
      <c r="K14" s="919"/>
      <c r="L14" s="919"/>
      <c r="M14" s="919"/>
      <c r="N14" s="919"/>
      <c r="O14" s="919"/>
    </row>
    <row r="15" spans="1:15" x14ac:dyDescent="0.25">
      <c r="A15" s="919"/>
      <c r="B15" s="919"/>
      <c r="C15" s="919"/>
      <c r="D15" s="919"/>
      <c r="E15" s="919"/>
      <c r="F15" s="919"/>
      <c r="G15" s="919"/>
      <c r="H15" s="919"/>
      <c r="I15" s="919"/>
      <c r="J15" s="919"/>
      <c r="K15" s="919"/>
      <c r="L15" s="919"/>
      <c r="M15" s="919"/>
      <c r="N15" s="919"/>
      <c r="O15" s="919"/>
    </row>
    <row r="16" spans="1:15" x14ac:dyDescent="0.25">
      <c r="A16" s="1724" t="s">
        <v>1729</v>
      </c>
      <c r="B16" s="1731"/>
      <c r="C16" s="1731"/>
      <c r="D16" s="1731"/>
      <c r="E16" s="1731"/>
      <c r="F16" s="913" t="s">
        <v>1713</v>
      </c>
      <c r="G16" s="920"/>
      <c r="H16" s="920" t="s">
        <v>1714</v>
      </c>
      <c r="I16" s="920"/>
      <c r="J16" s="920"/>
      <c r="K16" s="920"/>
      <c r="L16" s="920"/>
      <c r="M16" s="920"/>
      <c r="N16" s="920"/>
      <c r="O16" s="920"/>
    </row>
    <row r="17" spans="1:15" x14ac:dyDescent="0.25">
      <c r="A17" s="919"/>
      <c r="B17" s="919"/>
      <c r="C17" s="919"/>
      <c r="D17" s="919"/>
      <c r="E17" s="919"/>
      <c r="F17" s="919"/>
      <c r="G17" s="919"/>
      <c r="H17" s="919"/>
      <c r="I17" s="919"/>
      <c r="J17" s="919"/>
      <c r="K17" s="919"/>
      <c r="L17" s="919"/>
      <c r="M17" s="919"/>
      <c r="N17" s="919"/>
      <c r="O17" s="919"/>
    </row>
    <row r="18" spans="1:15" x14ac:dyDescent="0.25">
      <c r="A18" s="919"/>
      <c r="B18" s="919"/>
      <c r="C18" s="919"/>
      <c r="D18" s="919"/>
      <c r="E18" s="919"/>
      <c r="F18" s="919"/>
      <c r="G18" s="919"/>
      <c r="H18" s="919"/>
      <c r="I18" s="919"/>
      <c r="J18" s="919"/>
      <c r="K18" s="919"/>
      <c r="L18" s="919"/>
      <c r="M18" s="919"/>
      <c r="N18" s="919"/>
      <c r="O18" s="919"/>
    </row>
    <row r="19" spans="1:15" x14ac:dyDescent="0.25">
      <c r="A19" s="1724" t="s">
        <v>1705</v>
      </c>
      <c r="B19" s="1724"/>
      <c r="C19" s="1724"/>
      <c r="D19" s="1724"/>
      <c r="E19" s="1724"/>
      <c r="F19" s="913" t="s">
        <v>1713</v>
      </c>
      <c r="G19" s="920"/>
      <c r="H19" s="920" t="s">
        <v>1714</v>
      </c>
      <c r="I19" s="920"/>
      <c r="J19" s="920"/>
      <c r="K19" s="920"/>
      <c r="L19" s="920"/>
      <c r="M19" s="919"/>
      <c r="N19" s="919"/>
      <c r="O19" s="919"/>
    </row>
    <row r="20" spans="1:15" x14ac:dyDescent="0.25">
      <c r="A20" s="920"/>
      <c r="B20" s="920"/>
      <c r="C20" s="920"/>
      <c r="D20" s="920"/>
      <c r="E20" s="920"/>
      <c r="F20" s="913"/>
      <c r="G20" s="920"/>
      <c r="H20" s="920"/>
      <c r="I20" s="920"/>
      <c r="J20" s="920"/>
      <c r="K20" s="920"/>
      <c r="L20" s="920"/>
      <c r="M20" s="919"/>
      <c r="N20" s="919"/>
      <c r="O20" s="919"/>
    </row>
    <row r="21" spans="1:15" x14ac:dyDescent="0.25">
      <c r="A21" s="919"/>
      <c r="B21" s="919"/>
      <c r="C21" s="919"/>
      <c r="D21" s="919"/>
      <c r="E21" s="919"/>
      <c r="F21" s="919"/>
      <c r="G21" s="919"/>
      <c r="H21" s="919"/>
      <c r="I21" s="919"/>
      <c r="J21" s="919"/>
      <c r="K21" s="919"/>
      <c r="L21" s="919"/>
      <c r="M21" s="919"/>
      <c r="N21" s="919"/>
      <c r="O21" s="919"/>
    </row>
    <row r="22" spans="1:15" x14ac:dyDescent="0.25">
      <c r="A22" s="919"/>
      <c r="B22" s="919"/>
      <c r="C22" s="919"/>
      <c r="D22" s="919"/>
      <c r="E22" s="919"/>
      <c r="F22" s="919"/>
      <c r="G22" s="919"/>
      <c r="H22" s="919"/>
      <c r="I22" s="919"/>
      <c r="J22" s="919"/>
      <c r="K22" s="919"/>
      <c r="L22" s="919"/>
      <c r="M22" s="919"/>
      <c r="N22" s="919"/>
      <c r="O22" s="919"/>
    </row>
    <row r="23" spans="1:15" x14ac:dyDescent="0.25">
      <c r="A23" s="920"/>
      <c r="B23" s="920"/>
      <c r="C23" s="920"/>
      <c r="D23" s="920"/>
      <c r="E23" s="920"/>
      <c r="F23" s="920"/>
      <c r="G23" s="920"/>
      <c r="H23" s="920"/>
      <c r="I23" s="920"/>
      <c r="J23" s="920"/>
      <c r="K23" s="920"/>
      <c r="L23" s="918"/>
      <c r="M23" s="919"/>
      <c r="N23" s="919"/>
      <c r="O23" s="919"/>
    </row>
  </sheetData>
  <mergeCells count="8">
    <mergeCell ref="M3:O3"/>
    <mergeCell ref="A19:E19"/>
    <mergeCell ref="A3:D3"/>
    <mergeCell ref="D6:K6"/>
    <mergeCell ref="A7:C7"/>
    <mergeCell ref="A4:C4"/>
    <mergeCell ref="A12:E12"/>
    <mergeCell ref="A16:E1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F24"/>
  <sheetViews>
    <sheetView workbookViewId="0">
      <selection sqref="A1:XFD1048576"/>
    </sheetView>
  </sheetViews>
  <sheetFormatPr defaultRowHeight="15" x14ac:dyDescent="0.25"/>
  <cols>
    <col min="1" max="1" width="53.42578125" customWidth="1"/>
  </cols>
  <sheetData>
    <row r="1" spans="1:6" ht="18.75" x14ac:dyDescent="0.3">
      <c r="A1" s="924"/>
      <c r="B1" s="924" t="s">
        <v>1702</v>
      </c>
      <c r="C1" s="924"/>
      <c r="D1" s="924"/>
      <c r="E1" s="919"/>
      <c r="F1" s="924"/>
    </row>
    <row r="2" spans="1:6" ht="18.75" x14ac:dyDescent="0.3">
      <c r="A2" s="924"/>
      <c r="B2" s="992" t="s">
        <v>1635</v>
      </c>
      <c r="C2" s="924"/>
      <c r="D2" s="919"/>
      <c r="E2" s="919"/>
      <c r="F2" s="924"/>
    </row>
    <row r="3" spans="1:6" ht="18.75" x14ac:dyDescent="0.3">
      <c r="A3" s="924"/>
      <c r="B3" s="992" t="s">
        <v>1636</v>
      </c>
      <c r="C3" s="924"/>
      <c r="D3" s="919"/>
      <c r="E3" s="919"/>
      <c r="F3" s="924"/>
    </row>
    <row r="4" spans="1:6" ht="18.75" x14ac:dyDescent="0.3">
      <c r="A4" s="924"/>
      <c r="B4" s="992" t="s">
        <v>1821</v>
      </c>
      <c r="C4" s="924"/>
      <c r="D4" s="919"/>
      <c r="E4" s="924"/>
      <c r="F4" s="924"/>
    </row>
    <row r="5" spans="1:6" ht="18.75" x14ac:dyDescent="0.3">
      <c r="A5" s="1733" t="s">
        <v>1820</v>
      </c>
      <c r="B5" s="1733"/>
      <c r="C5" s="1733"/>
      <c r="D5" s="1733"/>
      <c r="E5" s="924"/>
      <c r="F5" s="924"/>
    </row>
    <row r="6" spans="1:6" ht="18.75" x14ac:dyDescent="0.3">
      <c r="A6" s="924"/>
      <c r="B6" s="924"/>
      <c r="C6" s="924"/>
      <c r="D6" s="924"/>
      <c r="E6" s="924"/>
      <c r="F6" s="924"/>
    </row>
    <row r="7" spans="1:6" ht="18.75" x14ac:dyDescent="0.3">
      <c r="A7" s="924"/>
      <c r="B7" s="924"/>
      <c r="C7" s="924"/>
      <c r="D7" s="924"/>
      <c r="E7" s="924"/>
      <c r="F7" s="993"/>
    </row>
    <row r="8" spans="1:6" ht="18.75" x14ac:dyDescent="0.3">
      <c r="A8" s="924"/>
      <c r="B8" s="924"/>
      <c r="C8" s="924"/>
      <c r="D8" s="924"/>
      <c r="E8" s="924"/>
      <c r="F8" s="924"/>
    </row>
    <row r="9" spans="1:6" ht="18.75" x14ac:dyDescent="0.3">
      <c r="A9" s="1734" t="s">
        <v>1818</v>
      </c>
      <c r="B9" s="1735"/>
      <c r="C9" s="994"/>
      <c r="D9" s="924"/>
      <c r="E9" s="924"/>
      <c r="F9" s="993"/>
    </row>
    <row r="10" spans="1:6" ht="18.75" x14ac:dyDescent="0.3">
      <c r="A10" s="1734" t="s">
        <v>1703</v>
      </c>
      <c r="B10" s="1735"/>
      <c r="C10" s="994"/>
      <c r="D10" s="924"/>
      <c r="E10" s="924"/>
      <c r="F10" s="924"/>
    </row>
    <row r="11" spans="1:6" ht="18.75" x14ac:dyDescent="0.3">
      <c r="A11" s="1734" t="s">
        <v>1704</v>
      </c>
      <c r="B11" s="1735"/>
      <c r="C11" s="995"/>
      <c r="D11" s="924"/>
      <c r="E11" s="924"/>
      <c r="F11" s="924"/>
    </row>
    <row r="12" spans="1:6" ht="18.75" x14ac:dyDescent="0.3">
      <c r="A12" s="1736" t="s">
        <v>1819</v>
      </c>
      <c r="B12" s="1737"/>
      <c r="C12" s="996">
        <v>0</v>
      </c>
      <c r="D12" s="924"/>
      <c r="E12" s="924"/>
      <c r="F12" s="924"/>
    </row>
    <row r="13" spans="1:6" ht="18.75" x14ac:dyDescent="0.3">
      <c r="A13" s="924"/>
      <c r="B13" s="924"/>
      <c r="C13" s="924"/>
      <c r="D13" s="924"/>
      <c r="E13" s="924"/>
      <c r="F13" s="924"/>
    </row>
    <row r="14" spans="1:6" ht="18.75" x14ac:dyDescent="0.3">
      <c r="A14" s="1732"/>
      <c r="B14" s="1732"/>
      <c r="C14" s="1732"/>
      <c r="D14" s="1732"/>
      <c r="E14" s="924"/>
      <c r="F14" s="924"/>
    </row>
    <row r="15" spans="1:6" ht="18.75" x14ac:dyDescent="0.3">
      <c r="A15" s="925" t="s">
        <v>193</v>
      </c>
      <c r="B15" s="923" t="s">
        <v>31</v>
      </c>
      <c r="C15" s="923" t="s">
        <v>1706</v>
      </c>
      <c r="D15" s="919"/>
      <c r="E15" s="924"/>
      <c r="F15" s="924"/>
    </row>
    <row r="16" spans="1:6" ht="15.75" x14ac:dyDescent="0.25">
      <c r="A16" s="926"/>
      <c r="B16" s="921"/>
      <c r="C16" s="919"/>
      <c r="D16" s="919"/>
      <c r="E16" s="919"/>
      <c r="F16" s="919"/>
    </row>
    <row r="17" spans="1:6" ht="15.75" x14ac:dyDescent="0.25">
      <c r="A17" s="922" t="s">
        <v>1705</v>
      </c>
      <c r="B17" s="923" t="s">
        <v>31</v>
      </c>
      <c r="C17" s="923" t="s">
        <v>1706</v>
      </c>
      <c r="D17" s="919"/>
      <c r="E17" s="919"/>
      <c r="F17" s="919"/>
    </row>
    <row r="18" spans="1:6" x14ac:dyDescent="0.25">
      <c r="A18" s="919"/>
      <c r="B18" s="919"/>
      <c r="C18" s="919"/>
      <c r="D18" s="919"/>
      <c r="E18" s="919"/>
      <c r="F18" s="919"/>
    </row>
    <row r="19" spans="1:6" x14ac:dyDescent="0.25">
      <c r="A19" s="919"/>
      <c r="B19" s="919"/>
      <c r="C19" s="919"/>
      <c r="D19" s="919"/>
      <c r="E19" s="919"/>
      <c r="F19" s="919"/>
    </row>
    <row r="20" spans="1:6" ht="15.75" x14ac:dyDescent="0.25">
      <c r="A20" s="997"/>
      <c r="B20" s="998"/>
      <c r="C20" s="956"/>
      <c r="D20" s="956"/>
      <c r="E20" s="919"/>
      <c r="F20" s="919"/>
    </row>
    <row r="21" spans="1:6" x14ac:dyDescent="0.25">
      <c r="A21" s="919"/>
      <c r="B21" s="919"/>
      <c r="C21" s="919"/>
      <c r="D21" s="919"/>
      <c r="E21" s="919"/>
      <c r="F21" s="919"/>
    </row>
    <row r="22" spans="1:6" x14ac:dyDescent="0.25">
      <c r="A22" s="919"/>
      <c r="B22" s="919"/>
      <c r="C22" s="919"/>
      <c r="D22" s="919"/>
      <c r="E22" s="919"/>
      <c r="F22" s="919"/>
    </row>
    <row r="23" spans="1:6" x14ac:dyDescent="0.25">
      <c r="A23" s="919"/>
      <c r="B23" s="919"/>
      <c r="C23" s="919"/>
      <c r="D23" s="919"/>
      <c r="E23" s="919"/>
      <c r="F23" s="919"/>
    </row>
    <row r="24" spans="1:6" x14ac:dyDescent="0.25">
      <c r="A24" s="919"/>
      <c r="B24" s="919"/>
      <c r="C24" s="919"/>
      <c r="D24" s="919"/>
      <c r="E24" s="919"/>
      <c r="F24" s="919"/>
    </row>
  </sheetData>
  <mergeCells count="6">
    <mergeCell ref="A14:D14"/>
    <mergeCell ref="A5:D5"/>
    <mergeCell ref="A9:B9"/>
    <mergeCell ref="A10:B10"/>
    <mergeCell ref="A11:B11"/>
    <mergeCell ref="A12:B1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tabColor theme="7" tint="0.79998168889431442"/>
    <outlinePr summaryBelow="0" summaryRight="0"/>
    <pageSetUpPr fitToPage="1"/>
  </sheetPr>
  <dimension ref="A1:DC689"/>
  <sheetViews>
    <sheetView topLeftCell="B140" zoomScale="55" zoomScaleNormal="55" workbookViewId="0">
      <selection activeCell="R171" sqref="R171:S176"/>
    </sheetView>
  </sheetViews>
  <sheetFormatPr defaultRowHeight="15.75" outlineLevelRow="2" x14ac:dyDescent="0.25"/>
  <cols>
    <col min="1" max="1" width="11.140625" style="6" customWidth="1"/>
    <col min="2" max="2" width="9" style="6" customWidth="1"/>
    <col min="3" max="3" width="14.85546875" style="6" customWidth="1"/>
    <col min="4" max="4" width="13" style="6" customWidth="1"/>
    <col min="5" max="5" width="10.7109375" style="6" customWidth="1"/>
    <col min="6" max="6" width="10" style="6" customWidth="1"/>
    <col min="7" max="7" width="9.5703125" style="6" customWidth="1"/>
    <col min="8" max="8" width="11.28515625" style="6" customWidth="1"/>
    <col min="9" max="9" width="11.7109375" style="6" customWidth="1"/>
    <col min="10" max="10" width="12.85546875" style="6" customWidth="1"/>
    <col min="11" max="11" width="17.85546875" style="6" customWidth="1"/>
    <col min="12" max="12" width="12.28515625" style="6" customWidth="1"/>
    <col min="13" max="14" width="11.140625" style="6" customWidth="1"/>
    <col min="15" max="16" width="12.85546875" style="6" customWidth="1"/>
    <col min="17" max="17" width="11.42578125" style="10" customWidth="1"/>
    <col min="18" max="18" width="9.85546875" style="10" customWidth="1"/>
    <col min="19" max="19" width="9" style="10" customWidth="1"/>
    <col min="20" max="21" width="9.140625" style="6"/>
    <col min="28" max="28" width="9.140625" style="218"/>
    <col min="29" max="85" width="9.140625" style="6"/>
    <col min="86" max="86" width="9.140625" style="262"/>
    <col min="87" max="87" width="13.85546875" style="263" customWidth="1"/>
    <col min="88" max="88" width="9.140625" style="263"/>
    <col min="89" max="89" width="19.7109375" style="263" customWidth="1"/>
    <col min="90" max="90" width="15.7109375" style="263" customWidth="1"/>
    <col min="91" max="92" width="9.140625" style="263"/>
    <col min="93" max="97" width="9.140625" style="262"/>
    <col min="98" max="16384" width="9.140625" style="6"/>
  </cols>
  <sheetData>
    <row r="1" spans="1:107" x14ac:dyDescent="0.25">
      <c r="A1" s="224"/>
      <c r="B1" s="224"/>
      <c r="C1" s="224"/>
      <c r="D1" s="224"/>
      <c r="E1" s="224"/>
      <c r="F1" s="224"/>
      <c r="G1" s="224"/>
      <c r="H1" s="224"/>
      <c r="I1" s="224"/>
      <c r="J1" s="224"/>
      <c r="K1" s="224"/>
      <c r="L1" s="224"/>
      <c r="M1" s="224"/>
      <c r="N1" s="237"/>
      <c r="O1" s="224"/>
      <c r="P1" s="237" t="s">
        <v>1108</v>
      </c>
      <c r="Q1" s="235"/>
      <c r="R1" s="235"/>
      <c r="S1" s="235"/>
      <c r="CE1" s="273"/>
      <c r="CF1" s="273"/>
      <c r="CG1" s="273"/>
      <c r="CH1" s="274"/>
      <c r="CI1" s="204" t="s">
        <v>50</v>
      </c>
      <c r="CJ1" s="274"/>
      <c r="CK1" s="261" t="s">
        <v>1181</v>
      </c>
      <c r="CL1" s="261" t="s">
        <v>1182</v>
      </c>
      <c r="CM1" s="274"/>
      <c r="CN1" s="274"/>
      <c r="CO1" s="274"/>
      <c r="CP1" s="274"/>
      <c r="CQ1" s="274"/>
      <c r="CR1" s="274"/>
      <c r="CS1" s="274"/>
      <c r="CT1" s="273"/>
      <c r="CU1" s="273"/>
      <c r="CV1" s="273"/>
      <c r="CW1" s="273"/>
      <c r="CX1" s="273"/>
      <c r="CY1" s="273"/>
      <c r="CZ1" s="273"/>
      <c r="DA1" s="273"/>
      <c r="DB1" s="273"/>
      <c r="DC1" s="273"/>
    </row>
    <row r="2" spans="1:107" x14ac:dyDescent="0.25">
      <c r="A2" s="224"/>
      <c r="B2" s="224"/>
      <c r="C2" s="224"/>
      <c r="D2" s="224"/>
      <c r="E2" s="224"/>
      <c r="F2" s="224"/>
      <c r="G2" s="224"/>
      <c r="H2" s="224"/>
      <c r="I2" s="224"/>
      <c r="J2" s="224"/>
      <c r="K2" s="224"/>
      <c r="L2" s="224"/>
      <c r="M2" s="238"/>
      <c r="N2" s="224"/>
      <c r="O2" s="224"/>
      <c r="P2" s="224"/>
      <c r="Q2" s="235"/>
      <c r="R2" s="235"/>
      <c r="S2" s="235"/>
      <c r="CE2" s="273"/>
      <c r="CF2" s="273"/>
      <c r="CG2" s="273"/>
      <c r="CH2" s="274"/>
      <c r="CI2" s="261" t="s">
        <v>1056</v>
      </c>
      <c r="CJ2" s="274"/>
      <c r="CK2" s="261" t="s">
        <v>939</v>
      </c>
      <c r="CL2" s="261" t="s">
        <v>939</v>
      </c>
      <c r="CM2" s="274"/>
      <c r="CN2" s="274"/>
      <c r="CO2" s="274"/>
      <c r="CP2" s="274"/>
      <c r="CQ2" s="274"/>
      <c r="CR2" s="274"/>
      <c r="CS2" s="274"/>
      <c r="CT2" s="273"/>
      <c r="CU2" s="273"/>
      <c r="CV2" s="273"/>
      <c r="CW2" s="273"/>
      <c r="CX2" s="273"/>
      <c r="CY2" s="273"/>
      <c r="CZ2" s="273"/>
      <c r="DA2" s="273"/>
      <c r="DB2" s="273"/>
      <c r="DC2" s="273"/>
    </row>
    <row r="3" spans="1:107" x14ac:dyDescent="0.25">
      <c r="A3" s="224"/>
      <c r="B3" s="224"/>
      <c r="C3" s="224"/>
      <c r="D3" s="224"/>
      <c r="E3" s="224"/>
      <c r="F3" s="224"/>
      <c r="G3" s="224"/>
      <c r="H3" s="224"/>
      <c r="I3" s="224"/>
      <c r="J3" s="224"/>
      <c r="K3" s="224"/>
      <c r="L3" s="224"/>
      <c r="M3" s="238"/>
      <c r="N3" s="224"/>
      <c r="O3" s="224"/>
      <c r="P3" s="224"/>
      <c r="Q3" s="235"/>
      <c r="R3" s="235"/>
      <c r="S3" s="235"/>
      <c r="CE3" s="273"/>
      <c r="CF3" s="273"/>
      <c r="CG3" s="273"/>
      <c r="CH3" s="274"/>
      <c r="CI3" s="204" t="s">
        <v>1054</v>
      </c>
      <c r="CJ3" s="274"/>
      <c r="CK3" s="261" t="s">
        <v>917</v>
      </c>
      <c r="CL3" s="261" t="s">
        <v>920</v>
      </c>
      <c r="CM3" s="274"/>
      <c r="CN3" s="274"/>
      <c r="CO3" s="274"/>
      <c r="CP3" s="274"/>
      <c r="CQ3" s="274"/>
      <c r="CR3" s="274"/>
      <c r="CS3" s="274"/>
      <c r="CT3" s="273"/>
      <c r="CU3" s="273"/>
      <c r="CV3" s="273"/>
      <c r="CW3" s="273"/>
      <c r="CX3" s="273"/>
      <c r="CY3" s="273"/>
      <c r="CZ3" s="273"/>
      <c r="DA3" s="273"/>
      <c r="DB3" s="273"/>
      <c r="DC3" s="273"/>
    </row>
    <row r="4" spans="1:107" ht="19.5" x14ac:dyDescent="0.25">
      <c r="A4" s="236" t="s">
        <v>200</v>
      </c>
      <c r="B4" s="236"/>
      <c r="C4" s="236"/>
      <c r="D4" s="1944" t="s">
        <v>974</v>
      </c>
      <c r="E4" s="1944"/>
      <c r="F4" s="1944"/>
      <c r="G4" s="1944"/>
      <c r="H4" s="1944"/>
      <c r="I4" s="1944"/>
      <c r="J4" s="1944"/>
      <c r="K4" s="1944"/>
      <c r="L4" s="236"/>
      <c r="M4" s="236"/>
      <c r="N4" s="236"/>
      <c r="O4" s="236"/>
      <c r="P4" s="236"/>
      <c r="Q4" s="236"/>
      <c r="R4" s="236"/>
      <c r="S4" s="236"/>
      <c r="CE4" s="273"/>
      <c r="CF4" s="273"/>
      <c r="CG4" s="273"/>
      <c r="CH4" s="274"/>
      <c r="CI4" s="204" t="s">
        <v>1053</v>
      </c>
      <c r="CJ4" s="274"/>
      <c r="CK4" s="261" t="s">
        <v>918</v>
      </c>
      <c r="CL4" s="261" t="s">
        <v>921</v>
      </c>
      <c r="CM4" s="274"/>
      <c r="CN4" s="274"/>
      <c r="CO4" s="323"/>
      <c r="CP4" s="274"/>
      <c r="CQ4" s="274"/>
      <c r="CR4" s="274"/>
      <c r="CS4" s="274"/>
      <c r="CT4" s="273"/>
      <c r="CU4" s="273"/>
      <c r="CV4" s="273"/>
      <c r="CW4" s="273"/>
      <c r="CX4" s="273"/>
      <c r="CY4" s="273"/>
      <c r="CZ4" s="273"/>
      <c r="DA4" s="273"/>
      <c r="DB4" s="273"/>
      <c r="DC4" s="273"/>
    </row>
    <row r="5" spans="1:107" x14ac:dyDescent="0.25">
      <c r="A5" s="224"/>
      <c r="B5" s="228"/>
      <c r="C5" s="228"/>
      <c r="D5" s="1945" t="s">
        <v>940</v>
      </c>
      <c r="E5" s="1945"/>
      <c r="F5" s="1945"/>
      <c r="G5" s="1945"/>
      <c r="H5" s="1945"/>
      <c r="I5" s="1945"/>
      <c r="J5" s="1945"/>
      <c r="K5" s="1945"/>
      <c r="L5" s="228"/>
      <c r="M5" s="228"/>
      <c r="N5" s="228"/>
      <c r="O5" s="228"/>
      <c r="P5" s="228"/>
      <c r="Q5" s="228"/>
      <c r="R5" s="228"/>
      <c r="S5" s="228"/>
      <c r="CE5" s="273"/>
      <c r="CF5" s="273"/>
      <c r="CG5" s="273"/>
      <c r="CH5" s="274"/>
      <c r="CI5" s="204" t="s">
        <v>1055</v>
      </c>
      <c r="CJ5" s="274"/>
      <c r="CK5" s="261" t="s">
        <v>919</v>
      </c>
      <c r="CL5" s="261" t="s">
        <v>922</v>
      </c>
      <c r="CM5" s="274"/>
      <c r="CN5" s="274"/>
      <c r="CO5" s="323"/>
      <c r="CP5" s="274"/>
      <c r="CQ5" s="274"/>
      <c r="CR5" s="274"/>
      <c r="CS5" s="274"/>
      <c r="CT5" s="273"/>
      <c r="CU5" s="273"/>
      <c r="CV5" s="273"/>
      <c r="CW5" s="273"/>
      <c r="CX5" s="273"/>
      <c r="CY5" s="273"/>
      <c r="CZ5" s="273"/>
      <c r="DA5" s="273"/>
      <c r="DB5" s="273"/>
      <c r="DC5" s="273"/>
    </row>
    <row r="6" spans="1:107" ht="19.5" x14ac:dyDescent="0.25">
      <c r="A6" s="236" t="s">
        <v>201</v>
      </c>
      <c r="B6" s="236"/>
      <c r="C6" s="236"/>
      <c r="D6" s="1944" t="str">
        <f>D4</f>
        <v>Выберите из списка</v>
      </c>
      <c r="E6" s="1944"/>
      <c r="F6" s="1944"/>
      <c r="G6" s="1944"/>
      <c r="H6" s="1944"/>
      <c r="I6" s="1944"/>
      <c r="J6" s="1944"/>
      <c r="K6" s="1944"/>
      <c r="L6" s="236"/>
      <c r="M6" s="236"/>
      <c r="N6" s="236"/>
      <c r="O6" s="236"/>
      <c r="P6" s="236"/>
      <c r="Q6" s="236"/>
      <c r="R6" s="236"/>
      <c r="S6" s="236"/>
      <c r="CE6" s="273"/>
      <c r="CF6" s="273"/>
      <c r="CG6" s="273"/>
      <c r="CH6" s="274"/>
      <c r="CI6" s="274"/>
      <c r="CJ6" s="274"/>
      <c r="CK6" s="261"/>
      <c r="CL6" s="261"/>
      <c r="CM6" s="274"/>
      <c r="CN6" s="274"/>
      <c r="CO6" s="323"/>
      <c r="CP6" s="274"/>
      <c r="CQ6" s="274"/>
      <c r="CR6" s="274"/>
      <c r="CS6" s="274"/>
      <c r="CT6" s="273"/>
      <c r="CU6" s="273"/>
      <c r="CV6" s="273"/>
      <c r="CW6" s="273"/>
      <c r="CX6" s="273"/>
      <c r="CY6" s="273"/>
      <c r="CZ6" s="273"/>
      <c r="DA6" s="273"/>
      <c r="DB6" s="273"/>
      <c r="DC6" s="273"/>
    </row>
    <row r="7" spans="1:107" ht="17.25" customHeight="1" x14ac:dyDescent="0.25">
      <c r="A7" s="228"/>
      <c r="B7" s="228"/>
      <c r="C7" s="228"/>
      <c r="D7" s="1786" t="str">
        <f>D5</f>
        <v>(уполномоченный коллегиальный орган Банка)</v>
      </c>
      <c r="E7" s="1786"/>
      <c r="F7" s="1786"/>
      <c r="G7" s="1786"/>
      <c r="H7" s="1786"/>
      <c r="I7" s="1786"/>
      <c r="J7" s="1786"/>
      <c r="K7" s="1786"/>
      <c r="L7" s="228"/>
      <c r="M7" s="228"/>
      <c r="N7" s="228"/>
      <c r="O7" s="228"/>
      <c r="P7" s="228"/>
      <c r="Q7" s="228"/>
      <c r="R7" s="228"/>
      <c r="S7" s="228"/>
      <c r="CE7" s="273"/>
      <c r="CF7" s="273"/>
      <c r="CG7" s="273"/>
      <c r="CH7" s="274"/>
      <c r="CI7" s="275" t="s">
        <v>504</v>
      </c>
      <c r="CJ7" s="274"/>
      <c r="CK7" s="261" t="s">
        <v>974</v>
      </c>
      <c r="CL7" s="261"/>
      <c r="CM7" s="274"/>
      <c r="CN7" s="274"/>
      <c r="CO7" s="323"/>
      <c r="CP7" s="274"/>
      <c r="CQ7" s="274"/>
      <c r="CR7" s="274"/>
      <c r="CS7" s="274"/>
      <c r="CT7" s="273"/>
      <c r="CU7" s="273"/>
      <c r="CV7" s="273"/>
      <c r="CW7" s="273"/>
      <c r="CX7" s="273"/>
      <c r="CY7" s="273"/>
      <c r="CZ7" s="273"/>
      <c r="DA7" s="273"/>
      <c r="DB7" s="273"/>
      <c r="DC7" s="273"/>
    </row>
    <row r="8" spans="1:107" ht="19.5" x14ac:dyDescent="0.25">
      <c r="A8" s="236" t="s">
        <v>111</v>
      </c>
      <c r="B8" s="236"/>
      <c r="C8" s="236"/>
      <c r="D8" s="236"/>
      <c r="E8" s="236"/>
      <c r="F8" s="236"/>
      <c r="G8" s="1944"/>
      <c r="H8" s="1944"/>
      <c r="I8" s="1944"/>
      <c r="J8" s="1944"/>
      <c r="K8" s="1944"/>
      <c r="L8" s="1944"/>
      <c r="M8" s="1944"/>
      <c r="N8" s="1944"/>
      <c r="O8" s="1961" t="s">
        <v>199</v>
      </c>
      <c r="P8" s="1961"/>
      <c r="Q8" s="1961"/>
      <c r="R8" s="1961"/>
      <c r="S8" s="1961"/>
      <c r="CE8" s="273"/>
      <c r="CF8" s="273"/>
      <c r="CG8" s="273"/>
      <c r="CH8" s="274"/>
      <c r="CI8" s="261" t="s">
        <v>288</v>
      </c>
      <c r="CJ8" s="274"/>
      <c r="CK8" s="261" t="s">
        <v>293</v>
      </c>
      <c r="CL8" s="261"/>
      <c r="CM8" s="274"/>
      <c r="CN8" s="274"/>
      <c r="CO8" s="323"/>
      <c r="CP8" s="274"/>
      <c r="CQ8" s="274"/>
      <c r="CR8" s="274"/>
      <c r="CS8" s="274"/>
      <c r="CT8" s="273"/>
      <c r="CU8" s="273"/>
      <c r="CV8" s="273"/>
      <c r="CW8" s="273"/>
      <c r="CX8" s="273"/>
      <c r="CY8" s="273"/>
      <c r="CZ8" s="273"/>
      <c r="DA8" s="273"/>
      <c r="DB8" s="273"/>
      <c r="DC8" s="273"/>
    </row>
    <row r="9" spans="1:107" x14ac:dyDescent="0.25">
      <c r="A9" s="239"/>
      <c r="B9" s="239"/>
      <c r="C9" s="239"/>
      <c r="D9" s="239"/>
      <c r="E9" s="239"/>
      <c r="F9" s="239"/>
      <c r="G9" s="239"/>
      <c r="H9" s="240"/>
      <c r="I9" s="239"/>
      <c r="J9" s="239"/>
      <c r="K9" s="239"/>
      <c r="L9" s="239"/>
      <c r="M9" s="239"/>
      <c r="N9" s="239"/>
      <c r="O9" s="239"/>
      <c r="P9" s="224"/>
      <c r="Q9" s="235"/>
      <c r="R9" s="235"/>
      <c r="S9" s="235"/>
      <c r="CE9" s="273"/>
      <c r="CF9" s="273"/>
      <c r="CG9" s="273"/>
      <c r="CH9" s="274"/>
      <c r="CI9" s="261" t="s">
        <v>289</v>
      </c>
      <c r="CJ9" s="274"/>
      <c r="CK9" s="261" t="s">
        <v>472</v>
      </c>
      <c r="CL9" s="274"/>
      <c r="CM9" s="274"/>
      <c r="CN9" s="274"/>
      <c r="CO9" s="323"/>
      <c r="CP9" s="274"/>
      <c r="CQ9" s="274"/>
      <c r="CR9" s="274"/>
      <c r="CS9" s="274"/>
      <c r="CT9" s="273"/>
      <c r="CU9" s="273"/>
      <c r="CV9" s="273"/>
      <c r="CW9" s="273"/>
      <c r="CX9" s="273"/>
      <c r="CY9" s="273"/>
      <c r="CZ9" s="273"/>
      <c r="DA9" s="273"/>
      <c r="DB9" s="273"/>
      <c r="DC9" s="273"/>
    </row>
    <row r="10" spans="1:107" x14ac:dyDescent="0.25">
      <c r="A10" s="1928" t="s">
        <v>1107</v>
      </c>
      <c r="B10" s="1928"/>
      <c r="C10" s="1928"/>
      <c r="D10" s="1928"/>
      <c r="E10" s="1928"/>
      <c r="F10" s="1928"/>
      <c r="G10" s="1928"/>
      <c r="H10" s="1928"/>
      <c r="I10" s="1928"/>
      <c r="J10" s="1928"/>
      <c r="K10" s="1951" t="s">
        <v>1053</v>
      </c>
      <c r="L10" s="1951"/>
      <c r="M10" s="1951"/>
      <c r="N10" s="1951"/>
      <c r="O10" s="224"/>
      <c r="P10" s="224"/>
      <c r="Q10" s="235"/>
      <c r="R10" s="235"/>
      <c r="S10" s="235"/>
      <c r="CE10" s="273"/>
      <c r="CF10" s="273"/>
      <c r="CG10" s="273"/>
      <c r="CH10" s="274"/>
      <c r="CI10" s="261" t="s">
        <v>290</v>
      </c>
      <c r="CJ10" s="274"/>
      <c r="CK10" s="261" t="s">
        <v>471</v>
      </c>
      <c r="CL10" s="274"/>
      <c r="CM10" s="274"/>
      <c r="CN10" s="274"/>
      <c r="CO10" s="323"/>
      <c r="CP10" s="274"/>
      <c r="CQ10" s="274"/>
      <c r="CR10" s="274"/>
      <c r="CS10" s="274"/>
      <c r="CT10" s="273"/>
      <c r="CU10" s="273"/>
      <c r="CV10" s="273"/>
      <c r="CW10" s="273"/>
      <c r="CX10" s="273"/>
      <c r="CY10" s="273"/>
      <c r="CZ10" s="273"/>
      <c r="DA10" s="273"/>
      <c r="DB10" s="273"/>
      <c r="DC10" s="273"/>
    </row>
    <row r="11" spans="1:107" ht="18.75" x14ac:dyDescent="0.3">
      <c r="A11" s="1926">
        <f>Анкета_ЮЛ!G15</f>
        <v>0</v>
      </c>
      <c r="B11" s="1926"/>
      <c r="C11" s="1926"/>
      <c r="D11" s="1926"/>
      <c r="E11" s="1926"/>
      <c r="F11" s="1926"/>
      <c r="G11" s="1926"/>
      <c r="H11" s="1926"/>
      <c r="I11" s="1926"/>
      <c r="J11" s="1926"/>
      <c r="K11" s="1926"/>
      <c r="L11" s="1926"/>
      <c r="M11" s="1926"/>
      <c r="N11" s="1926"/>
      <c r="O11" s="1926"/>
      <c r="P11" s="1926"/>
      <c r="Q11" s="1926"/>
      <c r="R11" s="1926"/>
      <c r="S11" s="1926"/>
      <c r="CE11" s="273"/>
      <c r="CF11" s="273"/>
      <c r="CG11" s="273"/>
      <c r="CH11" s="274"/>
      <c r="CI11" s="261" t="s">
        <v>517</v>
      </c>
      <c r="CJ11" s="274"/>
      <c r="CK11" s="261" t="s">
        <v>1178</v>
      </c>
      <c r="CL11" s="274"/>
      <c r="CM11" s="274"/>
      <c r="CN11" s="274"/>
      <c r="CO11" s="323"/>
      <c r="CP11" s="274"/>
      <c r="CQ11" s="274"/>
      <c r="CR11" s="274"/>
      <c r="CS11" s="274"/>
      <c r="CT11" s="273"/>
      <c r="CU11" s="273"/>
      <c r="CV11" s="273"/>
      <c r="CW11" s="273"/>
      <c r="CX11" s="273"/>
      <c r="CY11" s="273"/>
      <c r="CZ11" s="273"/>
      <c r="DA11" s="273"/>
      <c r="DB11" s="273"/>
      <c r="DC11" s="273"/>
    </row>
    <row r="12" spans="1:107" x14ac:dyDescent="0.25">
      <c r="A12" s="224"/>
      <c r="B12" s="224"/>
      <c r="C12" s="1925" t="str">
        <f>IF(K10="кредитной операции","(полное наименование Заявителя)",IF(K10="факторинга","(полное наименование Кредитора)",IF(K10="банковской гарантии","(полное наименование Инструктирующей стороны)",IF(K10="открытия аккредитива без покрытия", "(полное наименование Приказодателя)",IF(K10="выберите вид активной операции","(полное наименование Заявителя)")))))</f>
        <v>(полное наименование Заявителя)</v>
      </c>
      <c r="D12" s="1925"/>
      <c r="E12" s="1925"/>
      <c r="F12" s="1925"/>
      <c r="G12" s="1925"/>
      <c r="H12" s="1925"/>
      <c r="I12" s="1925"/>
      <c r="J12" s="1925"/>
      <c r="K12" s="1925"/>
      <c r="L12" s="1925"/>
      <c r="M12" s="1925"/>
      <c r="N12" s="1925"/>
      <c r="O12" s="1925"/>
      <c r="P12" s="1925"/>
      <c r="Q12" s="235"/>
      <c r="R12" s="235"/>
      <c r="S12" s="235"/>
      <c r="CE12" s="273"/>
      <c r="CF12" s="273"/>
      <c r="CG12" s="273"/>
      <c r="CH12" s="274"/>
      <c r="CI12" s="261" t="s">
        <v>292</v>
      </c>
      <c r="CJ12" s="274"/>
      <c r="CK12" s="261" t="s">
        <v>489</v>
      </c>
      <c r="CL12" s="274"/>
      <c r="CM12" s="274"/>
      <c r="CN12" s="274"/>
      <c r="CO12" s="323"/>
      <c r="CP12" s="274"/>
      <c r="CQ12" s="274"/>
      <c r="CR12" s="274"/>
      <c r="CS12" s="274"/>
      <c r="CT12" s="273"/>
      <c r="CU12" s="273"/>
      <c r="CV12" s="273"/>
      <c r="CW12" s="273"/>
      <c r="CX12" s="273"/>
      <c r="CY12" s="273"/>
      <c r="CZ12" s="273"/>
      <c r="DA12" s="273"/>
      <c r="DB12" s="273"/>
      <c r="DC12" s="273"/>
    </row>
    <row r="13" spans="1:107" x14ac:dyDescent="0.25">
      <c r="A13" s="224"/>
      <c r="B13" s="224"/>
      <c r="C13" s="224"/>
      <c r="D13" s="224"/>
      <c r="E13" s="224"/>
      <c r="F13" s="224"/>
      <c r="G13" s="224"/>
      <c r="H13" s="224"/>
      <c r="I13" s="224"/>
      <c r="J13" s="224"/>
      <c r="K13" s="224"/>
      <c r="L13" s="224"/>
      <c r="M13" s="224"/>
      <c r="N13" s="224"/>
      <c r="O13" s="224"/>
      <c r="P13" s="224"/>
      <c r="Q13" s="235"/>
      <c r="R13" s="235"/>
      <c r="S13" s="235"/>
      <c r="CE13" s="273"/>
      <c r="CF13" s="273"/>
      <c r="CG13" s="273"/>
      <c r="CH13" s="274"/>
      <c r="CI13" s="274"/>
      <c r="CJ13" s="274"/>
      <c r="CK13" s="261" t="s">
        <v>294</v>
      </c>
      <c r="CL13" s="274"/>
      <c r="CM13" s="274"/>
      <c r="CN13" s="274"/>
      <c r="CO13" s="274"/>
      <c r="CP13" s="274"/>
      <c r="CQ13" s="274"/>
      <c r="CR13" s="274"/>
      <c r="CS13" s="274"/>
      <c r="CT13" s="273"/>
      <c r="CU13" s="273"/>
      <c r="CV13" s="273"/>
      <c r="CW13" s="273"/>
      <c r="CX13" s="273"/>
      <c r="CY13" s="273"/>
      <c r="CZ13" s="273"/>
      <c r="DA13" s="273"/>
      <c r="DB13" s="273"/>
      <c r="DC13" s="273"/>
    </row>
    <row r="14" spans="1:107" outlineLevel="1" x14ac:dyDescent="0.25">
      <c r="A14" s="1927" t="s">
        <v>112</v>
      </c>
      <c r="B14" s="1927"/>
      <c r="C14" s="1927"/>
      <c r="D14" s="1927"/>
      <c r="E14" s="1927"/>
      <c r="F14" s="1927"/>
      <c r="G14" s="1927"/>
      <c r="H14" s="1927"/>
      <c r="I14" s="1927"/>
      <c r="J14" s="1927"/>
      <c r="K14" s="1927"/>
      <c r="L14" s="1927"/>
      <c r="M14" s="1927"/>
      <c r="N14" s="1927"/>
      <c r="O14" s="1927"/>
      <c r="P14" s="1927"/>
      <c r="Q14" s="1927"/>
      <c r="R14" s="1927"/>
      <c r="S14" s="1927"/>
      <c r="CE14" s="273"/>
      <c r="CF14" s="273"/>
      <c r="CG14" s="273"/>
      <c r="CH14" s="274"/>
      <c r="CI14" s="274"/>
      <c r="CJ14" s="274"/>
      <c r="CK14" s="261" t="s">
        <v>1059</v>
      </c>
      <c r="CL14" s="274"/>
      <c r="CM14" s="274"/>
      <c r="CN14" s="274"/>
      <c r="CO14" s="274"/>
      <c r="CP14" s="274"/>
      <c r="CQ14" s="274"/>
      <c r="CR14" s="274"/>
      <c r="CS14" s="274"/>
      <c r="CT14" s="273"/>
      <c r="CU14" s="273"/>
      <c r="CV14" s="273"/>
      <c r="CW14" s="273"/>
      <c r="CX14" s="273"/>
      <c r="CY14" s="273"/>
      <c r="CZ14" s="273"/>
      <c r="DA14" s="273"/>
      <c r="DB14" s="273"/>
      <c r="DC14" s="273"/>
    </row>
    <row r="15" spans="1:107" ht="34.5" customHeight="1" outlineLevel="1" x14ac:dyDescent="0.25">
      <c r="A15" s="233" t="s">
        <v>482</v>
      </c>
      <c r="B15" s="1800" t="s">
        <v>483</v>
      </c>
      <c r="C15" s="1800"/>
      <c r="D15" s="1800"/>
      <c r="E15" s="1800"/>
      <c r="F15" s="1800"/>
      <c r="G15" s="1800"/>
      <c r="H15" s="1800"/>
      <c r="I15" s="1800" t="s">
        <v>484</v>
      </c>
      <c r="J15" s="1800"/>
      <c r="K15" s="1800"/>
      <c r="L15" s="1800"/>
      <c r="M15" s="1800"/>
      <c r="N15" s="1800"/>
      <c r="O15" s="1800"/>
      <c r="P15" s="1800"/>
      <c r="Q15" s="1800"/>
      <c r="R15" s="1800"/>
      <c r="S15" s="1800"/>
      <c r="CE15" s="273"/>
      <c r="CF15" s="273"/>
      <c r="CG15" s="273"/>
      <c r="CH15" s="274"/>
      <c r="CI15" s="274"/>
      <c r="CJ15" s="274"/>
      <c r="CK15" s="261" t="s">
        <v>291</v>
      </c>
      <c r="CL15" s="274"/>
      <c r="CM15" s="274"/>
      <c r="CN15" s="274"/>
      <c r="CO15" s="274"/>
      <c r="CP15" s="274"/>
      <c r="CQ15" s="274"/>
      <c r="CR15" s="274"/>
      <c r="CS15" s="274"/>
      <c r="CT15" s="273"/>
      <c r="CU15" s="273"/>
      <c r="CV15" s="273"/>
      <c r="CW15" s="273"/>
      <c r="CX15" s="273"/>
      <c r="CY15" s="273"/>
      <c r="CZ15" s="273"/>
      <c r="DA15" s="273"/>
      <c r="DB15" s="273"/>
      <c r="DC15" s="273"/>
    </row>
    <row r="16" spans="1:107" outlineLevel="2" x14ac:dyDescent="0.25">
      <c r="A16" s="1791" t="s">
        <v>1316</v>
      </c>
      <c r="B16" s="1792"/>
      <c r="C16" s="1792"/>
      <c r="D16" s="1792"/>
      <c r="E16" s="1792"/>
      <c r="F16" s="1792"/>
      <c r="G16" s="1792"/>
      <c r="H16" s="1792"/>
      <c r="I16" s="1792"/>
      <c r="J16" s="1792"/>
      <c r="K16" s="1792"/>
      <c r="L16" s="1792"/>
      <c r="M16" s="1792"/>
      <c r="N16" s="1792"/>
      <c r="O16" s="1792"/>
      <c r="P16" s="1792"/>
      <c r="Q16" s="1792"/>
      <c r="R16" s="1792"/>
      <c r="S16" s="1793"/>
      <c r="V16" s="301"/>
      <c r="W16" s="301"/>
      <c r="X16" s="301"/>
      <c r="Y16" s="301"/>
      <c r="Z16" s="301"/>
      <c r="AA16" s="301"/>
      <c r="CE16" s="273"/>
      <c r="CF16" s="273"/>
      <c r="CG16" s="273"/>
      <c r="CH16" s="274"/>
      <c r="CI16" s="274"/>
      <c r="CJ16" s="274"/>
      <c r="CK16" s="261"/>
      <c r="CL16" s="274"/>
      <c r="CM16" s="274"/>
      <c r="CN16" s="274"/>
      <c r="CO16" s="274"/>
      <c r="CP16" s="274"/>
      <c r="CQ16" s="274"/>
      <c r="CR16" s="274"/>
      <c r="CS16" s="274"/>
      <c r="CT16" s="273"/>
      <c r="CU16" s="273"/>
      <c r="CV16" s="273"/>
      <c r="CW16" s="273"/>
      <c r="CX16" s="273"/>
      <c r="CY16" s="273"/>
      <c r="CZ16" s="273"/>
      <c r="DA16" s="273"/>
      <c r="DB16" s="273"/>
      <c r="DC16" s="273"/>
    </row>
    <row r="17" spans="1:107" outlineLevel="2" x14ac:dyDescent="0.25">
      <c r="A17" s="464" t="s">
        <v>172</v>
      </c>
      <c r="B17" s="1762" t="str">
        <f>IF(F14="Осуществление_факторинга","Вид факторинга","Способ предоставления")</f>
        <v>Способ предоставления</v>
      </c>
      <c r="C17" s="1762"/>
      <c r="D17" s="1762"/>
      <c r="E17" s="1762"/>
      <c r="F17" s="1762"/>
      <c r="G17" s="1762"/>
      <c r="H17" s="1762"/>
      <c r="I17" s="1794" t="str">
        <f>'Ходатайство_нов АО'!F13</f>
        <v>Выберите способ предоставления</v>
      </c>
      <c r="J17" s="1795"/>
      <c r="K17" s="1795"/>
      <c r="L17" s="1795"/>
      <c r="M17" s="1795"/>
      <c r="N17" s="1795"/>
      <c r="O17" s="1795"/>
      <c r="P17" s="1795"/>
      <c r="Q17" s="1795"/>
      <c r="R17" s="1795"/>
      <c r="S17" s="1796"/>
      <c r="V17" s="301"/>
      <c r="W17" s="301"/>
      <c r="X17" s="301"/>
      <c r="Y17" s="301"/>
      <c r="Z17" s="301"/>
      <c r="AA17" s="301"/>
      <c r="CE17" s="273"/>
      <c r="CF17" s="273"/>
      <c r="CG17" s="273"/>
      <c r="CH17" s="274"/>
      <c r="CI17" s="274"/>
      <c r="CJ17" s="274"/>
      <c r="CK17" s="261"/>
      <c r="CL17" s="274"/>
      <c r="CM17" s="274"/>
      <c r="CN17" s="274"/>
      <c r="CO17" s="274"/>
      <c r="CP17" s="274"/>
      <c r="CQ17" s="274"/>
      <c r="CR17" s="274"/>
      <c r="CS17" s="274"/>
      <c r="CT17" s="273"/>
      <c r="CU17" s="273"/>
      <c r="CV17" s="273"/>
      <c r="CW17" s="273"/>
      <c r="CX17" s="273"/>
      <c r="CY17" s="273"/>
      <c r="CZ17" s="273"/>
      <c r="DA17" s="273"/>
      <c r="DB17" s="273"/>
      <c r="DC17" s="273"/>
    </row>
    <row r="18" spans="1:107" ht="34.5" customHeight="1" outlineLevel="2" x14ac:dyDescent="0.25">
      <c r="A18" s="464" t="s">
        <v>173</v>
      </c>
      <c r="B18" s="1762" t="s">
        <v>1315</v>
      </c>
      <c r="C18" s="1762"/>
      <c r="D18" s="1762"/>
      <c r="E18" s="1762"/>
      <c r="F18" s="1762"/>
      <c r="G18" s="1762"/>
      <c r="H18" s="1762"/>
      <c r="I18" s="1794">
        <f>'Ходатайство_нов АО'!F14</f>
        <v>0</v>
      </c>
      <c r="J18" s="1795"/>
      <c r="K18" s="1795"/>
      <c r="L18" s="1795"/>
      <c r="M18" s="1795"/>
      <c r="N18" s="1795"/>
      <c r="O18" s="1795"/>
      <c r="P18" s="1795"/>
      <c r="Q18" s="1795"/>
      <c r="R18" s="1795"/>
      <c r="S18" s="1796"/>
      <c r="V18" s="301"/>
      <c r="W18" s="301"/>
      <c r="X18" s="301"/>
      <c r="Y18" s="301"/>
      <c r="Z18" s="301"/>
      <c r="AA18" s="301"/>
      <c r="CE18" s="273"/>
      <c r="CF18" s="273"/>
      <c r="CG18" s="273"/>
      <c r="CH18" s="274"/>
      <c r="CI18" s="274"/>
      <c r="CJ18" s="274"/>
      <c r="CK18" s="261"/>
      <c r="CL18" s="274"/>
      <c r="CM18" s="274"/>
      <c r="CN18" s="274"/>
      <c r="CO18" s="274"/>
      <c r="CP18" s="274"/>
      <c r="CQ18" s="274"/>
      <c r="CR18" s="274"/>
      <c r="CS18" s="274"/>
      <c r="CT18" s="273"/>
      <c r="CU18" s="273"/>
      <c r="CV18" s="273"/>
      <c r="CW18" s="273"/>
      <c r="CX18" s="273"/>
      <c r="CY18" s="273"/>
      <c r="CZ18" s="273"/>
      <c r="DA18" s="273"/>
      <c r="DB18" s="273"/>
      <c r="DC18" s="273"/>
    </row>
    <row r="19" spans="1:107" ht="31.5" customHeight="1" outlineLevel="2" x14ac:dyDescent="0.25">
      <c r="A19" s="449" t="s">
        <v>1312</v>
      </c>
      <c r="B19" s="1762" t="s">
        <v>1385</v>
      </c>
      <c r="C19" s="1762"/>
      <c r="D19" s="1762"/>
      <c r="E19" s="1762"/>
      <c r="F19" s="1762"/>
      <c r="G19" s="1762"/>
      <c r="H19" s="1762"/>
      <c r="I19" s="1794">
        <f>'Ходатайство_нов АО'!F15</f>
        <v>0</v>
      </c>
      <c r="J19" s="1795"/>
      <c r="K19" s="1795"/>
      <c r="L19" s="1795"/>
      <c r="M19" s="1795"/>
      <c r="N19" s="1795"/>
      <c r="O19" s="1795"/>
      <c r="P19" s="1795"/>
      <c r="Q19" s="1795"/>
      <c r="R19" s="1795"/>
      <c r="S19" s="1796"/>
      <c r="V19" s="301"/>
      <c r="W19" s="301"/>
      <c r="X19" s="301"/>
      <c r="Y19" s="301"/>
      <c r="Z19" s="301"/>
      <c r="AA19" s="301"/>
      <c r="CE19" s="273"/>
      <c r="CF19" s="273"/>
      <c r="CG19" s="273"/>
      <c r="CH19" s="274"/>
      <c r="CI19" s="274"/>
      <c r="CJ19" s="274"/>
      <c r="CK19" s="261"/>
      <c r="CL19" s="274"/>
      <c r="CM19" s="274"/>
      <c r="CN19" s="274"/>
      <c r="CO19" s="274"/>
      <c r="CP19" s="274"/>
      <c r="CQ19" s="274"/>
      <c r="CR19" s="274"/>
      <c r="CS19" s="274"/>
      <c r="CT19" s="273"/>
      <c r="CU19" s="273"/>
      <c r="CV19" s="273"/>
      <c r="CW19" s="273"/>
      <c r="CX19" s="273"/>
      <c r="CY19" s="273"/>
      <c r="CZ19" s="273"/>
      <c r="DA19" s="273"/>
      <c r="DB19" s="273"/>
      <c r="DC19" s="273"/>
    </row>
    <row r="20" spans="1:107" outlineLevel="2" x14ac:dyDescent="0.25">
      <c r="A20" s="464" t="s">
        <v>174</v>
      </c>
      <c r="B20" s="1762" t="s">
        <v>114</v>
      </c>
      <c r="C20" s="1762"/>
      <c r="D20" s="1762"/>
      <c r="E20" s="1762"/>
      <c r="F20" s="1762"/>
      <c r="G20" s="1762"/>
      <c r="H20" s="1762"/>
      <c r="I20" s="1794" t="str">
        <f>'Ходатайство_нов АО'!J14</f>
        <v xml:space="preserve">Выберите валюту: </v>
      </c>
      <c r="J20" s="1795"/>
      <c r="K20" s="1795"/>
      <c r="L20" s="1795"/>
      <c r="M20" s="1795"/>
      <c r="N20" s="1795"/>
      <c r="O20" s="1795"/>
      <c r="P20" s="1795"/>
      <c r="Q20" s="1795"/>
      <c r="R20" s="1795"/>
      <c r="S20" s="1796"/>
      <c r="V20" s="301"/>
      <c r="W20" s="301"/>
      <c r="X20" s="301"/>
      <c r="Y20" s="301"/>
      <c r="Z20" s="301"/>
      <c r="AA20" s="301"/>
      <c r="CE20" s="273"/>
      <c r="CF20" s="273"/>
      <c r="CG20" s="273"/>
      <c r="CH20" s="274"/>
      <c r="CI20" s="274"/>
      <c r="CJ20" s="274"/>
      <c r="CK20" s="261"/>
      <c r="CL20" s="274"/>
      <c r="CM20" s="274"/>
      <c r="CN20" s="274"/>
      <c r="CO20" s="274"/>
      <c r="CP20" s="274"/>
      <c r="CQ20" s="274"/>
      <c r="CR20" s="274"/>
      <c r="CS20" s="274"/>
      <c r="CT20" s="273"/>
      <c r="CU20" s="273"/>
      <c r="CV20" s="273"/>
      <c r="CW20" s="273"/>
      <c r="CX20" s="273"/>
      <c r="CY20" s="273"/>
      <c r="CZ20" s="273"/>
      <c r="DA20" s="273"/>
      <c r="DB20" s="273"/>
      <c r="DC20" s="273"/>
    </row>
    <row r="21" spans="1:107" ht="15.75" customHeight="1" outlineLevel="2" x14ac:dyDescent="0.25">
      <c r="A21" s="464" t="s">
        <v>442</v>
      </c>
      <c r="B21" s="1762" t="s">
        <v>1401</v>
      </c>
      <c r="C21" s="1762"/>
      <c r="D21" s="1762"/>
      <c r="E21" s="1762"/>
      <c r="F21" s="1762"/>
      <c r="G21" s="1762"/>
      <c r="H21" s="1762"/>
      <c r="I21" s="1794">
        <f>'Ходатайство_нов АО'!F16</f>
        <v>0</v>
      </c>
      <c r="J21" s="1795"/>
      <c r="K21" s="1795"/>
      <c r="L21" s="1795"/>
      <c r="M21" s="1795"/>
      <c r="N21" s="1795"/>
      <c r="O21" s="1795"/>
      <c r="P21" s="1795"/>
      <c r="Q21" s="1795"/>
      <c r="R21" s="1795"/>
      <c r="S21" s="1796"/>
      <c r="V21" s="301"/>
      <c r="W21" s="301"/>
      <c r="X21" s="301"/>
      <c r="Y21" s="301"/>
      <c r="Z21" s="301"/>
      <c r="AA21" s="301"/>
      <c r="CE21" s="273"/>
      <c r="CF21" s="273"/>
      <c r="CG21" s="273"/>
      <c r="CH21" s="274"/>
      <c r="CI21" s="274"/>
      <c r="CJ21" s="274"/>
      <c r="CK21" s="261"/>
      <c r="CL21" s="274"/>
      <c r="CM21" s="274"/>
      <c r="CN21" s="274"/>
      <c r="CO21" s="274"/>
      <c r="CP21" s="274"/>
      <c r="CQ21" s="274"/>
      <c r="CR21" s="274"/>
      <c r="CS21" s="274"/>
      <c r="CT21" s="273"/>
      <c r="CU21" s="273"/>
      <c r="CV21" s="273"/>
      <c r="CW21" s="273"/>
      <c r="CX21" s="273"/>
      <c r="CY21" s="273"/>
      <c r="CZ21" s="273"/>
      <c r="DA21" s="273"/>
      <c r="DB21" s="273"/>
      <c r="DC21" s="273"/>
    </row>
    <row r="22" spans="1:107" ht="16.5" customHeight="1" outlineLevel="2" x14ac:dyDescent="0.25">
      <c r="A22" s="464" t="s">
        <v>443</v>
      </c>
      <c r="B22" s="1762" t="s">
        <v>1368</v>
      </c>
      <c r="C22" s="1762"/>
      <c r="D22" s="1762"/>
      <c r="E22" s="1762"/>
      <c r="F22" s="1762"/>
      <c r="G22" s="1762"/>
      <c r="H22" s="1762"/>
      <c r="I22" s="1816" t="s">
        <v>1347</v>
      </c>
      <c r="J22" s="1816"/>
      <c r="K22" s="1816"/>
      <c r="L22" s="1765">
        <f>'Ходатайство_нов АО'!F17</f>
        <v>0</v>
      </c>
      <c r="M22" s="1765"/>
      <c r="N22" s="1797" t="s">
        <v>1200</v>
      </c>
      <c r="O22" s="1797"/>
      <c r="P22" s="1797"/>
      <c r="Q22" s="1797"/>
      <c r="R22" s="1797"/>
      <c r="S22" s="1797"/>
      <c r="V22" s="301"/>
      <c r="W22" s="301"/>
      <c r="X22" s="301"/>
      <c r="Y22" s="301"/>
      <c r="Z22" s="301"/>
      <c r="AA22" s="301"/>
      <c r="CE22" s="273"/>
      <c r="CF22" s="273"/>
      <c r="CG22" s="273"/>
      <c r="CH22" s="274"/>
      <c r="CI22" s="274"/>
      <c r="CJ22" s="274"/>
      <c r="CK22" s="261"/>
      <c r="CL22" s="274"/>
      <c r="CM22" s="274"/>
      <c r="CN22" s="274"/>
      <c r="CO22" s="274"/>
      <c r="CP22" s="274"/>
      <c r="CQ22" s="274"/>
      <c r="CR22" s="274"/>
      <c r="CS22" s="274"/>
      <c r="CT22" s="273"/>
      <c r="CU22" s="273"/>
      <c r="CV22" s="273"/>
      <c r="CW22" s="273"/>
      <c r="CX22" s="273"/>
      <c r="CY22" s="273"/>
      <c r="CZ22" s="273"/>
      <c r="DA22" s="273"/>
      <c r="DB22" s="273"/>
      <c r="DC22" s="273"/>
    </row>
    <row r="23" spans="1:107" ht="20.25" customHeight="1" outlineLevel="2" x14ac:dyDescent="0.25">
      <c r="A23" s="464" t="s">
        <v>444</v>
      </c>
      <c r="B23" s="1762" t="s">
        <v>485</v>
      </c>
      <c r="C23" s="1762"/>
      <c r="D23" s="1762"/>
      <c r="E23" s="1762"/>
      <c r="F23" s="1762"/>
      <c r="G23" s="1762"/>
      <c r="H23" s="1762"/>
      <c r="I23" s="1815">
        <f>'Ходатайство_нов АО'!F18</f>
        <v>0</v>
      </c>
      <c r="J23" s="1815"/>
      <c r="K23" s="1815"/>
      <c r="L23" s="1815"/>
      <c r="M23" s="1815"/>
      <c r="N23" s="1815"/>
      <c r="O23" s="1815"/>
      <c r="P23" s="1815"/>
      <c r="Q23" s="1815"/>
      <c r="R23" s="1815"/>
      <c r="S23" s="1815"/>
      <c r="CE23" s="273"/>
      <c r="CF23" s="273"/>
      <c r="CG23" s="273"/>
      <c r="CH23" s="274"/>
      <c r="CI23" s="274"/>
      <c r="CJ23" s="274"/>
      <c r="CK23" s="274"/>
      <c r="CL23" s="274"/>
      <c r="CM23" s="274"/>
      <c r="CN23" s="274"/>
      <c r="CO23" s="274"/>
      <c r="CP23" s="274"/>
      <c r="CQ23" s="274"/>
      <c r="CR23" s="274"/>
      <c r="CS23" s="274"/>
      <c r="CT23" s="273"/>
      <c r="CU23" s="273"/>
      <c r="CV23" s="273"/>
      <c r="CW23" s="273"/>
      <c r="CX23" s="273"/>
      <c r="CY23" s="273"/>
      <c r="CZ23" s="273"/>
      <c r="DA23" s="273"/>
      <c r="DB23" s="273"/>
      <c r="DC23" s="273"/>
    </row>
    <row r="24" spans="1:107" outlineLevel="2" x14ac:dyDescent="0.25">
      <c r="A24" s="464" t="s">
        <v>445</v>
      </c>
      <c r="B24" s="1762" t="s">
        <v>488</v>
      </c>
      <c r="C24" s="1762"/>
      <c r="D24" s="1762"/>
      <c r="E24" s="1762"/>
      <c r="F24" s="1762"/>
      <c r="G24" s="1762"/>
      <c r="H24" s="1762"/>
      <c r="I24" s="1815">
        <f>'Ходатайство_нов АО'!F19</f>
        <v>0</v>
      </c>
      <c r="J24" s="1815"/>
      <c r="K24" s="1815"/>
      <c r="L24" s="1815"/>
      <c r="M24" s="1815"/>
      <c r="N24" s="1815"/>
      <c r="O24" s="1815"/>
      <c r="P24" s="1815"/>
      <c r="Q24" s="1815"/>
      <c r="R24" s="1815"/>
      <c r="S24" s="1815"/>
      <c r="CE24" s="273"/>
      <c r="CF24" s="273"/>
      <c r="CG24" s="273"/>
      <c r="CH24" s="274"/>
      <c r="CI24" s="274"/>
      <c r="CJ24" s="274"/>
      <c r="CK24" s="204" t="s">
        <v>974</v>
      </c>
      <c r="CL24" s="261" t="s">
        <v>468</v>
      </c>
      <c r="CM24" s="274"/>
      <c r="CN24" s="274"/>
      <c r="CO24" s="274"/>
      <c r="CP24" s="274"/>
      <c r="CQ24" s="274"/>
      <c r="CR24" s="274"/>
      <c r="CS24" s="274"/>
      <c r="CT24" s="273"/>
      <c r="CU24" s="273"/>
      <c r="CV24" s="273"/>
      <c r="CW24" s="273"/>
      <c r="CX24" s="273"/>
      <c r="CY24" s="273"/>
      <c r="CZ24" s="273"/>
      <c r="DA24" s="273"/>
      <c r="DB24" s="273"/>
      <c r="DC24" s="273"/>
    </row>
    <row r="25" spans="1:107" outlineLevel="2" x14ac:dyDescent="0.25">
      <c r="A25" s="464" t="s">
        <v>446</v>
      </c>
      <c r="B25" s="1762" t="s">
        <v>1380</v>
      </c>
      <c r="C25" s="1762"/>
      <c r="D25" s="1762"/>
      <c r="E25" s="1762"/>
      <c r="F25" s="1762"/>
      <c r="G25" s="1762"/>
      <c r="H25" s="1762"/>
      <c r="I25" s="1798">
        <f>'Ходатайство_нов АО'!F20</f>
        <v>0</v>
      </c>
      <c r="J25" s="1798"/>
      <c r="K25" s="1798"/>
      <c r="L25" s="1798"/>
      <c r="M25" s="1798"/>
      <c r="N25" s="1798"/>
      <c r="O25" s="1798"/>
      <c r="P25" s="1798"/>
      <c r="Q25" s="1798"/>
      <c r="R25" s="1798"/>
      <c r="S25" s="1798"/>
      <c r="V25" s="301"/>
      <c r="W25" s="301"/>
      <c r="X25" s="301"/>
      <c r="Y25" s="301"/>
      <c r="Z25" s="301"/>
      <c r="AA25" s="301"/>
      <c r="CE25" s="273"/>
      <c r="CF25" s="273"/>
      <c r="CG25" s="273"/>
      <c r="CH25" s="274"/>
      <c r="CI25" s="274"/>
      <c r="CJ25" s="274"/>
      <c r="CK25" s="204"/>
      <c r="CL25" s="261"/>
      <c r="CM25" s="274"/>
      <c r="CN25" s="274"/>
      <c r="CO25" s="274"/>
      <c r="CP25" s="274"/>
      <c r="CQ25" s="274"/>
      <c r="CR25" s="274"/>
      <c r="CS25" s="274"/>
      <c r="CT25" s="273"/>
      <c r="CU25" s="273"/>
      <c r="CV25" s="273"/>
      <c r="CW25" s="273"/>
      <c r="CX25" s="273"/>
      <c r="CY25" s="273"/>
      <c r="CZ25" s="273"/>
      <c r="DA25" s="273"/>
      <c r="DB25" s="273"/>
      <c r="DC25" s="273"/>
    </row>
    <row r="26" spans="1:107" outlineLevel="2" x14ac:dyDescent="0.25">
      <c r="A26" s="464" t="s">
        <v>447</v>
      </c>
      <c r="B26" s="1818" t="s">
        <v>1381</v>
      </c>
      <c r="C26" s="1818"/>
      <c r="D26" s="1818"/>
      <c r="E26" s="1818"/>
      <c r="F26" s="1818"/>
      <c r="G26" s="1818"/>
      <c r="H26" s="1818"/>
      <c r="I26" s="1798">
        <f>'Ходатайство_нов АО'!F21</f>
        <v>0</v>
      </c>
      <c r="J26" s="1798"/>
      <c r="K26" s="1798"/>
      <c r="L26" s="1798"/>
      <c r="M26" s="1798"/>
      <c r="N26" s="1798"/>
      <c r="O26" s="1798"/>
      <c r="P26" s="1798"/>
      <c r="Q26" s="1798"/>
      <c r="R26" s="1798"/>
      <c r="S26" s="1798"/>
      <c r="CE26" s="273"/>
      <c r="CF26" s="273"/>
      <c r="CG26" s="273"/>
      <c r="CH26" s="274"/>
      <c r="CI26" s="274"/>
      <c r="CJ26" s="274"/>
      <c r="CK26" s="204" t="s">
        <v>463</v>
      </c>
      <c r="CL26" s="261">
        <v>1</v>
      </c>
      <c r="CM26" s="274"/>
      <c r="CN26" s="274"/>
      <c r="CO26" s="274"/>
      <c r="CP26" s="274"/>
      <c r="CQ26" s="274"/>
      <c r="CR26" s="274"/>
      <c r="CS26" s="274"/>
      <c r="CT26" s="273"/>
      <c r="CU26" s="273"/>
      <c r="CV26" s="273"/>
      <c r="CW26" s="273"/>
      <c r="CX26" s="273"/>
      <c r="CY26" s="273"/>
      <c r="CZ26" s="273"/>
      <c r="DA26" s="273"/>
      <c r="DB26" s="273"/>
      <c r="DC26" s="273"/>
    </row>
    <row r="27" spans="1:107" outlineLevel="2" x14ac:dyDescent="0.25">
      <c r="A27" s="464" t="s">
        <v>448</v>
      </c>
      <c r="B27" s="1782" t="s">
        <v>474</v>
      </c>
      <c r="C27" s="1783"/>
      <c r="D27" s="1783"/>
      <c r="E27" s="1783"/>
      <c r="F27" s="1783"/>
      <c r="G27" s="1783"/>
      <c r="H27" s="1784"/>
      <c r="I27" s="1797" t="str">
        <f>IF($K$10="кредитной операции","(указывается при наличии)",IF($K$10="факторинга","Х",IF($K$10="банковской гарантии","Х",IF($K$10="открытия аккредитива без покрытия","Х",IF(#REF!="выберите вид активной операции","(указывается при наличии)")))))</f>
        <v>(указывается при наличии)</v>
      </c>
      <c r="J27" s="1797"/>
      <c r="K27" s="1797"/>
      <c r="L27" s="1797"/>
      <c r="M27" s="1797"/>
      <c r="N27" s="1797"/>
      <c r="O27" s="1797"/>
      <c r="P27" s="1797"/>
      <c r="Q27" s="1797"/>
      <c r="R27" s="1797"/>
      <c r="S27" s="1797"/>
      <c r="CE27" s="273"/>
      <c r="CF27" s="273"/>
      <c r="CG27" s="273"/>
      <c r="CH27" s="274"/>
      <c r="CI27" s="274"/>
      <c r="CJ27" s="274"/>
      <c r="CK27" s="204" t="s">
        <v>464</v>
      </c>
      <c r="CL27" s="261">
        <v>3</v>
      </c>
      <c r="CM27" s="274"/>
      <c r="CN27" s="274"/>
      <c r="CO27" s="274"/>
      <c r="CP27" s="274"/>
      <c r="CQ27" s="274"/>
      <c r="CR27" s="274"/>
      <c r="CS27" s="274"/>
      <c r="CT27" s="273"/>
      <c r="CU27" s="273"/>
      <c r="CV27" s="273"/>
      <c r="CW27" s="273"/>
      <c r="CX27" s="273"/>
      <c r="CY27" s="273"/>
      <c r="CZ27" s="273"/>
      <c r="DA27" s="273"/>
      <c r="DB27" s="273"/>
      <c r="DC27" s="273"/>
    </row>
    <row r="28" spans="1:107" ht="15.75" customHeight="1" outlineLevel="2" x14ac:dyDescent="0.25">
      <c r="A28" s="464" t="s">
        <v>449</v>
      </c>
      <c r="B28" s="1762" t="s">
        <v>115</v>
      </c>
      <c r="C28" s="1762"/>
      <c r="D28" s="1762"/>
      <c r="E28" s="1762"/>
      <c r="F28" s="1762"/>
      <c r="G28" s="1762"/>
      <c r="H28" s="1762"/>
      <c r="I28" s="1817" t="s">
        <v>116</v>
      </c>
      <c r="J28" s="1817"/>
      <c r="K28" s="1817"/>
      <c r="L28" s="1817"/>
      <c r="M28" s="1817"/>
      <c r="N28" s="1817"/>
      <c r="O28" s="1817"/>
      <c r="P28" s="1817"/>
      <c r="Q28" s="1817"/>
      <c r="R28" s="1817"/>
      <c r="S28" s="1817"/>
      <c r="CE28" s="273"/>
      <c r="CF28" s="273"/>
      <c r="CG28" s="273"/>
      <c r="CH28" s="274"/>
      <c r="CI28" s="274"/>
      <c r="CJ28" s="274"/>
      <c r="CK28" s="204" t="s">
        <v>465</v>
      </c>
      <c r="CL28" s="274"/>
      <c r="CM28" s="274"/>
      <c r="CN28" s="274"/>
      <c r="CO28" s="274"/>
      <c r="CP28" s="274"/>
      <c r="CQ28" s="274"/>
      <c r="CR28" s="274"/>
      <c r="CS28" s="274"/>
      <c r="CT28" s="273"/>
      <c r="CU28" s="273"/>
      <c r="CV28" s="273"/>
      <c r="CW28" s="273"/>
      <c r="CX28" s="273"/>
      <c r="CY28" s="273"/>
      <c r="CZ28" s="273"/>
      <c r="DA28" s="273"/>
      <c r="DB28" s="273"/>
      <c r="DC28" s="273"/>
    </row>
    <row r="29" spans="1:107" ht="12" customHeight="1" outlineLevel="1" x14ac:dyDescent="0.25">
      <c r="A29" s="1774"/>
      <c r="B29" s="1774"/>
      <c r="C29" s="1774"/>
      <c r="D29" s="1774"/>
      <c r="E29" s="1774"/>
      <c r="F29" s="1774"/>
      <c r="G29" s="1774"/>
      <c r="H29" s="1774"/>
      <c r="I29" s="1774"/>
      <c r="J29" s="1774"/>
      <c r="K29" s="1774"/>
      <c r="L29" s="1774"/>
      <c r="M29" s="1774"/>
      <c r="N29" s="1774"/>
      <c r="O29" s="1774"/>
      <c r="P29" s="1774"/>
      <c r="Q29" s="1774"/>
      <c r="R29" s="1774"/>
      <c r="S29" s="1774"/>
      <c r="V29" s="301"/>
      <c r="W29" s="301"/>
      <c r="X29" s="301"/>
      <c r="Y29" s="301"/>
      <c r="Z29" s="301"/>
      <c r="AA29" s="301"/>
      <c r="CE29" s="273"/>
      <c r="CF29" s="273"/>
      <c r="CG29" s="273"/>
      <c r="CH29" s="274"/>
      <c r="CI29" s="274"/>
      <c r="CJ29" s="274"/>
      <c r="CK29" s="204"/>
      <c r="CL29" s="274"/>
      <c r="CM29" s="274"/>
      <c r="CN29" s="274"/>
      <c r="CO29" s="274"/>
      <c r="CP29" s="274"/>
      <c r="CQ29" s="274"/>
      <c r="CR29" s="274"/>
      <c r="CS29" s="274"/>
      <c r="CT29" s="273"/>
      <c r="CU29" s="273"/>
      <c r="CV29" s="273"/>
      <c r="CW29" s="273"/>
      <c r="CX29" s="273"/>
      <c r="CY29" s="273"/>
      <c r="CZ29" s="273"/>
      <c r="DA29" s="273"/>
      <c r="DB29" s="273"/>
      <c r="DC29" s="273"/>
    </row>
    <row r="30" spans="1:107" outlineLevel="2" x14ac:dyDescent="0.25">
      <c r="A30" s="1791" t="s">
        <v>1317</v>
      </c>
      <c r="B30" s="1792"/>
      <c r="C30" s="1792"/>
      <c r="D30" s="1792"/>
      <c r="E30" s="1792"/>
      <c r="F30" s="1792"/>
      <c r="G30" s="1792"/>
      <c r="H30" s="1792"/>
      <c r="I30" s="1792"/>
      <c r="J30" s="1792"/>
      <c r="K30" s="1792"/>
      <c r="L30" s="1792"/>
      <c r="M30" s="1792"/>
      <c r="N30" s="1792"/>
      <c r="O30" s="1792"/>
      <c r="P30" s="1792"/>
      <c r="Q30" s="1792"/>
      <c r="R30" s="1792"/>
      <c r="S30" s="1793"/>
      <c r="CE30" s="273"/>
      <c r="CF30" s="273"/>
      <c r="CG30" s="273"/>
      <c r="CH30" s="274"/>
      <c r="CI30" s="274"/>
      <c r="CJ30" s="274"/>
      <c r="CK30" s="204" t="s">
        <v>466</v>
      </c>
      <c r="CL30" s="274"/>
      <c r="CM30" s="274"/>
      <c r="CN30" s="274"/>
      <c r="CO30" s="274"/>
      <c r="CP30" s="274"/>
      <c r="CQ30" s="274"/>
      <c r="CR30" s="274"/>
      <c r="CS30" s="274"/>
      <c r="CT30" s="273"/>
      <c r="CU30" s="273"/>
      <c r="CV30" s="273"/>
      <c r="CW30" s="273"/>
      <c r="CX30" s="273"/>
      <c r="CY30" s="273"/>
      <c r="CZ30" s="273"/>
      <c r="DA30" s="273"/>
      <c r="DB30" s="273"/>
      <c r="DC30" s="273"/>
    </row>
    <row r="31" spans="1:107" ht="15.75" customHeight="1" outlineLevel="2" x14ac:dyDescent="0.25">
      <c r="A31" s="464" t="s">
        <v>172</v>
      </c>
      <c r="B31" s="1762" t="s">
        <v>1318</v>
      </c>
      <c r="C31" s="1762"/>
      <c r="D31" s="1762"/>
      <c r="E31" s="1762"/>
      <c r="F31" s="1762"/>
      <c r="G31" s="1762"/>
      <c r="H31" s="1762"/>
      <c r="I31" s="1765" t="str">
        <f>'Ходатайство_нов АО'!F25</f>
        <v>Выберите вид факторинга</v>
      </c>
      <c r="J31" s="1765"/>
      <c r="K31" s="1765"/>
      <c r="L31" s="1765"/>
      <c r="M31" s="1765"/>
      <c r="N31" s="1765"/>
      <c r="O31" s="1765"/>
      <c r="P31" s="1765"/>
      <c r="Q31" s="1765"/>
      <c r="R31" s="1765"/>
      <c r="S31" s="1765"/>
      <c r="V31" s="301"/>
      <c r="W31" s="301"/>
      <c r="X31" s="301"/>
      <c r="Y31" s="301"/>
      <c r="Z31" s="301"/>
      <c r="AA31" s="301"/>
      <c r="CE31" s="273"/>
      <c r="CF31" s="273"/>
      <c r="CG31" s="273"/>
      <c r="CH31" s="274"/>
      <c r="CI31" s="274"/>
      <c r="CJ31" s="274"/>
      <c r="CK31" s="204"/>
      <c r="CL31" s="274"/>
      <c r="CM31" s="274"/>
      <c r="CN31" s="274"/>
      <c r="CO31" s="274"/>
      <c r="CP31" s="274"/>
      <c r="CQ31" s="274"/>
      <c r="CR31" s="274"/>
      <c r="CS31" s="274"/>
      <c r="CT31" s="273"/>
      <c r="CU31" s="273"/>
      <c r="CV31" s="273"/>
      <c r="CW31" s="273"/>
      <c r="CX31" s="273"/>
      <c r="CY31" s="273"/>
      <c r="CZ31" s="273"/>
      <c r="DA31" s="273"/>
      <c r="DB31" s="273"/>
      <c r="DC31" s="273"/>
    </row>
    <row r="32" spans="1:107" ht="15.75" customHeight="1" outlineLevel="2" x14ac:dyDescent="0.25">
      <c r="A32" s="464" t="s">
        <v>173</v>
      </c>
      <c r="B32" s="1762" t="s">
        <v>1369</v>
      </c>
      <c r="C32" s="1762"/>
      <c r="D32" s="1762"/>
      <c r="E32" s="1762"/>
      <c r="F32" s="1762"/>
      <c r="G32" s="1762"/>
      <c r="H32" s="1762"/>
      <c r="I32" s="1765">
        <f>'Ходатайство_нов АО'!F26</f>
        <v>0</v>
      </c>
      <c r="J32" s="1765"/>
      <c r="K32" s="1765"/>
      <c r="L32" s="1765"/>
      <c r="M32" s="1765"/>
      <c r="N32" s="1765"/>
      <c r="O32" s="1765"/>
      <c r="P32" s="1765"/>
      <c r="Q32" s="1765"/>
      <c r="R32" s="1765"/>
      <c r="S32" s="1765"/>
      <c r="V32" s="301"/>
      <c r="W32" s="301"/>
      <c r="X32" s="301"/>
      <c r="Y32" s="301"/>
      <c r="Z32" s="301"/>
      <c r="AA32" s="301"/>
      <c r="CE32" s="273"/>
      <c r="CF32" s="273"/>
      <c r="CG32" s="273"/>
      <c r="CH32" s="274"/>
      <c r="CI32" s="274"/>
      <c r="CJ32" s="274"/>
      <c r="CK32" s="204"/>
      <c r="CL32" s="274"/>
      <c r="CM32" s="274"/>
      <c r="CN32" s="274"/>
      <c r="CO32" s="274"/>
      <c r="CP32" s="274"/>
      <c r="CQ32" s="274"/>
      <c r="CR32" s="274"/>
      <c r="CS32" s="274"/>
      <c r="CT32" s="273"/>
      <c r="CU32" s="273"/>
      <c r="CV32" s="273"/>
      <c r="CW32" s="273"/>
      <c r="CX32" s="273"/>
      <c r="CY32" s="273"/>
      <c r="CZ32" s="273"/>
      <c r="DA32" s="273"/>
      <c r="DB32" s="273"/>
      <c r="DC32" s="273"/>
    </row>
    <row r="33" spans="1:107" ht="15.75" customHeight="1" outlineLevel="2" x14ac:dyDescent="0.25">
      <c r="A33" s="464" t="s">
        <v>174</v>
      </c>
      <c r="B33" s="1782" t="s">
        <v>114</v>
      </c>
      <c r="C33" s="1783"/>
      <c r="D33" s="1783"/>
      <c r="E33" s="1783"/>
      <c r="F33" s="1783"/>
      <c r="G33" s="1783"/>
      <c r="H33" s="1784"/>
      <c r="I33" s="1765" t="str">
        <f>'Ходатайство_нов АО'!J26</f>
        <v xml:space="preserve">Выберите валюту: </v>
      </c>
      <c r="J33" s="1765"/>
      <c r="K33" s="1765"/>
      <c r="L33" s="1765"/>
      <c r="M33" s="1765"/>
      <c r="N33" s="1765"/>
      <c r="O33" s="1765"/>
      <c r="P33" s="1765"/>
      <c r="Q33" s="1765"/>
      <c r="R33" s="1765"/>
      <c r="S33" s="1765"/>
      <c r="V33" s="301"/>
      <c r="W33" s="301"/>
      <c r="X33" s="301"/>
      <c r="Y33" s="301"/>
      <c r="Z33" s="301"/>
      <c r="AA33" s="301"/>
      <c r="CE33" s="273"/>
      <c r="CF33" s="273"/>
      <c r="CG33" s="273"/>
      <c r="CH33" s="274"/>
      <c r="CI33" s="274"/>
      <c r="CJ33" s="274"/>
      <c r="CK33" s="204"/>
      <c r="CL33" s="274"/>
      <c r="CM33" s="274"/>
      <c r="CN33" s="274"/>
      <c r="CO33" s="274"/>
      <c r="CP33" s="274"/>
      <c r="CQ33" s="274"/>
      <c r="CR33" s="274"/>
      <c r="CS33" s="274"/>
      <c r="CT33" s="273"/>
      <c r="CU33" s="273"/>
      <c r="CV33" s="273"/>
      <c r="CW33" s="273"/>
      <c r="CX33" s="273"/>
      <c r="CY33" s="273"/>
      <c r="CZ33" s="273"/>
      <c r="DA33" s="273"/>
      <c r="DB33" s="273"/>
      <c r="DC33" s="273"/>
    </row>
    <row r="34" spans="1:107" ht="15.75" customHeight="1" outlineLevel="2" x14ac:dyDescent="0.25">
      <c r="A34" s="464" t="s">
        <v>442</v>
      </c>
      <c r="B34" s="1762" t="s">
        <v>1370</v>
      </c>
      <c r="C34" s="1762"/>
      <c r="D34" s="1762"/>
      <c r="E34" s="1762"/>
      <c r="F34" s="1762"/>
      <c r="G34" s="1762"/>
      <c r="H34" s="1762"/>
      <c r="I34" s="1765">
        <f>'Ходатайство_нов АО'!F27</f>
        <v>0</v>
      </c>
      <c r="J34" s="1765"/>
      <c r="K34" s="1765"/>
      <c r="L34" s="1765"/>
      <c r="M34" s="1765"/>
      <c r="N34" s="1765"/>
      <c r="O34" s="1765"/>
      <c r="P34" s="1765"/>
      <c r="Q34" s="1765"/>
      <c r="R34" s="1765"/>
      <c r="S34" s="1765"/>
      <c r="V34" s="301"/>
      <c r="W34" s="301"/>
      <c r="X34" s="301"/>
      <c r="Y34" s="301"/>
      <c r="Z34" s="301"/>
      <c r="AA34" s="301"/>
      <c r="CE34" s="273"/>
      <c r="CF34" s="273"/>
      <c r="CG34" s="273"/>
      <c r="CH34" s="274"/>
      <c r="CI34" s="274"/>
      <c r="CJ34" s="274"/>
      <c r="CK34" s="204"/>
      <c r="CL34" s="274"/>
      <c r="CM34" s="274"/>
      <c r="CN34" s="274"/>
      <c r="CO34" s="274"/>
      <c r="CP34" s="274"/>
      <c r="CQ34" s="274"/>
      <c r="CR34" s="274"/>
      <c r="CS34" s="274"/>
      <c r="CT34" s="273"/>
      <c r="CU34" s="273"/>
      <c r="CV34" s="273"/>
      <c r="CW34" s="273"/>
      <c r="CX34" s="273"/>
      <c r="CY34" s="273"/>
      <c r="CZ34" s="273"/>
      <c r="DA34" s="273"/>
      <c r="DB34" s="273"/>
      <c r="DC34" s="273"/>
    </row>
    <row r="35" spans="1:107" ht="15.75" customHeight="1" outlineLevel="2" x14ac:dyDescent="0.25">
      <c r="A35" s="464" t="s">
        <v>443</v>
      </c>
      <c r="B35" s="1762" t="s">
        <v>1382</v>
      </c>
      <c r="C35" s="1762"/>
      <c r="D35" s="1762"/>
      <c r="E35" s="1762"/>
      <c r="F35" s="1762"/>
      <c r="G35" s="1762"/>
      <c r="H35" s="1762"/>
      <c r="I35" s="1815">
        <f>'Ходатайство_нов АО'!F28</f>
        <v>0</v>
      </c>
      <c r="J35" s="1815"/>
      <c r="K35" s="1815"/>
      <c r="L35" s="1815"/>
      <c r="M35" s="1815"/>
      <c r="N35" s="1815"/>
      <c r="O35" s="1815"/>
      <c r="P35" s="1815"/>
      <c r="Q35" s="1815"/>
      <c r="R35" s="1815"/>
      <c r="S35" s="1815"/>
      <c r="V35" s="301"/>
      <c r="W35" s="301"/>
      <c r="X35" s="301"/>
      <c r="Y35" s="301"/>
      <c r="Z35" s="301"/>
      <c r="AA35" s="301"/>
      <c r="CE35" s="273"/>
      <c r="CF35" s="273"/>
      <c r="CG35" s="273"/>
      <c r="CH35" s="274"/>
      <c r="CI35" s="274"/>
      <c r="CJ35" s="274"/>
      <c r="CK35" s="204"/>
      <c r="CL35" s="274"/>
      <c r="CM35" s="274"/>
      <c r="CN35" s="274"/>
      <c r="CO35" s="274"/>
      <c r="CP35" s="274"/>
      <c r="CQ35" s="274"/>
      <c r="CR35" s="274"/>
      <c r="CS35" s="274"/>
      <c r="CT35" s="273"/>
      <c r="CU35" s="273"/>
      <c r="CV35" s="273"/>
      <c r="CW35" s="273"/>
      <c r="CX35" s="273"/>
      <c r="CY35" s="273"/>
      <c r="CZ35" s="273"/>
      <c r="DA35" s="273"/>
      <c r="DB35" s="273"/>
      <c r="DC35" s="273"/>
    </row>
    <row r="36" spans="1:107" ht="15.75" customHeight="1" outlineLevel="2" x14ac:dyDescent="0.25">
      <c r="A36" s="464" t="s">
        <v>444</v>
      </c>
      <c r="B36" s="1762" t="s">
        <v>83</v>
      </c>
      <c r="C36" s="1762"/>
      <c r="D36" s="1762"/>
      <c r="E36" s="1762"/>
      <c r="F36" s="1762"/>
      <c r="G36" s="1762"/>
      <c r="H36" s="1762"/>
      <c r="I36" s="1765">
        <f>'Ходатайство_нов АО'!F29</f>
        <v>0</v>
      </c>
      <c r="J36" s="1765"/>
      <c r="K36" s="1765"/>
      <c r="L36" s="1765"/>
      <c r="M36" s="1765"/>
      <c r="N36" s="1765"/>
      <c r="O36" s="1765"/>
      <c r="P36" s="1765"/>
      <c r="Q36" s="1765"/>
      <c r="R36" s="1765"/>
      <c r="S36" s="1765"/>
      <c r="V36" s="301"/>
      <c r="W36" s="301"/>
      <c r="X36" s="301"/>
      <c r="Y36" s="301"/>
      <c r="Z36" s="301"/>
      <c r="AA36" s="301"/>
      <c r="CE36" s="273"/>
      <c r="CF36" s="273"/>
      <c r="CG36" s="273"/>
      <c r="CH36" s="274"/>
      <c r="CI36" s="274"/>
      <c r="CJ36" s="274"/>
      <c r="CK36" s="204"/>
      <c r="CL36" s="274"/>
      <c r="CM36" s="274"/>
      <c r="CN36" s="274"/>
      <c r="CO36" s="274"/>
      <c r="CP36" s="274"/>
      <c r="CQ36" s="274"/>
      <c r="CR36" s="274"/>
      <c r="CS36" s="274"/>
      <c r="CT36" s="273"/>
      <c r="CU36" s="273"/>
      <c r="CV36" s="273"/>
      <c r="CW36" s="273"/>
      <c r="CX36" s="273"/>
      <c r="CY36" s="273"/>
      <c r="CZ36" s="273"/>
      <c r="DA36" s="273"/>
      <c r="DB36" s="273"/>
      <c r="DC36" s="273"/>
    </row>
    <row r="37" spans="1:107" ht="33" customHeight="1" outlineLevel="2" x14ac:dyDescent="0.25">
      <c r="A37" s="464" t="s">
        <v>445</v>
      </c>
      <c r="B37" s="1762" t="s">
        <v>84</v>
      </c>
      <c r="C37" s="1762"/>
      <c r="D37" s="1762"/>
      <c r="E37" s="1762"/>
      <c r="F37" s="1762"/>
      <c r="G37" s="1762"/>
      <c r="H37" s="1762"/>
      <c r="I37" s="1765">
        <f>'Ходатайство_нов АО'!F30</f>
        <v>0</v>
      </c>
      <c r="J37" s="1765"/>
      <c r="K37" s="1765"/>
      <c r="L37" s="1765"/>
      <c r="M37" s="1765"/>
      <c r="N37" s="1765"/>
      <c r="O37" s="1765"/>
      <c r="P37" s="1765"/>
      <c r="Q37" s="1765"/>
      <c r="R37" s="1765"/>
      <c r="S37" s="1765"/>
      <c r="V37" s="301"/>
      <c r="W37" s="301"/>
      <c r="X37" s="301"/>
      <c r="Y37" s="301"/>
      <c r="Z37" s="301"/>
      <c r="AA37" s="301"/>
      <c r="CE37" s="273"/>
      <c r="CF37" s="273"/>
      <c r="CG37" s="273"/>
      <c r="CH37" s="274"/>
      <c r="CI37" s="274"/>
      <c r="CJ37" s="274"/>
      <c r="CK37" s="204"/>
      <c r="CL37" s="274"/>
      <c r="CM37" s="274"/>
      <c r="CN37" s="274"/>
      <c r="CO37" s="274"/>
      <c r="CP37" s="274"/>
      <c r="CQ37" s="274"/>
      <c r="CR37" s="274"/>
      <c r="CS37" s="274"/>
      <c r="CT37" s="273"/>
      <c r="CU37" s="273"/>
      <c r="CV37" s="273"/>
      <c r="CW37" s="273"/>
      <c r="CX37" s="273"/>
      <c r="CY37" s="273"/>
      <c r="CZ37" s="273"/>
      <c r="DA37" s="273"/>
      <c r="DB37" s="273"/>
      <c r="DC37" s="273"/>
    </row>
    <row r="38" spans="1:107" ht="31.5" customHeight="1" outlineLevel="2" x14ac:dyDescent="0.25">
      <c r="A38" s="464" t="s">
        <v>446</v>
      </c>
      <c r="B38" s="1762" t="s">
        <v>1383</v>
      </c>
      <c r="C38" s="1762"/>
      <c r="D38" s="1762"/>
      <c r="E38" s="1762"/>
      <c r="F38" s="1762"/>
      <c r="G38" s="1762"/>
      <c r="H38" s="1762"/>
      <c r="I38" s="1765">
        <f>'Ходатайство_нов АО'!F31</f>
        <v>0</v>
      </c>
      <c r="J38" s="1765"/>
      <c r="K38" s="1765"/>
      <c r="L38" s="1765"/>
      <c r="M38" s="1765"/>
      <c r="N38" s="1765"/>
      <c r="O38" s="1765"/>
      <c r="P38" s="1765"/>
      <c r="Q38" s="1765"/>
      <c r="R38" s="1765"/>
      <c r="S38" s="1765"/>
      <c r="V38" s="301"/>
      <c r="W38" s="301"/>
      <c r="X38" s="301"/>
      <c r="Y38" s="301"/>
      <c r="Z38" s="301"/>
      <c r="AA38" s="301"/>
      <c r="CE38" s="273"/>
      <c r="CF38" s="273"/>
      <c r="CG38" s="273"/>
      <c r="CH38" s="274"/>
      <c r="CI38" s="274"/>
      <c r="CJ38" s="274"/>
      <c r="CK38" s="204"/>
      <c r="CL38" s="274"/>
      <c r="CM38" s="274"/>
      <c r="CN38" s="274"/>
      <c r="CO38" s="274"/>
      <c r="CP38" s="274"/>
      <c r="CQ38" s="274"/>
      <c r="CR38" s="274"/>
      <c r="CS38" s="274"/>
      <c r="CT38" s="273"/>
      <c r="CU38" s="273"/>
      <c r="CV38" s="273"/>
      <c r="CW38" s="273"/>
      <c r="CX38" s="273"/>
      <c r="CY38" s="273"/>
      <c r="CZ38" s="273"/>
      <c r="DA38" s="273"/>
      <c r="DB38" s="273"/>
      <c r="DC38" s="273"/>
    </row>
    <row r="39" spans="1:107" ht="15.75" customHeight="1" outlineLevel="2" x14ac:dyDescent="0.25">
      <c r="A39" s="464" t="s">
        <v>447</v>
      </c>
      <c r="B39" s="1762" t="s">
        <v>34</v>
      </c>
      <c r="C39" s="1762"/>
      <c r="D39" s="1762"/>
      <c r="E39" s="1762"/>
      <c r="F39" s="1762"/>
      <c r="G39" s="1762"/>
      <c r="H39" s="1762"/>
      <c r="I39" s="1765">
        <f>'Ходатайство_нов АО'!F32</f>
        <v>0</v>
      </c>
      <c r="J39" s="1765"/>
      <c r="K39" s="1765"/>
      <c r="L39" s="1765"/>
      <c r="M39" s="1765"/>
      <c r="N39" s="1765"/>
      <c r="O39" s="1765"/>
      <c r="P39" s="1765"/>
      <c r="Q39" s="1765"/>
      <c r="R39" s="1765"/>
      <c r="S39" s="1765"/>
      <c r="V39" s="301"/>
      <c r="W39" s="301"/>
      <c r="X39" s="301"/>
      <c r="Y39" s="301"/>
      <c r="Z39" s="301"/>
      <c r="AA39" s="301"/>
      <c r="CE39" s="273"/>
      <c r="CF39" s="273"/>
      <c r="CG39" s="273"/>
      <c r="CH39" s="274"/>
      <c r="CI39" s="274"/>
      <c r="CJ39" s="274"/>
      <c r="CK39" s="204"/>
      <c r="CL39" s="274"/>
      <c r="CM39" s="274"/>
      <c r="CN39" s="274"/>
      <c r="CO39" s="274"/>
      <c r="CP39" s="274"/>
      <c r="CQ39" s="274"/>
      <c r="CR39" s="274"/>
      <c r="CS39" s="274"/>
      <c r="CT39" s="273"/>
      <c r="CU39" s="273"/>
      <c r="CV39" s="273"/>
      <c r="CW39" s="273"/>
      <c r="CX39" s="273"/>
      <c r="CY39" s="273"/>
      <c r="CZ39" s="273"/>
      <c r="DA39" s="273"/>
      <c r="DB39" s="273"/>
      <c r="DC39" s="273"/>
    </row>
    <row r="40" spans="1:107" ht="8.25" customHeight="1" outlineLevel="1" x14ac:dyDescent="0.25">
      <c r="A40" s="1774"/>
      <c r="B40" s="1774"/>
      <c r="C40" s="1774"/>
      <c r="D40" s="1774"/>
      <c r="E40" s="1774"/>
      <c r="F40" s="1774"/>
      <c r="G40" s="1774"/>
      <c r="H40" s="1774"/>
      <c r="I40" s="1774"/>
      <c r="J40" s="1774"/>
      <c r="K40" s="1774"/>
      <c r="L40" s="1774"/>
      <c r="M40" s="1774"/>
      <c r="N40" s="1774"/>
      <c r="O40" s="1774"/>
      <c r="P40" s="1774"/>
      <c r="Q40" s="1774"/>
      <c r="R40" s="1774"/>
      <c r="S40" s="1774"/>
      <c r="V40" s="301"/>
      <c r="W40" s="301"/>
      <c r="X40" s="301"/>
      <c r="Y40" s="301"/>
      <c r="Z40" s="301"/>
      <c r="AA40" s="301"/>
      <c r="CE40" s="273"/>
      <c r="CF40" s="273"/>
      <c r="CG40" s="273"/>
      <c r="CH40" s="274"/>
      <c r="CI40" s="274"/>
      <c r="CJ40" s="274"/>
      <c r="CK40" s="204"/>
      <c r="CL40" s="274"/>
      <c r="CM40" s="274"/>
      <c r="CN40" s="274"/>
      <c r="CO40" s="274"/>
      <c r="CP40" s="274"/>
      <c r="CQ40" s="274"/>
      <c r="CR40" s="274"/>
      <c r="CS40" s="274"/>
      <c r="CT40" s="273"/>
      <c r="CU40" s="273"/>
      <c r="CV40" s="273"/>
      <c r="CW40" s="273"/>
      <c r="CX40" s="273"/>
      <c r="CY40" s="273"/>
      <c r="CZ40" s="273"/>
      <c r="DA40" s="273"/>
      <c r="DB40" s="273"/>
      <c r="DC40" s="273"/>
    </row>
    <row r="41" spans="1:107" ht="18" customHeight="1" outlineLevel="2" x14ac:dyDescent="0.25">
      <c r="A41" s="1788" t="s">
        <v>1384</v>
      </c>
      <c r="B41" s="1788"/>
      <c r="C41" s="1788"/>
      <c r="D41" s="1788"/>
      <c r="E41" s="1788"/>
      <c r="F41" s="1788"/>
      <c r="G41" s="1788"/>
      <c r="H41" s="1788"/>
      <c r="I41" s="1788"/>
      <c r="J41" s="1788"/>
      <c r="K41" s="1788"/>
      <c r="L41" s="1788"/>
      <c r="M41" s="1788"/>
      <c r="N41" s="1788"/>
      <c r="O41" s="1788"/>
      <c r="P41" s="1788"/>
      <c r="Q41" s="1788"/>
      <c r="R41" s="1788"/>
      <c r="S41" s="1789"/>
      <c r="V41" s="301"/>
      <c r="W41" s="301"/>
      <c r="X41" s="301"/>
      <c r="Y41" s="301"/>
      <c r="Z41" s="301"/>
      <c r="AA41" s="301"/>
      <c r="CE41" s="273"/>
      <c r="CF41" s="273"/>
      <c r="CG41" s="273"/>
      <c r="CH41" s="274"/>
      <c r="CI41" s="274"/>
      <c r="CJ41" s="274"/>
      <c r="CK41" s="204"/>
      <c r="CL41" s="274"/>
      <c r="CM41" s="274"/>
      <c r="CN41" s="274"/>
      <c r="CO41" s="274"/>
      <c r="CP41" s="274"/>
      <c r="CQ41" s="274"/>
      <c r="CR41" s="274"/>
      <c r="CS41" s="274"/>
      <c r="CT41" s="273"/>
      <c r="CU41" s="273"/>
      <c r="CV41" s="273"/>
      <c r="CW41" s="273"/>
      <c r="CX41" s="273"/>
      <c r="CY41" s="273"/>
      <c r="CZ41" s="273"/>
      <c r="DA41" s="273"/>
      <c r="DB41" s="273"/>
      <c r="DC41" s="273"/>
    </row>
    <row r="42" spans="1:107" outlineLevel="2" x14ac:dyDescent="0.25">
      <c r="A42" s="1787" t="s">
        <v>172</v>
      </c>
      <c r="B42" s="1776" t="s">
        <v>1319</v>
      </c>
      <c r="C42" s="1777"/>
      <c r="D42" s="1777"/>
      <c r="E42" s="1777"/>
      <c r="F42" s="1777"/>
      <c r="G42" s="1777"/>
      <c r="H42" s="1778"/>
      <c r="I42" s="1739" t="str">
        <f>'Ходатайство_нов АО'!F35</f>
        <v/>
      </c>
      <c r="J42" s="1740"/>
      <c r="K42" s="1740"/>
      <c r="L42" s="1740"/>
      <c r="M42" s="1740"/>
      <c r="N42" s="1740"/>
      <c r="O42" s="1740"/>
      <c r="P42" s="1740"/>
      <c r="Q42" s="1740"/>
      <c r="R42" s="1740"/>
      <c r="S42" s="1741"/>
      <c r="T42" s="513" t="str">
        <f>I43&amp;" "&amp;N43</f>
        <v>0 0</v>
      </c>
      <c r="V42" s="301"/>
      <c r="W42" s="301"/>
      <c r="X42" s="301"/>
      <c r="Y42" s="301"/>
      <c r="Z42" s="301"/>
      <c r="AA42" s="301"/>
      <c r="CE42" s="273"/>
      <c r="CF42" s="273"/>
      <c r="CG42" s="273"/>
      <c r="CH42" s="274"/>
      <c r="CI42" s="274"/>
      <c r="CJ42" s="274"/>
      <c r="CK42" s="204"/>
      <c r="CL42" s="274"/>
      <c r="CM42" s="274"/>
      <c r="CN42" s="274"/>
      <c r="CO42" s="274"/>
      <c r="CP42" s="274"/>
      <c r="CQ42" s="274"/>
      <c r="CR42" s="274"/>
      <c r="CS42" s="274"/>
      <c r="CT42" s="273"/>
      <c r="CU42" s="273"/>
      <c r="CV42" s="273"/>
      <c r="CW42" s="273"/>
      <c r="CX42" s="273"/>
      <c r="CY42" s="273"/>
      <c r="CZ42" s="273"/>
      <c r="DA42" s="273"/>
      <c r="DB42" s="273"/>
      <c r="DC42" s="273"/>
    </row>
    <row r="43" spans="1:107" ht="15.75" customHeight="1" outlineLevel="2" x14ac:dyDescent="0.25">
      <c r="A43" s="1811"/>
      <c r="B43" s="1779"/>
      <c r="C43" s="1780"/>
      <c r="D43" s="1780"/>
      <c r="E43" s="1780"/>
      <c r="F43" s="1780"/>
      <c r="G43" s="1780"/>
      <c r="H43" s="1781"/>
      <c r="I43" s="1739">
        <f>'Ходатайство_нов АО'!F36</f>
        <v>0</v>
      </c>
      <c r="J43" s="1740"/>
      <c r="K43" s="1740"/>
      <c r="L43" s="1740"/>
      <c r="M43" s="1741"/>
      <c r="N43" s="1739">
        <f>'Ходатайство_нов АО'!G36</f>
        <v>0</v>
      </c>
      <c r="O43" s="1740"/>
      <c r="P43" s="1740"/>
      <c r="Q43" s="1740"/>
      <c r="R43" s="1740"/>
      <c r="S43" s="1741"/>
      <c r="T43" s="512" t="s">
        <v>1346</v>
      </c>
      <c r="V43" s="301"/>
      <c r="W43" s="301"/>
      <c r="X43" s="301"/>
      <c r="Y43" s="301"/>
      <c r="Z43" s="301"/>
      <c r="AA43" s="301"/>
      <c r="CE43" s="273"/>
      <c r="CF43" s="273"/>
      <c r="CG43" s="273"/>
      <c r="CH43" s="274"/>
      <c r="CI43" s="274"/>
      <c r="CJ43" s="274"/>
      <c r="CK43" s="204"/>
      <c r="CL43" s="274"/>
      <c r="CM43" s="274"/>
      <c r="CN43" s="274"/>
      <c r="CO43" s="274"/>
      <c r="CP43" s="274"/>
      <c r="CQ43" s="274"/>
      <c r="CR43" s="274"/>
      <c r="CS43" s="274"/>
      <c r="CT43" s="273"/>
      <c r="CU43" s="273"/>
      <c r="CV43" s="273"/>
      <c r="CW43" s="273"/>
      <c r="CX43" s="273"/>
      <c r="CY43" s="273"/>
      <c r="CZ43" s="273"/>
      <c r="DA43" s="273"/>
      <c r="DB43" s="273"/>
      <c r="DC43" s="273"/>
    </row>
    <row r="44" spans="1:107" outlineLevel="2" x14ac:dyDescent="0.25">
      <c r="A44" s="464" t="s">
        <v>173</v>
      </c>
      <c r="B44" s="1762" t="s">
        <v>1320</v>
      </c>
      <c r="C44" s="1762"/>
      <c r="D44" s="1762"/>
      <c r="E44" s="1762"/>
      <c r="F44" s="1762"/>
      <c r="G44" s="1762"/>
      <c r="H44" s="1762"/>
      <c r="I44" s="1739">
        <f>'Ходатайство_нов АО'!F37</f>
        <v>0</v>
      </c>
      <c r="J44" s="1740"/>
      <c r="K44" s="1740"/>
      <c r="L44" s="1740"/>
      <c r="M44" s="1740"/>
      <c r="N44" s="1740"/>
      <c r="O44" s="1740"/>
      <c r="P44" s="1740"/>
      <c r="Q44" s="1740"/>
      <c r="R44" s="1740"/>
      <c r="S44" s="1741"/>
      <c r="V44" s="301"/>
      <c r="W44" s="301"/>
      <c r="X44" s="301"/>
      <c r="Y44" s="301"/>
      <c r="Z44" s="301"/>
      <c r="AA44" s="301"/>
      <c r="CE44" s="273"/>
      <c r="CF44" s="273"/>
      <c r="CG44" s="273"/>
      <c r="CH44" s="274"/>
      <c r="CI44" s="274"/>
      <c r="CJ44" s="274"/>
      <c r="CK44" s="204"/>
      <c r="CL44" s="274"/>
      <c r="CM44" s="274"/>
      <c r="CN44" s="274"/>
      <c r="CO44" s="274"/>
      <c r="CP44" s="274"/>
      <c r="CQ44" s="274"/>
      <c r="CR44" s="274"/>
      <c r="CS44" s="274"/>
      <c r="CT44" s="273"/>
      <c r="CU44" s="273"/>
      <c r="CV44" s="273"/>
      <c r="CW44" s="273"/>
      <c r="CX44" s="273"/>
      <c r="CY44" s="273"/>
      <c r="CZ44" s="273"/>
      <c r="DA44" s="273"/>
      <c r="DB44" s="273"/>
      <c r="DC44" s="273"/>
    </row>
    <row r="45" spans="1:107" outlineLevel="2" x14ac:dyDescent="0.25">
      <c r="A45" s="464" t="s">
        <v>174</v>
      </c>
      <c r="B45" s="1762" t="s">
        <v>1321</v>
      </c>
      <c r="C45" s="1762"/>
      <c r="D45" s="1762"/>
      <c r="E45" s="1762"/>
      <c r="F45" s="1762"/>
      <c r="G45" s="1762"/>
      <c r="H45" s="1762"/>
      <c r="I45" s="1739">
        <f>'Ходатайство_нов АО'!F38</f>
        <v>0</v>
      </c>
      <c r="J45" s="1740"/>
      <c r="K45" s="1740"/>
      <c r="L45" s="1740"/>
      <c r="M45" s="1740"/>
      <c r="N45" s="1740"/>
      <c r="O45" s="1740"/>
      <c r="P45" s="1740"/>
      <c r="Q45" s="1740"/>
      <c r="R45" s="1740"/>
      <c r="S45" s="1741"/>
      <c r="V45" s="301"/>
      <c r="W45" s="301"/>
      <c r="X45" s="301"/>
      <c r="Y45" s="301"/>
      <c r="Z45" s="301"/>
      <c r="AA45" s="301"/>
      <c r="CE45" s="273"/>
      <c r="CF45" s="273"/>
      <c r="CG45" s="273"/>
      <c r="CH45" s="274"/>
      <c r="CI45" s="274"/>
      <c r="CJ45" s="274"/>
      <c r="CK45" s="204"/>
      <c r="CL45" s="274"/>
      <c r="CM45" s="274"/>
      <c r="CN45" s="274"/>
      <c r="CO45" s="274"/>
      <c r="CP45" s="274"/>
      <c r="CQ45" s="274"/>
      <c r="CR45" s="274"/>
      <c r="CS45" s="274"/>
      <c r="CT45" s="273"/>
      <c r="CU45" s="273"/>
      <c r="CV45" s="273"/>
      <c r="CW45" s="273"/>
      <c r="CX45" s="273"/>
      <c r="CY45" s="273"/>
      <c r="CZ45" s="273"/>
      <c r="DA45" s="273"/>
      <c r="DB45" s="273"/>
      <c r="DC45" s="273"/>
    </row>
    <row r="46" spans="1:107" outlineLevel="2" x14ac:dyDescent="0.25">
      <c r="A46" s="464" t="s">
        <v>442</v>
      </c>
      <c r="B46" s="1782" t="s">
        <v>114</v>
      </c>
      <c r="C46" s="1783"/>
      <c r="D46" s="1783"/>
      <c r="E46" s="1783"/>
      <c r="F46" s="1783"/>
      <c r="G46" s="1783"/>
      <c r="H46" s="1784"/>
      <c r="I46" s="1739" t="str">
        <f>'Ходатайство_нов АО'!J26</f>
        <v xml:space="preserve">Выберите валюту: </v>
      </c>
      <c r="J46" s="1740"/>
      <c r="K46" s="1740"/>
      <c r="L46" s="1740"/>
      <c r="M46" s="1740"/>
      <c r="N46" s="1740"/>
      <c r="O46" s="1740"/>
      <c r="P46" s="1740"/>
      <c r="Q46" s="1740"/>
      <c r="R46" s="1740"/>
      <c r="S46" s="1741"/>
      <c r="V46" s="301"/>
      <c r="W46" s="301"/>
      <c r="X46" s="301"/>
      <c r="Y46" s="301"/>
      <c r="Z46" s="301"/>
      <c r="AA46" s="301"/>
      <c r="CE46" s="273"/>
      <c r="CF46" s="273"/>
      <c r="CG46" s="273"/>
      <c r="CH46" s="274"/>
      <c r="CI46" s="274"/>
      <c r="CJ46" s="274"/>
      <c r="CK46" s="204"/>
      <c r="CL46" s="274"/>
      <c r="CM46" s="274"/>
      <c r="CN46" s="274"/>
      <c r="CO46" s="274"/>
      <c r="CP46" s="274"/>
      <c r="CQ46" s="274"/>
      <c r="CR46" s="274"/>
      <c r="CS46" s="274"/>
      <c r="CT46" s="273"/>
      <c r="CU46" s="273"/>
      <c r="CV46" s="273"/>
      <c r="CW46" s="273"/>
      <c r="CX46" s="273"/>
      <c r="CY46" s="273"/>
      <c r="CZ46" s="273"/>
      <c r="DA46" s="273"/>
      <c r="DB46" s="273"/>
      <c r="DC46" s="273"/>
    </row>
    <row r="47" spans="1:107" outlineLevel="2" x14ac:dyDescent="0.25">
      <c r="A47" s="464" t="s">
        <v>443</v>
      </c>
      <c r="B47" s="1762" t="s">
        <v>1322</v>
      </c>
      <c r="C47" s="1762"/>
      <c r="D47" s="1762"/>
      <c r="E47" s="1762"/>
      <c r="F47" s="1762"/>
      <c r="G47" s="1762"/>
      <c r="H47" s="1762"/>
      <c r="I47" s="1739">
        <f>'Ходатайство_нов АО'!F39</f>
        <v>0</v>
      </c>
      <c r="J47" s="1740"/>
      <c r="K47" s="1740"/>
      <c r="L47" s="1740"/>
      <c r="M47" s="1740"/>
      <c r="N47" s="1740"/>
      <c r="O47" s="1740"/>
      <c r="P47" s="1740"/>
      <c r="Q47" s="1740"/>
      <c r="R47" s="1740"/>
      <c r="S47" s="1741"/>
      <c r="V47" s="301"/>
      <c r="W47" s="301"/>
      <c r="X47" s="301"/>
      <c r="Y47" s="301"/>
      <c r="Z47" s="301"/>
      <c r="AA47" s="301"/>
      <c r="CE47" s="273"/>
      <c r="CF47" s="273"/>
      <c r="CG47" s="273"/>
      <c r="CH47" s="274"/>
      <c r="CI47" s="274"/>
      <c r="CJ47" s="274"/>
      <c r="CK47" s="204"/>
      <c r="CL47" s="274"/>
      <c r="CM47" s="274"/>
      <c r="CN47" s="274"/>
      <c r="CO47" s="274"/>
      <c r="CP47" s="274"/>
      <c r="CQ47" s="274"/>
      <c r="CR47" s="274"/>
      <c r="CS47" s="274"/>
      <c r="CT47" s="273"/>
      <c r="CU47" s="273"/>
      <c r="CV47" s="273"/>
      <c r="CW47" s="273"/>
      <c r="CX47" s="273"/>
      <c r="CY47" s="273"/>
      <c r="CZ47" s="273"/>
      <c r="DA47" s="273"/>
      <c r="DB47" s="273"/>
      <c r="DC47" s="273"/>
    </row>
    <row r="48" spans="1:107" outlineLevel="2" x14ac:dyDescent="0.25">
      <c r="A48" s="464" t="s">
        <v>444</v>
      </c>
      <c r="B48" s="1762" t="s">
        <v>1323</v>
      </c>
      <c r="C48" s="1762"/>
      <c r="D48" s="1762"/>
      <c r="E48" s="1762"/>
      <c r="F48" s="1762"/>
      <c r="G48" s="1762"/>
      <c r="H48" s="1762"/>
      <c r="I48" s="1739">
        <f>'Ходатайство_нов АО'!F40</f>
        <v>0</v>
      </c>
      <c r="J48" s="1740"/>
      <c r="K48" s="1740"/>
      <c r="L48" s="1740"/>
      <c r="M48" s="1740"/>
      <c r="N48" s="1740"/>
      <c r="O48" s="1740"/>
      <c r="P48" s="1740"/>
      <c r="Q48" s="1740"/>
      <c r="R48" s="1740"/>
      <c r="S48" s="1741"/>
      <c r="V48" s="301"/>
      <c r="W48" s="301"/>
      <c r="X48" s="301"/>
      <c r="Y48" s="301"/>
      <c r="Z48" s="301"/>
      <c r="AA48" s="301"/>
      <c r="CE48" s="273"/>
      <c r="CF48" s="273"/>
      <c r="CG48" s="273"/>
      <c r="CH48" s="274"/>
      <c r="CI48" s="274"/>
      <c r="CJ48" s="274"/>
      <c r="CK48" s="204"/>
      <c r="CL48" s="274"/>
      <c r="CM48" s="274"/>
      <c r="CN48" s="274"/>
      <c r="CO48" s="274"/>
      <c r="CP48" s="274"/>
      <c r="CQ48" s="274"/>
      <c r="CR48" s="274"/>
      <c r="CS48" s="274"/>
      <c r="CT48" s="273"/>
      <c r="CU48" s="273"/>
      <c r="CV48" s="273"/>
      <c r="CW48" s="273"/>
      <c r="CX48" s="273"/>
      <c r="CY48" s="273"/>
      <c r="CZ48" s="273"/>
      <c r="DA48" s="273"/>
      <c r="DB48" s="273"/>
      <c r="DC48" s="273"/>
    </row>
    <row r="49" spans="1:107" outlineLevel="2" x14ac:dyDescent="0.25">
      <c r="A49" s="464" t="s">
        <v>445</v>
      </c>
      <c r="B49" s="1762" t="s">
        <v>1324</v>
      </c>
      <c r="C49" s="1762"/>
      <c r="D49" s="1762"/>
      <c r="E49" s="1762"/>
      <c r="F49" s="1762"/>
      <c r="G49" s="1762"/>
      <c r="H49" s="1762"/>
      <c r="I49" s="1739">
        <f>'Ходатайство_нов АО'!F41</f>
        <v>0</v>
      </c>
      <c r="J49" s="1740"/>
      <c r="K49" s="1740"/>
      <c r="L49" s="1740"/>
      <c r="M49" s="1740"/>
      <c r="N49" s="1740"/>
      <c r="O49" s="1740"/>
      <c r="P49" s="1740"/>
      <c r="Q49" s="1740"/>
      <c r="R49" s="1740"/>
      <c r="S49" s="1741"/>
      <c r="V49" s="301"/>
      <c r="W49" s="301"/>
      <c r="X49" s="301"/>
      <c r="Y49" s="301"/>
      <c r="Z49" s="301"/>
      <c r="AA49" s="301"/>
      <c r="CE49" s="273"/>
      <c r="CF49" s="273"/>
      <c r="CG49" s="273"/>
      <c r="CH49" s="274"/>
      <c r="CI49" s="274"/>
      <c r="CJ49" s="274"/>
      <c r="CK49" s="204"/>
      <c r="CL49" s="274"/>
      <c r="CM49" s="274"/>
      <c r="CN49" s="274"/>
      <c r="CO49" s="274"/>
      <c r="CP49" s="274"/>
      <c r="CQ49" s="274"/>
      <c r="CR49" s="274"/>
      <c r="CS49" s="274"/>
      <c r="CT49" s="273"/>
      <c r="CU49" s="273"/>
      <c r="CV49" s="273"/>
      <c r="CW49" s="273"/>
      <c r="CX49" s="273"/>
      <c r="CY49" s="273"/>
      <c r="CZ49" s="273"/>
      <c r="DA49" s="273"/>
      <c r="DB49" s="273"/>
      <c r="DC49" s="273"/>
    </row>
    <row r="50" spans="1:107" outlineLevel="2" x14ac:dyDescent="0.25">
      <c r="A50" s="464" t="s">
        <v>446</v>
      </c>
      <c r="B50" s="1762" t="s">
        <v>1341</v>
      </c>
      <c r="C50" s="1762"/>
      <c r="D50" s="1762"/>
      <c r="E50" s="1762"/>
      <c r="F50" s="1762"/>
      <c r="G50" s="1762"/>
      <c r="H50" s="1762"/>
      <c r="I50" s="1739">
        <f>'Ходатайство_нов АО'!F42</f>
        <v>0</v>
      </c>
      <c r="J50" s="1740"/>
      <c r="K50" s="1740"/>
      <c r="L50" s="1740"/>
      <c r="M50" s="1740"/>
      <c r="N50" s="1740"/>
      <c r="O50" s="1740"/>
      <c r="P50" s="1740"/>
      <c r="Q50" s="1740"/>
      <c r="R50" s="1740"/>
      <c r="S50" s="1741"/>
      <c r="V50" s="301"/>
      <c r="W50" s="301"/>
      <c r="X50" s="301"/>
      <c r="Y50" s="301"/>
      <c r="Z50" s="301"/>
      <c r="AA50" s="301"/>
      <c r="CE50" s="273"/>
      <c r="CF50" s="273"/>
      <c r="CG50" s="273"/>
      <c r="CH50" s="274"/>
      <c r="CI50" s="274"/>
      <c r="CJ50" s="274"/>
      <c r="CK50" s="204"/>
      <c r="CL50" s="274"/>
      <c r="CM50" s="274"/>
      <c r="CN50" s="274"/>
      <c r="CO50" s="274"/>
      <c r="CP50" s="274"/>
      <c r="CQ50" s="274"/>
      <c r="CR50" s="274"/>
      <c r="CS50" s="274"/>
      <c r="CT50" s="273"/>
      <c r="CU50" s="273"/>
      <c r="CV50" s="273"/>
      <c r="CW50" s="273"/>
      <c r="CX50" s="273"/>
      <c r="CY50" s="273"/>
      <c r="CZ50" s="273"/>
      <c r="DA50" s="273"/>
      <c r="DB50" s="273"/>
      <c r="DC50" s="273"/>
    </row>
    <row r="51" spans="1:107" ht="100.5" customHeight="1" outlineLevel="2" x14ac:dyDescent="0.25">
      <c r="A51" s="464" t="s">
        <v>447</v>
      </c>
      <c r="B51" s="1762" t="s">
        <v>1400</v>
      </c>
      <c r="C51" s="1762"/>
      <c r="D51" s="1762"/>
      <c r="E51" s="1762"/>
      <c r="F51" s="1762"/>
      <c r="G51" s="1762"/>
      <c r="H51" s="1762"/>
      <c r="I51" s="1739">
        <f>'Ходатайство_нов АО'!F43</f>
        <v>0</v>
      </c>
      <c r="J51" s="1740"/>
      <c r="K51" s="1740"/>
      <c r="L51" s="1740"/>
      <c r="M51" s="1740"/>
      <c r="N51" s="1740"/>
      <c r="O51" s="1740"/>
      <c r="P51" s="1740"/>
      <c r="Q51" s="1740"/>
      <c r="R51" s="1740"/>
      <c r="S51" s="1741"/>
      <c r="V51" s="301"/>
      <c r="W51" s="301"/>
      <c r="X51" s="301"/>
      <c r="Y51" s="301"/>
      <c r="Z51" s="301"/>
      <c r="AA51" s="301"/>
      <c r="CE51" s="273"/>
      <c r="CF51" s="273"/>
      <c r="CG51" s="273"/>
      <c r="CH51" s="274"/>
      <c r="CI51" s="274"/>
      <c r="CJ51" s="274"/>
      <c r="CK51" s="204"/>
      <c r="CL51" s="274"/>
      <c r="CM51" s="274"/>
      <c r="CN51" s="274"/>
      <c r="CO51" s="274"/>
      <c r="CP51" s="274"/>
      <c r="CQ51" s="274"/>
      <c r="CR51" s="274"/>
      <c r="CS51" s="274"/>
      <c r="CT51" s="273"/>
      <c r="CU51" s="273"/>
      <c r="CV51" s="273"/>
      <c r="CW51" s="273"/>
      <c r="CX51" s="273"/>
      <c r="CY51" s="273"/>
      <c r="CZ51" s="273"/>
      <c r="DA51" s="273"/>
      <c r="DB51" s="273"/>
      <c r="DC51" s="273"/>
    </row>
    <row r="52" spans="1:107" ht="10.5" customHeight="1" outlineLevel="1" x14ac:dyDescent="0.25">
      <c r="A52" s="1774"/>
      <c r="B52" s="1774"/>
      <c r="C52" s="1774"/>
      <c r="D52" s="1774"/>
      <c r="E52" s="1774"/>
      <c r="F52" s="1774"/>
      <c r="G52" s="1774"/>
      <c r="H52" s="1774"/>
      <c r="I52" s="1774"/>
      <c r="J52" s="1774"/>
      <c r="K52" s="1774"/>
      <c r="L52" s="1774"/>
      <c r="M52" s="1774"/>
      <c r="N52" s="1774"/>
      <c r="O52" s="1774"/>
      <c r="P52" s="1774"/>
      <c r="Q52" s="1774"/>
      <c r="R52" s="1774"/>
      <c r="S52" s="1774"/>
      <c r="V52" s="301"/>
      <c r="W52" s="301"/>
      <c r="X52" s="301"/>
      <c r="Y52" s="301"/>
      <c r="Z52" s="301"/>
      <c r="AA52" s="301"/>
      <c r="CE52" s="273"/>
      <c r="CF52" s="273"/>
      <c r="CG52" s="273"/>
      <c r="CH52" s="274"/>
      <c r="CI52" s="274"/>
      <c r="CJ52" s="274"/>
      <c r="CK52" s="204"/>
      <c r="CL52" s="274"/>
      <c r="CM52" s="274"/>
      <c r="CN52" s="274"/>
      <c r="CO52" s="274"/>
      <c r="CP52" s="274"/>
      <c r="CQ52" s="274"/>
      <c r="CR52" s="274"/>
      <c r="CS52" s="274"/>
      <c r="CT52" s="273"/>
      <c r="CU52" s="273"/>
      <c r="CV52" s="273"/>
      <c r="CW52" s="273"/>
      <c r="CX52" s="273"/>
      <c r="CY52" s="273"/>
      <c r="CZ52" s="273"/>
      <c r="DA52" s="273"/>
      <c r="DB52" s="273"/>
      <c r="DC52" s="273"/>
    </row>
    <row r="53" spans="1:107" ht="15.75" customHeight="1" outlineLevel="2" x14ac:dyDescent="0.25">
      <c r="A53" s="1788" t="s">
        <v>1327</v>
      </c>
      <c r="B53" s="1788"/>
      <c r="C53" s="1788"/>
      <c r="D53" s="1788"/>
      <c r="E53" s="1788"/>
      <c r="F53" s="1788"/>
      <c r="G53" s="1788"/>
      <c r="H53" s="1788"/>
      <c r="I53" s="1788"/>
      <c r="J53" s="1788"/>
      <c r="K53" s="1788"/>
      <c r="L53" s="1788"/>
      <c r="M53" s="1788"/>
      <c r="N53" s="1788"/>
      <c r="O53" s="1788"/>
      <c r="P53" s="1788"/>
      <c r="Q53" s="1788"/>
      <c r="R53" s="1788"/>
      <c r="S53" s="1789"/>
      <c r="V53" s="301"/>
      <c r="W53" s="301"/>
      <c r="X53" s="301"/>
      <c r="Y53" s="301"/>
      <c r="Z53" s="301"/>
      <c r="AA53" s="301"/>
      <c r="CE53" s="273"/>
      <c r="CF53" s="273"/>
      <c r="CG53" s="273"/>
      <c r="CH53" s="274"/>
      <c r="CI53" s="274"/>
      <c r="CJ53" s="274"/>
      <c r="CK53" s="204"/>
      <c r="CL53" s="274"/>
      <c r="CM53" s="274"/>
      <c r="CN53" s="274"/>
      <c r="CO53" s="274"/>
      <c r="CP53" s="274"/>
      <c r="CQ53" s="274"/>
      <c r="CR53" s="274"/>
      <c r="CS53" s="274"/>
      <c r="CT53" s="273"/>
      <c r="CU53" s="273"/>
      <c r="CV53" s="273"/>
      <c r="CW53" s="273"/>
      <c r="CX53" s="273"/>
      <c r="CY53" s="273"/>
      <c r="CZ53" s="273"/>
      <c r="DA53" s="273"/>
      <c r="DB53" s="273"/>
      <c r="DC53" s="273"/>
    </row>
    <row r="54" spans="1:107" ht="15.75" customHeight="1" outlineLevel="2" x14ac:dyDescent="0.25">
      <c r="A54" s="1787" t="s">
        <v>172</v>
      </c>
      <c r="B54" s="1782" t="s">
        <v>1328</v>
      </c>
      <c r="C54" s="1783"/>
      <c r="D54" s="1783"/>
      <c r="E54" s="1783"/>
      <c r="F54" s="1783"/>
      <c r="G54" s="1783"/>
      <c r="H54" s="1784"/>
      <c r="I54" s="1739"/>
      <c r="J54" s="1740"/>
      <c r="K54" s="1740"/>
      <c r="L54" s="1740"/>
      <c r="M54" s="1740"/>
      <c r="N54" s="1740"/>
      <c r="O54" s="1740"/>
      <c r="P54" s="1740"/>
      <c r="Q54" s="1740"/>
      <c r="R54" s="1740"/>
      <c r="S54" s="1741"/>
      <c r="V54" s="301"/>
      <c r="W54" s="301"/>
      <c r="X54" s="301"/>
      <c r="Y54" s="301"/>
      <c r="Z54" s="301"/>
      <c r="AA54" s="301"/>
      <c r="CE54" s="273"/>
      <c r="CF54" s="273"/>
      <c r="CG54" s="273"/>
      <c r="CH54" s="274"/>
      <c r="CI54" s="274"/>
      <c r="CJ54" s="274"/>
      <c r="CK54" s="204"/>
      <c r="CL54" s="274"/>
      <c r="CM54" s="274"/>
      <c r="CN54" s="274"/>
      <c r="CO54" s="274"/>
      <c r="CP54" s="274"/>
      <c r="CQ54" s="274"/>
      <c r="CR54" s="274"/>
      <c r="CS54" s="274"/>
      <c r="CT54" s="273"/>
      <c r="CU54" s="273"/>
      <c r="CV54" s="273"/>
      <c r="CW54" s="273"/>
      <c r="CX54" s="273"/>
      <c r="CY54" s="273"/>
      <c r="CZ54" s="273"/>
      <c r="DA54" s="273"/>
      <c r="DB54" s="273"/>
      <c r="DC54" s="273"/>
    </row>
    <row r="55" spans="1:107" ht="15.75" customHeight="1" outlineLevel="2" x14ac:dyDescent="0.25">
      <c r="A55" s="1811"/>
      <c r="B55" s="1782" t="s">
        <v>117</v>
      </c>
      <c r="C55" s="1783"/>
      <c r="D55" s="1783"/>
      <c r="E55" s="1783"/>
      <c r="F55" s="1783"/>
      <c r="G55" s="1783"/>
      <c r="H55" s="1784"/>
      <c r="I55" s="1739"/>
      <c r="J55" s="1740"/>
      <c r="K55" s="1740"/>
      <c r="L55" s="1740"/>
      <c r="M55" s="1740"/>
      <c r="N55" s="1740"/>
      <c r="O55" s="1740"/>
      <c r="P55" s="1740"/>
      <c r="Q55" s="1740"/>
      <c r="R55" s="1740"/>
      <c r="S55" s="1741"/>
      <c r="V55" s="301"/>
      <c r="W55" s="301"/>
      <c r="X55" s="301"/>
      <c r="Y55" s="301"/>
      <c r="Z55" s="301"/>
      <c r="AA55" s="301"/>
      <c r="CE55" s="273"/>
      <c r="CF55" s="273"/>
      <c r="CG55" s="273"/>
      <c r="CH55" s="274"/>
      <c r="CI55" s="274"/>
      <c r="CJ55" s="274"/>
      <c r="CK55" s="204"/>
      <c r="CL55" s="274"/>
      <c r="CM55" s="274"/>
      <c r="CN55" s="274"/>
      <c r="CO55" s="274"/>
      <c r="CP55" s="274"/>
      <c r="CQ55" s="274"/>
      <c r="CR55" s="274"/>
      <c r="CS55" s="274"/>
      <c r="CT55" s="273"/>
      <c r="CU55" s="273"/>
      <c r="CV55" s="273"/>
      <c r="CW55" s="273"/>
      <c r="CX55" s="273"/>
      <c r="CY55" s="273"/>
      <c r="CZ55" s="273"/>
      <c r="DA55" s="273"/>
      <c r="DB55" s="273"/>
      <c r="DC55" s="273"/>
    </row>
    <row r="56" spans="1:107" ht="15.75" customHeight="1" outlineLevel="2" x14ac:dyDescent="0.25">
      <c r="A56" s="464" t="s">
        <v>173</v>
      </c>
      <c r="B56" s="1782" t="s">
        <v>1343</v>
      </c>
      <c r="C56" s="1783"/>
      <c r="D56" s="1783"/>
      <c r="E56" s="1783"/>
      <c r="F56" s="1783"/>
      <c r="G56" s="1783"/>
      <c r="H56" s="1784"/>
      <c r="I56" s="1739"/>
      <c r="J56" s="1740"/>
      <c r="K56" s="1740"/>
      <c r="L56" s="1740"/>
      <c r="M56" s="1740"/>
      <c r="N56" s="1740"/>
      <c r="O56" s="1740"/>
      <c r="P56" s="1740"/>
      <c r="Q56" s="1740"/>
      <c r="R56" s="1740"/>
      <c r="S56" s="1741"/>
      <c r="V56" s="301"/>
      <c r="W56" s="301"/>
      <c r="X56" s="301"/>
      <c r="Y56" s="301"/>
      <c r="Z56" s="301"/>
      <c r="AA56" s="301"/>
      <c r="CE56" s="273"/>
      <c r="CF56" s="273"/>
      <c r="CG56" s="273"/>
      <c r="CH56" s="274"/>
      <c r="CI56" s="274"/>
      <c r="CJ56" s="274"/>
      <c r="CK56" s="204"/>
      <c r="CL56" s="274"/>
      <c r="CM56" s="274"/>
      <c r="CN56" s="274"/>
      <c r="CO56" s="274"/>
      <c r="CP56" s="274"/>
      <c r="CQ56" s="274"/>
      <c r="CR56" s="274"/>
      <c r="CS56" s="274"/>
      <c r="CT56" s="273"/>
      <c r="CU56" s="273"/>
      <c r="CV56" s="273"/>
      <c r="CW56" s="273"/>
      <c r="CX56" s="273"/>
      <c r="CY56" s="273"/>
      <c r="CZ56" s="273"/>
      <c r="DA56" s="273"/>
      <c r="DB56" s="273"/>
      <c r="DC56" s="273"/>
    </row>
    <row r="57" spans="1:107" ht="15.75" customHeight="1" outlineLevel="2" x14ac:dyDescent="0.25">
      <c r="A57" s="464" t="s">
        <v>174</v>
      </c>
      <c r="B57" s="1782" t="s">
        <v>1344</v>
      </c>
      <c r="C57" s="1783"/>
      <c r="D57" s="1783"/>
      <c r="E57" s="1783"/>
      <c r="F57" s="1783"/>
      <c r="G57" s="1783"/>
      <c r="H57" s="1784"/>
      <c r="I57" s="1739"/>
      <c r="J57" s="1740"/>
      <c r="K57" s="1740"/>
      <c r="L57" s="1740"/>
      <c r="M57" s="1740"/>
      <c r="N57" s="1740"/>
      <c r="O57" s="1740"/>
      <c r="P57" s="1740"/>
      <c r="Q57" s="1740"/>
      <c r="R57" s="1740"/>
      <c r="S57" s="1741"/>
      <c r="V57" s="301"/>
      <c r="W57" s="301"/>
      <c r="X57" s="301"/>
      <c r="Y57" s="301"/>
      <c r="Z57" s="301"/>
      <c r="AA57" s="301"/>
      <c r="CE57" s="273"/>
      <c r="CF57" s="273"/>
      <c r="CG57" s="273"/>
      <c r="CH57" s="274"/>
      <c r="CI57" s="274"/>
      <c r="CJ57" s="274"/>
      <c r="CK57" s="204"/>
      <c r="CL57" s="274"/>
      <c r="CM57" s="274"/>
      <c r="CN57" s="274"/>
      <c r="CO57" s="274"/>
      <c r="CP57" s="274"/>
      <c r="CQ57" s="274"/>
      <c r="CR57" s="274"/>
      <c r="CS57" s="274"/>
      <c r="CT57" s="273"/>
      <c r="CU57" s="273"/>
      <c r="CV57" s="273"/>
      <c r="CW57" s="273"/>
      <c r="CX57" s="273"/>
      <c r="CY57" s="273"/>
      <c r="CZ57" s="273"/>
      <c r="DA57" s="273"/>
      <c r="DB57" s="273"/>
      <c r="DC57" s="273"/>
    </row>
    <row r="58" spans="1:107" ht="15.75" customHeight="1" outlineLevel="2" x14ac:dyDescent="0.25">
      <c r="A58" s="464" t="s">
        <v>442</v>
      </c>
      <c r="B58" s="1782" t="s">
        <v>1329</v>
      </c>
      <c r="C58" s="1783"/>
      <c r="D58" s="1783"/>
      <c r="E58" s="1783"/>
      <c r="F58" s="1783"/>
      <c r="G58" s="1783"/>
      <c r="H58" s="1784"/>
      <c r="I58" s="1739"/>
      <c r="J58" s="1740"/>
      <c r="K58" s="1740"/>
      <c r="L58" s="1740"/>
      <c r="M58" s="1740"/>
      <c r="N58" s="1740"/>
      <c r="O58" s="1740"/>
      <c r="P58" s="1740"/>
      <c r="Q58" s="1740"/>
      <c r="R58" s="1740"/>
      <c r="S58" s="1741"/>
      <c r="V58" s="301"/>
      <c r="W58" s="301"/>
      <c r="X58" s="301"/>
      <c r="Y58" s="301"/>
      <c r="Z58" s="301"/>
      <c r="AA58" s="301"/>
      <c r="CE58" s="273"/>
      <c r="CF58" s="273"/>
      <c r="CG58" s="273"/>
      <c r="CH58" s="274"/>
      <c r="CI58" s="274"/>
      <c r="CJ58" s="274"/>
      <c r="CK58" s="204"/>
      <c r="CL58" s="274"/>
      <c r="CM58" s="274"/>
      <c r="CN58" s="274"/>
      <c r="CO58" s="274"/>
      <c r="CP58" s="274"/>
      <c r="CQ58" s="274"/>
      <c r="CR58" s="274"/>
      <c r="CS58" s="274"/>
      <c r="CT58" s="273"/>
      <c r="CU58" s="273"/>
      <c r="CV58" s="273"/>
      <c r="CW58" s="273"/>
      <c r="CX58" s="273"/>
      <c r="CY58" s="273"/>
      <c r="CZ58" s="273"/>
      <c r="DA58" s="273"/>
      <c r="DB58" s="273"/>
      <c r="DC58" s="273"/>
    </row>
    <row r="59" spans="1:107" ht="15.75" customHeight="1" outlineLevel="2" x14ac:dyDescent="0.25">
      <c r="A59" s="464" t="s">
        <v>443</v>
      </c>
      <c r="B59" s="1782" t="s">
        <v>114</v>
      </c>
      <c r="C59" s="1783"/>
      <c r="D59" s="1783"/>
      <c r="E59" s="1783"/>
      <c r="F59" s="1783"/>
      <c r="G59" s="1783"/>
      <c r="H59" s="1784"/>
      <c r="I59" s="1739"/>
      <c r="J59" s="1740"/>
      <c r="K59" s="1740"/>
      <c r="L59" s="1740"/>
      <c r="M59" s="1740"/>
      <c r="N59" s="1740"/>
      <c r="O59" s="1740"/>
      <c r="P59" s="1740"/>
      <c r="Q59" s="1740"/>
      <c r="R59" s="1740"/>
      <c r="S59" s="1741"/>
      <c r="V59" s="301"/>
      <c r="W59" s="301"/>
      <c r="X59" s="301"/>
      <c r="Y59" s="301"/>
      <c r="Z59" s="301"/>
      <c r="AA59" s="301"/>
      <c r="CE59" s="273"/>
      <c r="CF59" s="273"/>
      <c r="CG59" s="273"/>
      <c r="CH59" s="274"/>
      <c r="CI59" s="274"/>
      <c r="CJ59" s="274"/>
      <c r="CK59" s="204"/>
      <c r="CL59" s="274"/>
      <c r="CM59" s="274"/>
      <c r="CN59" s="274"/>
      <c r="CO59" s="274"/>
      <c r="CP59" s="274"/>
      <c r="CQ59" s="274"/>
      <c r="CR59" s="274"/>
      <c r="CS59" s="274"/>
      <c r="CT59" s="273"/>
      <c r="CU59" s="273"/>
      <c r="CV59" s="273"/>
      <c r="CW59" s="273"/>
      <c r="CX59" s="273"/>
      <c r="CY59" s="273"/>
      <c r="CZ59" s="273"/>
      <c r="DA59" s="273"/>
      <c r="DB59" s="273"/>
      <c r="DC59" s="273"/>
    </row>
    <row r="60" spans="1:107" ht="15.75" customHeight="1" outlineLevel="2" x14ac:dyDescent="0.25">
      <c r="A60" s="464" t="s">
        <v>444</v>
      </c>
      <c r="B60" s="1782" t="s">
        <v>1330</v>
      </c>
      <c r="C60" s="1783"/>
      <c r="D60" s="1783"/>
      <c r="E60" s="1783"/>
      <c r="F60" s="1783"/>
      <c r="G60" s="1783"/>
      <c r="H60" s="1784"/>
      <c r="I60" s="1739"/>
      <c r="J60" s="1740"/>
      <c r="K60" s="1740"/>
      <c r="L60" s="1740"/>
      <c r="M60" s="1740"/>
      <c r="N60" s="1740"/>
      <c r="O60" s="1740"/>
      <c r="P60" s="1740"/>
      <c r="Q60" s="1740"/>
      <c r="R60" s="1740"/>
      <c r="S60" s="1741"/>
      <c r="V60" s="301"/>
      <c r="W60" s="301"/>
      <c r="X60" s="301"/>
      <c r="Y60" s="301"/>
      <c r="Z60" s="301"/>
      <c r="AA60" s="301"/>
      <c r="CE60" s="273"/>
      <c r="CF60" s="273"/>
      <c r="CG60" s="273"/>
      <c r="CH60" s="274"/>
      <c r="CI60" s="274"/>
      <c r="CJ60" s="274"/>
      <c r="CK60" s="204"/>
      <c r="CL60" s="274"/>
      <c r="CM60" s="274"/>
      <c r="CN60" s="274"/>
      <c r="CO60" s="274"/>
      <c r="CP60" s="274"/>
      <c r="CQ60" s="274"/>
      <c r="CR60" s="274"/>
      <c r="CS60" s="274"/>
      <c r="CT60" s="273"/>
      <c r="CU60" s="273"/>
      <c r="CV60" s="273"/>
      <c r="CW60" s="273"/>
      <c r="CX60" s="273"/>
      <c r="CY60" s="273"/>
      <c r="CZ60" s="273"/>
      <c r="DA60" s="273"/>
      <c r="DB60" s="273"/>
      <c r="DC60" s="273"/>
    </row>
    <row r="61" spans="1:107" ht="15.75" customHeight="1" outlineLevel="2" x14ac:dyDescent="0.25">
      <c r="A61" s="464" t="s">
        <v>445</v>
      </c>
      <c r="B61" s="1782" t="s">
        <v>1323</v>
      </c>
      <c r="C61" s="1783"/>
      <c r="D61" s="1783"/>
      <c r="E61" s="1783"/>
      <c r="F61" s="1783"/>
      <c r="G61" s="1783"/>
      <c r="H61" s="1784"/>
      <c r="I61" s="1739"/>
      <c r="J61" s="1740"/>
      <c r="K61" s="1740"/>
      <c r="L61" s="1740"/>
      <c r="M61" s="1740"/>
      <c r="N61" s="1740"/>
      <c r="O61" s="1740"/>
      <c r="P61" s="1740"/>
      <c r="Q61" s="1740"/>
      <c r="R61" s="1740"/>
      <c r="S61" s="1741"/>
      <c r="V61" s="301"/>
      <c r="W61" s="301"/>
      <c r="X61" s="301"/>
      <c r="Y61" s="301"/>
      <c r="Z61" s="301"/>
      <c r="AA61" s="301"/>
      <c r="CE61" s="273"/>
      <c r="CF61" s="273"/>
      <c r="CG61" s="273"/>
      <c r="CH61" s="274"/>
      <c r="CI61" s="274"/>
      <c r="CJ61" s="274"/>
      <c r="CK61" s="204"/>
      <c r="CL61" s="274"/>
      <c r="CM61" s="274"/>
      <c r="CN61" s="274"/>
      <c r="CO61" s="274"/>
      <c r="CP61" s="274"/>
      <c r="CQ61" s="274"/>
      <c r="CR61" s="274"/>
      <c r="CS61" s="274"/>
      <c r="CT61" s="273"/>
      <c r="CU61" s="273"/>
      <c r="CV61" s="273"/>
      <c r="CW61" s="273"/>
      <c r="CX61" s="273"/>
      <c r="CY61" s="273"/>
      <c r="CZ61" s="273"/>
      <c r="DA61" s="273"/>
      <c r="DB61" s="273"/>
      <c r="DC61" s="273"/>
    </row>
    <row r="62" spans="1:107" ht="15.75" customHeight="1" outlineLevel="2" x14ac:dyDescent="0.25">
      <c r="A62" s="464" t="s">
        <v>446</v>
      </c>
      <c r="B62" s="1782" t="s">
        <v>1332</v>
      </c>
      <c r="C62" s="1783"/>
      <c r="D62" s="1783"/>
      <c r="E62" s="1783"/>
      <c r="F62" s="1783"/>
      <c r="G62" s="1783"/>
      <c r="H62" s="1784"/>
      <c r="I62" s="1739"/>
      <c r="J62" s="1740"/>
      <c r="K62" s="1740"/>
      <c r="L62" s="1740"/>
      <c r="M62" s="1740"/>
      <c r="N62" s="1740"/>
      <c r="O62" s="1740"/>
      <c r="P62" s="1740"/>
      <c r="Q62" s="1740"/>
      <c r="R62" s="1740"/>
      <c r="S62" s="1741"/>
      <c r="V62" s="301"/>
      <c r="W62" s="301"/>
      <c r="X62" s="301"/>
      <c r="Y62" s="301"/>
      <c r="Z62" s="301"/>
      <c r="AA62" s="301"/>
      <c r="CE62" s="273"/>
      <c r="CF62" s="273"/>
      <c r="CG62" s="273"/>
      <c r="CH62" s="274"/>
      <c r="CI62" s="274"/>
      <c r="CJ62" s="274"/>
      <c r="CK62" s="204"/>
      <c r="CL62" s="274"/>
      <c r="CM62" s="274"/>
      <c r="CN62" s="274"/>
      <c r="CO62" s="274"/>
      <c r="CP62" s="274"/>
      <c r="CQ62" s="274"/>
      <c r="CR62" s="274"/>
      <c r="CS62" s="274"/>
      <c r="CT62" s="273"/>
      <c r="CU62" s="273"/>
      <c r="CV62" s="273"/>
      <c r="CW62" s="273"/>
      <c r="CX62" s="273"/>
      <c r="CY62" s="273"/>
      <c r="CZ62" s="273"/>
      <c r="DA62" s="273"/>
      <c r="DB62" s="273"/>
      <c r="DC62" s="273"/>
    </row>
    <row r="63" spans="1:107" ht="68.25" customHeight="1" outlineLevel="2" x14ac:dyDescent="0.25">
      <c r="A63" s="464" t="s">
        <v>447</v>
      </c>
      <c r="B63" s="1762" t="s">
        <v>120</v>
      </c>
      <c r="C63" s="1762"/>
      <c r="D63" s="1762"/>
      <c r="E63" s="1762"/>
      <c r="F63" s="1762"/>
      <c r="G63" s="1762"/>
      <c r="H63" s="1762"/>
      <c r="I63" s="1739"/>
      <c r="J63" s="1740"/>
      <c r="K63" s="1740"/>
      <c r="L63" s="1740"/>
      <c r="M63" s="1740"/>
      <c r="N63" s="1740"/>
      <c r="O63" s="1740"/>
      <c r="P63" s="1740"/>
      <c r="Q63" s="1740"/>
      <c r="R63" s="1740"/>
      <c r="S63" s="1741"/>
      <c r="V63" s="301"/>
      <c r="W63" s="301"/>
      <c r="X63" s="301"/>
      <c r="Y63" s="301"/>
      <c r="Z63" s="301"/>
      <c r="AA63" s="301"/>
      <c r="CE63" s="273"/>
      <c r="CF63" s="273"/>
      <c r="CG63" s="273"/>
      <c r="CH63" s="274"/>
      <c r="CI63" s="274"/>
      <c r="CJ63" s="274"/>
      <c r="CK63" s="204"/>
      <c r="CL63" s="274"/>
      <c r="CM63" s="274"/>
      <c r="CN63" s="274"/>
      <c r="CO63" s="274"/>
      <c r="CP63" s="274"/>
      <c r="CQ63" s="274"/>
      <c r="CR63" s="274"/>
      <c r="CS63" s="274"/>
      <c r="CT63" s="273"/>
      <c r="CU63" s="273"/>
      <c r="CV63" s="273"/>
      <c r="CW63" s="273"/>
      <c r="CX63" s="273"/>
      <c r="CY63" s="273"/>
      <c r="CZ63" s="273"/>
      <c r="DA63" s="273"/>
      <c r="DB63" s="273"/>
      <c r="DC63" s="273"/>
    </row>
    <row r="64" spans="1:107" ht="48.75" customHeight="1" outlineLevel="2" x14ac:dyDescent="0.25">
      <c r="A64" s="464" t="s">
        <v>448</v>
      </c>
      <c r="B64" s="1782" t="s">
        <v>1342</v>
      </c>
      <c r="C64" s="1783"/>
      <c r="D64" s="1783"/>
      <c r="E64" s="1783"/>
      <c r="F64" s="1783"/>
      <c r="G64" s="1783"/>
      <c r="H64" s="1784"/>
      <c r="I64" s="1739"/>
      <c r="J64" s="1740"/>
      <c r="K64" s="1740"/>
      <c r="L64" s="1740"/>
      <c r="M64" s="1740"/>
      <c r="N64" s="1740"/>
      <c r="O64" s="1740"/>
      <c r="P64" s="1740"/>
      <c r="Q64" s="1740"/>
      <c r="R64" s="1740"/>
      <c r="S64" s="1741"/>
      <c r="V64" s="301"/>
      <c r="W64" s="301"/>
      <c r="X64" s="301"/>
      <c r="Y64" s="301"/>
      <c r="Z64" s="301"/>
      <c r="AA64" s="301"/>
      <c r="CE64" s="273"/>
      <c r="CF64" s="273"/>
      <c r="CG64" s="273"/>
      <c r="CH64" s="274"/>
      <c r="CI64" s="274"/>
      <c r="CJ64" s="274"/>
      <c r="CK64" s="204"/>
      <c r="CL64" s="274"/>
      <c r="CM64" s="274"/>
      <c r="CN64" s="274"/>
      <c r="CO64" s="274"/>
      <c r="CP64" s="274"/>
      <c r="CQ64" s="274"/>
      <c r="CR64" s="274"/>
      <c r="CS64" s="274"/>
      <c r="CT64" s="273"/>
      <c r="CU64" s="273"/>
      <c r="CV64" s="273"/>
      <c r="CW64" s="273"/>
      <c r="CX64" s="273"/>
      <c r="CY64" s="273"/>
      <c r="CZ64" s="273"/>
      <c r="DA64" s="273"/>
      <c r="DB64" s="273"/>
      <c r="DC64" s="273"/>
    </row>
    <row r="65" spans="1:107" ht="10.5" customHeight="1" outlineLevel="1" x14ac:dyDescent="0.25">
      <c r="A65" s="1785"/>
      <c r="B65" s="1786"/>
      <c r="C65" s="1786"/>
      <c r="D65" s="1786"/>
      <c r="E65" s="1786"/>
      <c r="F65" s="1786"/>
      <c r="G65" s="1786"/>
      <c r="H65" s="1786"/>
      <c r="I65" s="1786"/>
      <c r="J65" s="1786"/>
      <c r="K65" s="1786"/>
      <c r="L65" s="1786"/>
      <c r="M65" s="1786"/>
      <c r="N65" s="1786"/>
      <c r="O65" s="1786"/>
      <c r="P65" s="1786"/>
      <c r="Q65" s="1786"/>
      <c r="R65" s="1786"/>
      <c r="S65" s="1787"/>
      <c r="V65" s="301"/>
      <c r="W65" s="301"/>
      <c r="X65" s="301"/>
      <c r="Y65" s="301"/>
      <c r="Z65" s="301"/>
      <c r="AA65" s="301"/>
      <c r="CE65" s="273"/>
      <c r="CF65" s="273"/>
      <c r="CG65" s="273"/>
      <c r="CH65" s="274"/>
      <c r="CI65" s="274"/>
      <c r="CJ65" s="274"/>
      <c r="CK65" s="204"/>
      <c r="CL65" s="274"/>
      <c r="CM65" s="274"/>
      <c r="CN65" s="274"/>
      <c r="CO65" s="274"/>
      <c r="CP65" s="274"/>
      <c r="CQ65" s="274"/>
      <c r="CR65" s="274"/>
      <c r="CS65" s="274"/>
      <c r="CT65" s="273"/>
      <c r="CU65" s="273"/>
      <c r="CV65" s="273"/>
      <c r="CW65" s="273"/>
      <c r="CX65" s="273"/>
      <c r="CY65" s="273"/>
      <c r="CZ65" s="273"/>
      <c r="DA65" s="273"/>
      <c r="DB65" s="273"/>
      <c r="DC65" s="273"/>
    </row>
    <row r="66" spans="1:107" ht="33.75" customHeight="1" outlineLevel="1" x14ac:dyDescent="0.25">
      <c r="A66" s="1812"/>
      <c r="B66" s="1802" t="s">
        <v>480</v>
      </c>
      <c r="C66" s="1803"/>
      <c r="D66" s="1803"/>
      <c r="E66" s="1803"/>
      <c r="F66" s="1803"/>
      <c r="G66" s="1803"/>
      <c r="H66" s="1804"/>
      <c r="I66" s="1765" t="s">
        <v>160</v>
      </c>
      <c r="J66" s="1765"/>
      <c r="K66" s="550" t="s">
        <v>1168</v>
      </c>
      <c r="L66" s="1739" t="s">
        <v>161</v>
      </c>
      <c r="M66" s="1741"/>
      <c r="N66" s="1765" t="s">
        <v>884</v>
      </c>
      <c r="O66" s="1765"/>
      <c r="P66" s="1765" t="s">
        <v>1164</v>
      </c>
      <c r="Q66" s="1765"/>
      <c r="R66" s="1765"/>
      <c r="S66" s="1765"/>
      <c r="CE66" s="273"/>
      <c r="CF66" s="273"/>
      <c r="CG66" s="273"/>
      <c r="CH66" s="274"/>
      <c r="CI66" s="274"/>
      <c r="CJ66" s="274"/>
      <c r="CK66" s="204" t="s">
        <v>467</v>
      </c>
      <c r="CL66" s="274"/>
      <c r="CM66" s="274"/>
      <c r="CN66" s="274"/>
      <c r="CO66" s="274"/>
      <c r="CP66" s="274"/>
      <c r="CQ66" s="274"/>
      <c r="CR66" s="274"/>
      <c r="CS66" s="274"/>
      <c r="CT66" s="273"/>
      <c r="CU66" s="273"/>
      <c r="CV66" s="273"/>
      <c r="CW66" s="273"/>
      <c r="CX66" s="273"/>
      <c r="CY66" s="273"/>
      <c r="CZ66" s="273"/>
      <c r="DA66" s="273"/>
      <c r="DB66" s="273"/>
      <c r="DC66" s="273"/>
    </row>
    <row r="67" spans="1:107" outlineLevel="1" x14ac:dyDescent="0.25">
      <c r="A67" s="1813"/>
      <c r="B67" s="1805"/>
      <c r="C67" s="1806"/>
      <c r="D67" s="1806"/>
      <c r="E67" s="1806"/>
      <c r="F67" s="1806"/>
      <c r="G67" s="1806"/>
      <c r="H67" s="1807"/>
      <c r="I67" s="1765" t="str">
        <f>'Ходатайство_нов АО'!F47</f>
        <v>Выберите из списка</v>
      </c>
      <c r="J67" s="1765"/>
      <c r="K67" s="203"/>
      <c r="L67" s="1739">
        <f>'Ходатайство_нов АО'!G47</f>
        <v>0</v>
      </c>
      <c r="M67" s="1741"/>
      <c r="N67" s="1790">
        <f>'Ходатайство_нов АО'!J47</f>
        <v>0</v>
      </c>
      <c r="O67" s="1790"/>
      <c r="P67" s="1765"/>
      <c r="Q67" s="1765"/>
      <c r="R67" s="1765"/>
      <c r="S67" s="1765"/>
      <c r="CE67" s="273"/>
      <c r="CF67" s="273"/>
      <c r="CG67" s="273"/>
      <c r="CH67" s="274"/>
      <c r="CI67" s="274"/>
      <c r="CJ67" s="274"/>
      <c r="CK67" s="274"/>
      <c r="CL67" s="274"/>
      <c r="CM67" s="274"/>
      <c r="CN67" s="274"/>
      <c r="CO67" s="274"/>
      <c r="CP67" s="274"/>
      <c r="CQ67" s="274"/>
      <c r="CR67" s="274"/>
      <c r="CS67" s="274"/>
      <c r="CT67" s="273"/>
      <c r="CU67" s="273"/>
      <c r="CV67" s="273"/>
      <c r="CW67" s="273"/>
      <c r="CX67" s="273"/>
      <c r="CY67" s="273"/>
      <c r="CZ67" s="273"/>
      <c r="DA67" s="273"/>
      <c r="DB67" s="273"/>
      <c r="DC67" s="273"/>
    </row>
    <row r="68" spans="1:107" ht="15.75" customHeight="1" outlineLevel="1" x14ac:dyDescent="0.25">
      <c r="A68" s="1813"/>
      <c r="B68" s="1805"/>
      <c r="C68" s="1806"/>
      <c r="D68" s="1806"/>
      <c r="E68" s="1806"/>
      <c r="F68" s="1806"/>
      <c r="G68" s="1806"/>
      <c r="H68" s="1807"/>
      <c r="I68" s="1765" t="str">
        <f>'Ходатайство_нов АО'!F48</f>
        <v>Выберите из списка</v>
      </c>
      <c r="J68" s="1765"/>
      <c r="K68" s="203"/>
      <c r="L68" s="1739">
        <f>'Ходатайство_нов АО'!G48</f>
        <v>0</v>
      </c>
      <c r="M68" s="1741"/>
      <c r="N68" s="1790">
        <f>'Ходатайство_нов АО'!J48</f>
        <v>0</v>
      </c>
      <c r="O68" s="1790"/>
      <c r="P68" s="1765"/>
      <c r="Q68" s="1765"/>
      <c r="R68" s="1765"/>
      <c r="S68" s="1765"/>
      <c r="CE68" s="273"/>
      <c r="CF68" s="273"/>
      <c r="CG68" s="273"/>
      <c r="CH68" s="274"/>
      <c r="CI68" s="274"/>
      <c r="CJ68" s="274"/>
      <c r="CK68" s="274"/>
      <c r="CL68" s="274"/>
      <c r="CM68" s="274"/>
      <c r="CN68" s="274"/>
      <c r="CO68" s="274"/>
      <c r="CP68" s="274"/>
      <c r="CQ68" s="274"/>
      <c r="CR68" s="274"/>
      <c r="CS68" s="274"/>
      <c r="CT68" s="273"/>
      <c r="CU68" s="273"/>
      <c r="CV68" s="273"/>
      <c r="CW68" s="273"/>
      <c r="CX68" s="273"/>
      <c r="CY68" s="273"/>
      <c r="CZ68" s="273"/>
      <c r="DA68" s="273"/>
      <c r="DB68" s="273"/>
      <c r="DC68" s="273"/>
    </row>
    <row r="69" spans="1:107" ht="15.75" customHeight="1" outlineLevel="1" collapsed="1" x14ac:dyDescent="0.25">
      <c r="A69" s="1813"/>
      <c r="B69" s="1805"/>
      <c r="C69" s="1806"/>
      <c r="D69" s="1806"/>
      <c r="E69" s="1806"/>
      <c r="F69" s="1806"/>
      <c r="G69" s="1806"/>
      <c r="H69" s="1807"/>
      <c r="I69" s="1765" t="str">
        <f>'Ходатайство_нов АО'!F49</f>
        <v>Выберите из списка</v>
      </c>
      <c r="J69" s="1765"/>
      <c r="K69" s="203"/>
      <c r="L69" s="1739">
        <f>'Ходатайство_нов АО'!G49</f>
        <v>0</v>
      </c>
      <c r="M69" s="1741"/>
      <c r="N69" s="1790">
        <f>'Ходатайство_нов АО'!J49</f>
        <v>0</v>
      </c>
      <c r="O69" s="1790"/>
      <c r="P69" s="1765"/>
      <c r="Q69" s="1765"/>
      <c r="R69" s="1765"/>
      <c r="S69" s="1765"/>
      <c r="CE69" s="273"/>
      <c r="CF69" s="273"/>
      <c r="CG69" s="273"/>
      <c r="CH69" s="274"/>
      <c r="CI69" s="274"/>
      <c r="CJ69" s="274"/>
      <c r="CK69" s="274"/>
      <c r="CL69" s="274"/>
      <c r="CM69" s="274"/>
      <c r="CN69" s="274"/>
      <c r="CO69" s="274"/>
      <c r="CP69" s="274"/>
      <c r="CQ69" s="274"/>
      <c r="CR69" s="274"/>
      <c r="CS69" s="274"/>
      <c r="CT69" s="273"/>
      <c r="CU69" s="273"/>
      <c r="CV69" s="273"/>
      <c r="CW69" s="273"/>
      <c r="CX69" s="273"/>
      <c r="CY69" s="273"/>
      <c r="CZ69" s="273"/>
      <c r="DA69" s="273"/>
      <c r="DB69" s="273"/>
      <c r="DC69" s="273"/>
    </row>
    <row r="70" spans="1:107" ht="15.75" hidden="1" customHeight="1" outlineLevel="2" x14ac:dyDescent="0.25">
      <c r="A70" s="1813"/>
      <c r="B70" s="1805"/>
      <c r="C70" s="1806"/>
      <c r="D70" s="1806"/>
      <c r="E70" s="1806"/>
      <c r="F70" s="1806"/>
      <c r="G70" s="1806"/>
      <c r="H70" s="1807"/>
      <c r="I70" s="1765" t="str">
        <f>'Ходатайство_нов АО'!F50</f>
        <v>Выберите из списка</v>
      </c>
      <c r="J70" s="1765"/>
      <c r="K70" s="203"/>
      <c r="L70" s="1739">
        <f>'Ходатайство_нов АО'!G50</f>
        <v>0</v>
      </c>
      <c r="M70" s="1741"/>
      <c r="N70" s="1790">
        <f>'Ходатайство_нов АО'!J50</f>
        <v>0</v>
      </c>
      <c r="O70" s="1790"/>
      <c r="P70" s="1765"/>
      <c r="Q70" s="1765"/>
      <c r="R70" s="1765"/>
      <c r="S70" s="1765"/>
      <c r="V70" s="301"/>
      <c r="W70" s="301"/>
      <c r="X70" s="301"/>
      <c r="Y70" s="301"/>
      <c r="Z70" s="301"/>
      <c r="AA70" s="301"/>
      <c r="CE70" s="273"/>
      <c r="CF70" s="273"/>
      <c r="CG70" s="273"/>
      <c r="CH70" s="274"/>
      <c r="CI70" s="274"/>
      <c r="CJ70" s="274"/>
      <c r="CK70" s="274"/>
      <c r="CL70" s="274"/>
      <c r="CM70" s="274"/>
      <c r="CN70" s="274"/>
      <c r="CO70" s="274"/>
      <c r="CP70" s="274"/>
      <c r="CQ70" s="274"/>
      <c r="CR70" s="274"/>
      <c r="CS70" s="274"/>
      <c r="CT70" s="273"/>
      <c r="CU70" s="273"/>
      <c r="CV70" s="273"/>
      <c r="CW70" s="273"/>
      <c r="CX70" s="273"/>
      <c r="CY70" s="273"/>
      <c r="CZ70" s="273"/>
      <c r="DA70" s="273"/>
      <c r="DB70" s="273"/>
      <c r="DC70" s="273"/>
    </row>
    <row r="71" spans="1:107" ht="15.75" hidden="1" customHeight="1" outlineLevel="2" x14ac:dyDescent="0.25">
      <c r="A71" s="1813"/>
      <c r="B71" s="1805"/>
      <c r="C71" s="1806"/>
      <c r="D71" s="1806"/>
      <c r="E71" s="1806"/>
      <c r="F71" s="1806"/>
      <c r="G71" s="1806"/>
      <c r="H71" s="1807"/>
      <c r="I71" s="1765" t="str">
        <f>'Ходатайство_нов АО'!F51</f>
        <v>Выберите из списка</v>
      </c>
      <c r="J71" s="1765"/>
      <c r="K71" s="203"/>
      <c r="L71" s="1739">
        <f>'Ходатайство_нов АО'!G51</f>
        <v>0</v>
      </c>
      <c r="M71" s="1741"/>
      <c r="N71" s="1790">
        <f>'Ходатайство_нов АО'!J51</f>
        <v>0</v>
      </c>
      <c r="O71" s="1790"/>
      <c r="P71" s="1765"/>
      <c r="Q71" s="1765"/>
      <c r="R71" s="1765"/>
      <c r="S71" s="1765"/>
      <c r="V71" s="301"/>
      <c r="W71" s="301"/>
      <c r="X71" s="301"/>
      <c r="Y71" s="301"/>
      <c r="Z71" s="301"/>
      <c r="AA71" s="301"/>
      <c r="CE71" s="273"/>
      <c r="CF71" s="273"/>
      <c r="CG71" s="273"/>
      <c r="CH71" s="274"/>
      <c r="CI71" s="274"/>
      <c r="CJ71" s="274"/>
      <c r="CK71" s="274"/>
      <c r="CL71" s="274"/>
      <c r="CM71" s="274"/>
      <c r="CN71" s="274"/>
      <c r="CO71" s="274"/>
      <c r="CP71" s="274"/>
      <c r="CQ71" s="274"/>
      <c r="CR71" s="274"/>
      <c r="CS71" s="274"/>
      <c r="CT71" s="273"/>
      <c r="CU71" s="273"/>
      <c r="CV71" s="273"/>
      <c r="CW71" s="273"/>
      <c r="CX71" s="273"/>
      <c r="CY71" s="273"/>
      <c r="CZ71" s="273"/>
      <c r="DA71" s="273"/>
      <c r="DB71" s="273"/>
      <c r="DC71" s="273"/>
    </row>
    <row r="72" spans="1:107" ht="15.75" hidden="1" customHeight="1" outlineLevel="2" x14ac:dyDescent="0.25">
      <c r="A72" s="1813"/>
      <c r="B72" s="1805"/>
      <c r="C72" s="1806"/>
      <c r="D72" s="1806"/>
      <c r="E72" s="1806"/>
      <c r="F72" s="1806"/>
      <c r="G72" s="1806"/>
      <c r="H72" s="1807"/>
      <c r="I72" s="1765" t="str">
        <f>'Ходатайство_нов АО'!F52</f>
        <v>Выберите из списка</v>
      </c>
      <c r="J72" s="1765"/>
      <c r="K72" s="203"/>
      <c r="L72" s="1739">
        <f>'Ходатайство_нов АО'!G52</f>
        <v>0</v>
      </c>
      <c r="M72" s="1741"/>
      <c r="N72" s="1790">
        <f>'Ходатайство_нов АО'!J52</f>
        <v>0</v>
      </c>
      <c r="O72" s="1790"/>
      <c r="P72" s="1765"/>
      <c r="Q72" s="1765"/>
      <c r="R72" s="1765"/>
      <c r="S72" s="1765"/>
      <c r="V72" s="301"/>
      <c r="W72" s="301"/>
      <c r="X72" s="301"/>
      <c r="Y72" s="301"/>
      <c r="Z72" s="301"/>
      <c r="AA72" s="301"/>
      <c r="CE72" s="273"/>
      <c r="CF72" s="273"/>
      <c r="CG72" s="273"/>
      <c r="CH72" s="274"/>
      <c r="CI72" s="274"/>
      <c r="CJ72" s="274"/>
      <c r="CK72" s="274"/>
      <c r="CL72" s="274"/>
      <c r="CM72" s="274"/>
      <c r="CN72" s="274"/>
      <c r="CO72" s="274"/>
      <c r="CP72" s="274"/>
      <c r="CQ72" s="274"/>
      <c r="CR72" s="274"/>
      <c r="CS72" s="274"/>
      <c r="CT72" s="273"/>
      <c r="CU72" s="273"/>
      <c r="CV72" s="273"/>
      <c r="CW72" s="273"/>
      <c r="CX72" s="273"/>
      <c r="CY72" s="273"/>
      <c r="CZ72" s="273"/>
      <c r="DA72" s="273"/>
      <c r="DB72" s="273"/>
      <c r="DC72" s="273"/>
    </row>
    <row r="73" spans="1:107" ht="15.75" hidden="1" customHeight="1" outlineLevel="2" x14ac:dyDescent="0.25">
      <c r="A73" s="1814"/>
      <c r="B73" s="1808"/>
      <c r="C73" s="1809"/>
      <c r="D73" s="1809"/>
      <c r="E73" s="1809"/>
      <c r="F73" s="1809"/>
      <c r="G73" s="1809"/>
      <c r="H73" s="1810"/>
      <c r="I73" s="1765" t="str">
        <f>'Ходатайство_нов АО'!F53</f>
        <v>Выберите из списка</v>
      </c>
      <c r="J73" s="1765"/>
      <c r="K73" s="203"/>
      <c r="L73" s="1739">
        <f>'Ходатайство_нов АО'!G53</f>
        <v>0</v>
      </c>
      <c r="M73" s="1741"/>
      <c r="N73" s="1790">
        <f>'Ходатайство_нов АО'!J53</f>
        <v>0</v>
      </c>
      <c r="O73" s="1790"/>
      <c r="P73" s="1765"/>
      <c r="Q73" s="1765"/>
      <c r="R73" s="1765"/>
      <c r="S73" s="1765"/>
      <c r="V73" s="301"/>
      <c r="W73" s="301"/>
      <c r="X73" s="301"/>
      <c r="Y73" s="301"/>
      <c r="Z73" s="301"/>
      <c r="AA73" s="301"/>
      <c r="CE73" s="273"/>
      <c r="CF73" s="273"/>
      <c r="CG73" s="273"/>
      <c r="CH73" s="274"/>
      <c r="CI73" s="274"/>
      <c r="CJ73" s="274"/>
      <c r="CK73" s="274"/>
      <c r="CL73" s="274"/>
      <c r="CM73" s="274"/>
      <c r="CN73" s="274"/>
      <c r="CO73" s="274"/>
      <c r="CP73" s="274"/>
      <c r="CQ73" s="274"/>
      <c r="CR73" s="274"/>
      <c r="CS73" s="274"/>
      <c r="CT73" s="273"/>
      <c r="CU73" s="273"/>
      <c r="CV73" s="273"/>
      <c r="CW73" s="273"/>
      <c r="CX73" s="273"/>
      <c r="CY73" s="273"/>
      <c r="CZ73" s="273"/>
      <c r="DA73" s="273"/>
      <c r="DB73" s="273"/>
      <c r="DC73" s="273"/>
    </row>
    <row r="74" spans="1:107" outlineLevel="1" x14ac:dyDescent="0.25">
      <c r="A74" s="447"/>
      <c r="B74" s="1782" t="s">
        <v>1311</v>
      </c>
      <c r="C74" s="1783"/>
      <c r="D74" s="1783"/>
      <c r="E74" s="1783"/>
      <c r="F74" s="1783"/>
      <c r="G74" s="1783"/>
      <c r="H74" s="1784"/>
      <c r="I74" s="1887"/>
      <c r="J74" s="1887"/>
      <c r="K74" s="1887"/>
      <c r="L74" s="1887"/>
      <c r="M74" s="1887"/>
      <c r="N74" s="1887"/>
      <c r="O74" s="1887"/>
      <c r="P74" s="1887"/>
      <c r="Q74" s="1887"/>
      <c r="R74" s="1887"/>
      <c r="S74" s="1887"/>
      <c r="V74" s="301"/>
      <c r="W74" s="301"/>
      <c r="X74" s="301"/>
      <c r="Y74" s="301"/>
      <c r="Z74" s="301"/>
      <c r="AA74" s="301"/>
      <c r="CE74" s="273"/>
      <c r="CF74" s="273"/>
      <c r="CG74" s="273"/>
      <c r="CH74" s="274"/>
      <c r="CI74" s="274"/>
      <c r="CJ74" s="274"/>
      <c r="CK74" s="274"/>
      <c r="CL74" s="274"/>
      <c r="CM74" s="274"/>
      <c r="CN74" s="274"/>
      <c r="CO74" s="274"/>
      <c r="CP74" s="274"/>
      <c r="CQ74" s="274"/>
      <c r="CR74" s="274"/>
      <c r="CS74" s="274"/>
      <c r="CT74" s="273"/>
      <c r="CU74" s="273"/>
      <c r="CV74" s="273"/>
      <c r="CW74" s="273"/>
      <c r="CX74" s="273"/>
      <c r="CY74" s="273"/>
      <c r="CZ74" s="273"/>
      <c r="DA74" s="273"/>
      <c r="DB74" s="273"/>
      <c r="DC74" s="273"/>
    </row>
    <row r="75" spans="1:107" outlineLevel="1" x14ac:dyDescent="0.25">
      <c r="A75" s="234"/>
      <c r="B75" s="1762" t="s">
        <v>1364</v>
      </c>
      <c r="C75" s="1762"/>
      <c r="D75" s="1762"/>
      <c r="E75" s="1762"/>
      <c r="F75" s="1762"/>
      <c r="G75" s="1762"/>
      <c r="H75" s="1762"/>
      <c r="I75" s="1887" t="s">
        <v>1163</v>
      </c>
      <c r="J75" s="1887"/>
      <c r="K75" s="1887"/>
      <c r="L75" s="1887"/>
      <c r="M75" s="1887"/>
      <c r="N75" s="1887"/>
      <c r="O75" s="1887"/>
      <c r="P75" s="1887"/>
      <c r="Q75" s="1887"/>
      <c r="R75" s="1887"/>
      <c r="S75" s="1887"/>
      <c r="CE75" s="273"/>
      <c r="CF75" s="273"/>
      <c r="CG75" s="273"/>
      <c r="CH75" s="274"/>
      <c r="CI75" s="274"/>
      <c r="CJ75" s="274"/>
      <c r="CK75" s="274"/>
      <c r="CL75" s="274"/>
      <c r="CM75" s="274"/>
      <c r="CN75" s="274"/>
      <c r="CO75" s="274"/>
      <c r="CP75" s="274"/>
      <c r="CQ75" s="274"/>
      <c r="CR75" s="274"/>
      <c r="CS75" s="274"/>
      <c r="CT75" s="273"/>
      <c r="CU75" s="273"/>
      <c r="CV75" s="273"/>
      <c r="CW75" s="273"/>
      <c r="CX75" s="273"/>
      <c r="CY75" s="273"/>
      <c r="CZ75" s="273"/>
      <c r="DA75" s="273"/>
      <c r="DB75" s="273"/>
      <c r="DC75" s="273"/>
    </row>
    <row r="76" spans="1:107" ht="12.75" customHeight="1" x14ac:dyDescent="0.25">
      <c r="A76" s="213"/>
      <c r="B76" s="153"/>
      <c r="C76" s="153"/>
      <c r="D76" s="153"/>
      <c r="E76" s="153"/>
      <c r="F76" s="153"/>
      <c r="G76" s="153"/>
      <c r="H76" s="153"/>
      <c r="I76" s="153"/>
      <c r="J76" s="153"/>
      <c r="K76" s="153"/>
      <c r="L76" s="153"/>
      <c r="M76" s="153"/>
      <c r="N76" s="153"/>
      <c r="O76" s="153"/>
      <c r="P76" s="153"/>
      <c r="Q76" s="153"/>
      <c r="R76" s="153"/>
      <c r="S76" s="299"/>
      <c r="CE76" s="273"/>
      <c r="CF76" s="273"/>
      <c r="CG76" s="273"/>
      <c r="CH76" s="274"/>
      <c r="CI76" s="274"/>
      <c r="CJ76" s="274"/>
      <c r="CK76" s="274"/>
      <c r="CL76" s="274"/>
      <c r="CM76" s="274"/>
      <c r="CN76" s="274"/>
      <c r="CO76" s="274"/>
      <c r="CP76" s="274"/>
      <c r="CQ76" s="274"/>
      <c r="CR76" s="274"/>
      <c r="CS76" s="274"/>
      <c r="CT76" s="273"/>
      <c r="CU76" s="273"/>
      <c r="CV76" s="273"/>
      <c r="CW76" s="273"/>
      <c r="CX76" s="273"/>
      <c r="CY76" s="273"/>
      <c r="CZ76" s="273"/>
      <c r="DA76" s="273"/>
      <c r="DB76" s="273"/>
      <c r="DC76" s="273"/>
    </row>
    <row r="77" spans="1:107" s="155" customFormat="1" ht="15.75" customHeight="1" outlineLevel="1" x14ac:dyDescent="0.25">
      <c r="A77" s="300"/>
      <c r="B77" s="156"/>
      <c r="C77" s="1916" t="s">
        <v>1060</v>
      </c>
      <c r="D77" s="1916"/>
      <c r="E77" s="1916"/>
      <c r="F77" s="1916"/>
      <c r="G77" s="1916"/>
      <c r="H77" s="1916"/>
      <c r="I77" s="1916"/>
      <c r="J77" s="1916"/>
      <c r="K77" s="1799" t="s">
        <v>1053</v>
      </c>
      <c r="L77" s="1799"/>
      <c r="M77" s="1799"/>
      <c r="N77" s="1799"/>
      <c r="O77" s="156"/>
      <c r="P77" s="156"/>
      <c r="Q77" s="156"/>
      <c r="R77" s="156"/>
      <c r="S77" s="298"/>
      <c r="AB77" s="218"/>
      <c r="CE77" s="273"/>
      <c r="CF77" s="273"/>
      <c r="CG77" s="273"/>
      <c r="CH77" s="274"/>
      <c r="CI77" s="274"/>
      <c r="CJ77" s="274"/>
      <c r="CK77" s="274"/>
      <c r="CL77" s="274"/>
      <c r="CM77" s="274"/>
      <c r="CN77" s="274"/>
      <c r="CO77" s="274"/>
      <c r="CP77" s="274"/>
      <c r="CQ77" s="274"/>
      <c r="CR77" s="274"/>
      <c r="CS77" s="274"/>
      <c r="CT77" s="273"/>
      <c r="CU77" s="273"/>
      <c r="CV77" s="273"/>
      <c r="CW77" s="273"/>
      <c r="CX77" s="273"/>
      <c r="CY77" s="273"/>
      <c r="CZ77" s="273"/>
      <c r="DA77" s="273"/>
      <c r="DB77" s="273"/>
      <c r="DC77" s="273"/>
    </row>
    <row r="78" spans="1:107" ht="15.75" customHeight="1" outlineLevel="1" x14ac:dyDescent="0.25">
      <c r="A78" s="233" t="s">
        <v>482</v>
      </c>
      <c r="B78" s="1800" t="s">
        <v>483</v>
      </c>
      <c r="C78" s="1800"/>
      <c r="D78" s="1800"/>
      <c r="E78" s="1800"/>
      <c r="F78" s="1800"/>
      <c r="G78" s="1800"/>
      <c r="H78" s="1800"/>
      <c r="I78" s="1801" t="s">
        <v>1039</v>
      </c>
      <c r="J78" s="1801"/>
      <c r="K78" s="1801"/>
      <c r="L78" s="1801"/>
      <c r="M78" s="1801"/>
      <c r="N78" s="1801" t="s">
        <v>91</v>
      </c>
      <c r="O78" s="1801"/>
      <c r="P78" s="1801"/>
      <c r="Q78" s="1801"/>
      <c r="R78" s="1801"/>
      <c r="S78" s="1801"/>
      <c r="CE78" s="273"/>
      <c r="CF78" s="273"/>
      <c r="CG78" s="273"/>
      <c r="CH78" s="274"/>
      <c r="CI78" s="274"/>
      <c r="CJ78" s="274"/>
      <c r="CK78" s="274"/>
      <c r="CL78" s="274"/>
      <c r="CM78" s="274"/>
      <c r="CN78" s="274"/>
      <c r="CO78" s="274"/>
      <c r="CP78" s="274"/>
      <c r="CQ78" s="274"/>
      <c r="CR78" s="274"/>
      <c r="CS78" s="274"/>
      <c r="CT78" s="273"/>
      <c r="CU78" s="273"/>
      <c r="CV78" s="273"/>
      <c r="CW78" s="273"/>
      <c r="CX78" s="273"/>
      <c r="CY78" s="273"/>
      <c r="CZ78" s="273"/>
      <c r="DA78" s="273"/>
      <c r="DB78" s="273"/>
      <c r="DC78" s="273"/>
    </row>
    <row r="79" spans="1:107" ht="15.75" customHeight="1" outlineLevel="2" x14ac:dyDescent="0.25">
      <c r="A79" s="1788" t="s">
        <v>1316</v>
      </c>
      <c r="B79" s="1788"/>
      <c r="C79" s="1788"/>
      <c r="D79" s="1788"/>
      <c r="E79" s="1788"/>
      <c r="F79" s="1788"/>
      <c r="G79" s="1788"/>
      <c r="H79" s="1788"/>
      <c r="I79" s="1788"/>
      <c r="J79" s="1788"/>
      <c r="K79" s="1788"/>
      <c r="L79" s="1788"/>
      <c r="M79" s="1788"/>
      <c r="N79" s="1788"/>
      <c r="O79" s="1788"/>
      <c r="P79" s="1788"/>
      <c r="Q79" s="1788"/>
      <c r="R79" s="1788"/>
      <c r="S79" s="1788"/>
      <c r="V79" s="301"/>
      <c r="W79" s="301"/>
      <c r="X79" s="301"/>
      <c r="Y79" s="301"/>
      <c r="Z79" s="301"/>
      <c r="AA79" s="301"/>
    </row>
    <row r="80" spans="1:107" ht="15.75" customHeight="1" outlineLevel="2" x14ac:dyDescent="0.25">
      <c r="A80" s="464" t="s">
        <v>172</v>
      </c>
      <c r="B80" s="1753" t="s">
        <v>1345</v>
      </c>
      <c r="C80" s="1753"/>
      <c r="D80" s="1753"/>
      <c r="E80" s="1753"/>
      <c r="F80" s="1753"/>
      <c r="G80" s="1753"/>
      <c r="H80" s="1753"/>
      <c r="I80" s="1087">
        <f>'Ходатайство_изм АО'!C17</f>
        <v>0</v>
      </c>
      <c r="J80" s="1087"/>
      <c r="K80" s="1087"/>
      <c r="L80" s="1087"/>
      <c r="M80" s="1087"/>
      <c r="N80" s="1087">
        <f>'Ходатайство_изм АО'!G17</f>
        <v>0</v>
      </c>
      <c r="O80" s="1087"/>
      <c r="P80" s="1087"/>
      <c r="Q80" s="1087"/>
      <c r="R80" s="1087"/>
      <c r="S80" s="1087"/>
      <c r="V80" s="301"/>
      <c r="W80" s="301"/>
      <c r="X80" s="301"/>
      <c r="Y80" s="301"/>
      <c r="Z80" s="301"/>
      <c r="AA80" s="301"/>
    </row>
    <row r="81" spans="1:27" ht="33.75" customHeight="1" outlineLevel="2" x14ac:dyDescent="0.25">
      <c r="A81" s="464" t="s">
        <v>173</v>
      </c>
      <c r="B81" s="1753" t="s">
        <v>1315</v>
      </c>
      <c r="C81" s="1753"/>
      <c r="D81" s="1753"/>
      <c r="E81" s="1753"/>
      <c r="F81" s="1753"/>
      <c r="G81" s="1753"/>
      <c r="H81" s="1753"/>
      <c r="I81" s="1087">
        <f>'Ходатайство_изм АО'!C18</f>
        <v>0</v>
      </c>
      <c r="J81" s="1087"/>
      <c r="K81" s="1087"/>
      <c r="L81" s="1087"/>
      <c r="M81" s="1087"/>
      <c r="N81" s="1087">
        <f>'Ходатайство_изм АО'!G18</f>
        <v>0</v>
      </c>
      <c r="O81" s="1087"/>
      <c r="P81" s="1087"/>
      <c r="Q81" s="1087"/>
      <c r="R81" s="1087"/>
      <c r="S81" s="1087"/>
      <c r="V81" s="301"/>
      <c r="W81" s="301"/>
      <c r="X81" s="301"/>
      <c r="Y81" s="301"/>
      <c r="Z81" s="301"/>
      <c r="AA81" s="301"/>
    </row>
    <row r="82" spans="1:27" ht="33" customHeight="1" outlineLevel="2" x14ac:dyDescent="0.25">
      <c r="A82" s="464" t="s">
        <v>174</v>
      </c>
      <c r="B82" s="1753" t="s">
        <v>1385</v>
      </c>
      <c r="C82" s="1753"/>
      <c r="D82" s="1753"/>
      <c r="E82" s="1753"/>
      <c r="F82" s="1753"/>
      <c r="G82" s="1753"/>
      <c r="H82" s="1753"/>
      <c r="I82" s="1087">
        <f>'Ходатайство_изм АО'!C19</f>
        <v>0</v>
      </c>
      <c r="J82" s="1087"/>
      <c r="K82" s="1087"/>
      <c r="L82" s="1087"/>
      <c r="M82" s="1087"/>
      <c r="N82" s="1087">
        <f>'Ходатайство_изм АО'!G19</f>
        <v>0</v>
      </c>
      <c r="O82" s="1087"/>
      <c r="P82" s="1087"/>
      <c r="Q82" s="1087"/>
      <c r="R82" s="1087"/>
      <c r="S82" s="1087"/>
      <c r="V82" s="301"/>
      <c r="W82" s="301"/>
      <c r="X82" s="301"/>
      <c r="Y82" s="301"/>
      <c r="Z82" s="301"/>
      <c r="AA82" s="301"/>
    </row>
    <row r="83" spans="1:27" ht="15.75" customHeight="1" outlineLevel="2" x14ac:dyDescent="0.25">
      <c r="A83" s="464" t="s">
        <v>442</v>
      </c>
      <c r="B83" s="1762" t="s">
        <v>114</v>
      </c>
      <c r="C83" s="1762"/>
      <c r="D83" s="1762"/>
      <c r="E83" s="1762"/>
      <c r="F83" s="1762"/>
      <c r="G83" s="1762"/>
      <c r="H83" s="1762"/>
      <c r="I83" s="1087">
        <f>'Ходатайство_изм АО'!C20</f>
        <v>0</v>
      </c>
      <c r="J83" s="1087"/>
      <c r="K83" s="1087"/>
      <c r="L83" s="1087"/>
      <c r="M83" s="1087"/>
      <c r="N83" s="1087">
        <f>'Ходатайство_изм АО'!G20</f>
        <v>0</v>
      </c>
      <c r="O83" s="1087"/>
      <c r="P83" s="1087"/>
      <c r="Q83" s="1087"/>
      <c r="R83" s="1087"/>
      <c r="S83" s="1087"/>
      <c r="V83" s="301"/>
      <c r="W83" s="301"/>
      <c r="X83" s="301"/>
      <c r="Y83" s="301"/>
      <c r="Z83" s="301"/>
      <c r="AA83" s="301"/>
    </row>
    <row r="84" spans="1:27" ht="15.75" customHeight="1" outlineLevel="2" x14ac:dyDescent="0.25">
      <c r="A84" s="464" t="s">
        <v>443</v>
      </c>
      <c r="B84" s="1753" t="s">
        <v>107</v>
      </c>
      <c r="C84" s="1753"/>
      <c r="D84" s="1753"/>
      <c r="E84" s="1753"/>
      <c r="F84" s="1753"/>
      <c r="G84" s="1753"/>
      <c r="H84" s="1753"/>
      <c r="I84" s="1087">
        <f>'Ходатайство_изм АО'!C21</f>
        <v>0</v>
      </c>
      <c r="J84" s="1087"/>
      <c r="K84" s="1087"/>
      <c r="L84" s="1087"/>
      <c r="M84" s="1087"/>
      <c r="N84" s="1087">
        <f>'Ходатайство_изм АО'!G21</f>
        <v>0</v>
      </c>
      <c r="O84" s="1087"/>
      <c r="P84" s="1087"/>
      <c r="Q84" s="1087"/>
      <c r="R84" s="1087"/>
      <c r="S84" s="1087"/>
      <c r="V84" s="301"/>
      <c r="W84" s="301"/>
      <c r="X84" s="301"/>
      <c r="Y84" s="301"/>
      <c r="Z84" s="301"/>
      <c r="AA84" s="301"/>
    </row>
    <row r="85" spans="1:27" ht="15.75" customHeight="1" outlineLevel="2" x14ac:dyDescent="0.25">
      <c r="A85" s="464" t="s">
        <v>444</v>
      </c>
      <c r="B85" s="1753" t="s">
        <v>1368</v>
      </c>
      <c r="C85" s="1753"/>
      <c r="D85" s="1753"/>
      <c r="E85" s="1753"/>
      <c r="F85" s="1753"/>
      <c r="G85" s="1753"/>
      <c r="H85" s="1753"/>
      <c r="I85" s="1087">
        <f>'Ходатайство_изм АО'!C22</f>
        <v>0</v>
      </c>
      <c r="J85" s="1087"/>
      <c r="K85" s="1087"/>
      <c r="L85" s="1087"/>
      <c r="M85" s="1087"/>
      <c r="N85" s="1087">
        <f>'Ходатайство_изм АО'!G22</f>
        <v>0</v>
      </c>
      <c r="O85" s="1087"/>
      <c r="P85" s="1087"/>
      <c r="Q85" s="1087"/>
      <c r="R85" s="1087"/>
      <c r="S85" s="1087"/>
      <c r="V85" s="301"/>
      <c r="W85" s="301"/>
      <c r="X85" s="301"/>
      <c r="Y85" s="301"/>
      <c r="Z85" s="301"/>
      <c r="AA85" s="301"/>
    </row>
    <row r="86" spans="1:27" ht="15.75" customHeight="1" outlineLevel="2" x14ac:dyDescent="0.25">
      <c r="A86" s="464" t="s">
        <v>445</v>
      </c>
      <c r="B86" s="1753" t="s">
        <v>1379</v>
      </c>
      <c r="C86" s="1753"/>
      <c r="D86" s="1753"/>
      <c r="E86" s="1753"/>
      <c r="F86" s="1753"/>
      <c r="G86" s="1753"/>
      <c r="H86" s="1753"/>
      <c r="I86" s="1087">
        <f>'Ходатайство_изм АО'!C23</f>
        <v>0</v>
      </c>
      <c r="J86" s="1087"/>
      <c r="K86" s="1087"/>
      <c r="L86" s="1087"/>
      <c r="M86" s="1087"/>
      <c r="N86" s="1087">
        <f>'Ходатайство_изм АО'!G23</f>
        <v>0</v>
      </c>
      <c r="O86" s="1087"/>
      <c r="P86" s="1087"/>
      <c r="Q86" s="1087"/>
      <c r="R86" s="1087"/>
      <c r="S86" s="1087"/>
      <c r="V86" s="301"/>
      <c r="W86" s="301"/>
      <c r="X86" s="301"/>
      <c r="Y86" s="301"/>
      <c r="Z86" s="301"/>
      <c r="AA86" s="301"/>
    </row>
    <row r="87" spans="1:27" ht="15.75" customHeight="1" outlineLevel="2" x14ac:dyDescent="0.25">
      <c r="A87" s="464" t="s">
        <v>446</v>
      </c>
      <c r="B87" s="1753" t="s">
        <v>488</v>
      </c>
      <c r="C87" s="1753"/>
      <c r="D87" s="1753"/>
      <c r="E87" s="1753"/>
      <c r="F87" s="1753"/>
      <c r="G87" s="1753"/>
      <c r="H87" s="1753"/>
      <c r="I87" s="1087">
        <f>'Ходатайство_изм АО'!C24</f>
        <v>0</v>
      </c>
      <c r="J87" s="1087"/>
      <c r="K87" s="1087"/>
      <c r="L87" s="1087"/>
      <c r="M87" s="1087"/>
      <c r="N87" s="1087">
        <f>'Ходатайство_изм АО'!G24</f>
        <v>0</v>
      </c>
      <c r="O87" s="1087"/>
      <c r="P87" s="1087"/>
      <c r="Q87" s="1087"/>
      <c r="R87" s="1087"/>
      <c r="S87" s="1087"/>
      <c r="V87" s="301"/>
      <c r="W87" s="301"/>
      <c r="X87" s="301"/>
      <c r="Y87" s="301"/>
      <c r="Z87" s="301"/>
      <c r="AA87" s="301"/>
    </row>
    <row r="88" spans="1:27" ht="15.75" customHeight="1" outlineLevel="2" x14ac:dyDescent="0.25">
      <c r="A88" s="464" t="s">
        <v>447</v>
      </c>
      <c r="B88" s="1753" t="s">
        <v>1380</v>
      </c>
      <c r="C88" s="1753"/>
      <c r="D88" s="1753"/>
      <c r="E88" s="1753"/>
      <c r="F88" s="1753"/>
      <c r="G88" s="1753"/>
      <c r="H88" s="1753"/>
      <c r="I88" s="1087">
        <f>'Ходатайство_изм АО'!C25</f>
        <v>0</v>
      </c>
      <c r="J88" s="1087"/>
      <c r="K88" s="1087"/>
      <c r="L88" s="1087"/>
      <c r="M88" s="1087"/>
      <c r="N88" s="1087">
        <f>'Ходатайство_изм АО'!G25</f>
        <v>0</v>
      </c>
      <c r="O88" s="1087"/>
      <c r="P88" s="1087"/>
      <c r="Q88" s="1087"/>
      <c r="R88" s="1087"/>
      <c r="S88" s="1087"/>
      <c r="V88" s="301"/>
      <c r="W88" s="301"/>
      <c r="X88" s="301"/>
      <c r="Y88" s="301"/>
      <c r="Z88" s="301"/>
      <c r="AA88" s="301"/>
    </row>
    <row r="89" spans="1:27" ht="15.75" customHeight="1" outlineLevel="2" x14ac:dyDescent="0.25">
      <c r="A89" s="464" t="s">
        <v>448</v>
      </c>
      <c r="B89" s="1753" t="s">
        <v>1381</v>
      </c>
      <c r="C89" s="1753"/>
      <c r="D89" s="1753"/>
      <c r="E89" s="1753"/>
      <c r="F89" s="1753"/>
      <c r="G89" s="1753"/>
      <c r="H89" s="1753"/>
      <c r="I89" s="1087">
        <f>'Ходатайство_изм АО'!C26</f>
        <v>0</v>
      </c>
      <c r="J89" s="1087"/>
      <c r="K89" s="1087"/>
      <c r="L89" s="1087"/>
      <c r="M89" s="1087"/>
      <c r="N89" s="1087">
        <f>'Ходатайство_изм АО'!G26</f>
        <v>0</v>
      </c>
      <c r="O89" s="1087"/>
      <c r="P89" s="1087"/>
      <c r="Q89" s="1087"/>
      <c r="R89" s="1087"/>
      <c r="S89" s="1087"/>
      <c r="V89" s="301"/>
      <c r="W89" s="301"/>
      <c r="X89" s="301"/>
      <c r="Y89" s="301"/>
      <c r="Z89" s="301"/>
      <c r="AA89" s="301"/>
    </row>
    <row r="90" spans="1:27" ht="15.75" customHeight="1" outlineLevel="1" x14ac:dyDescent="0.25">
      <c r="A90" s="1773"/>
      <c r="B90" s="1774"/>
      <c r="C90" s="1774"/>
      <c r="D90" s="1774"/>
      <c r="E90" s="1774"/>
      <c r="F90" s="1774"/>
      <c r="G90" s="1774"/>
      <c r="H90" s="1774"/>
      <c r="I90" s="1774"/>
      <c r="J90" s="1774"/>
      <c r="K90" s="1774"/>
      <c r="L90" s="1774"/>
      <c r="M90" s="1774"/>
      <c r="N90" s="1774"/>
      <c r="O90" s="1774"/>
      <c r="P90" s="1774"/>
      <c r="Q90" s="1774"/>
      <c r="R90" s="1774"/>
      <c r="S90" s="1775"/>
      <c r="V90" s="301"/>
      <c r="W90" s="301"/>
      <c r="X90" s="301"/>
      <c r="Y90" s="301"/>
      <c r="Z90" s="301"/>
      <c r="AA90" s="301"/>
    </row>
    <row r="91" spans="1:27" ht="15.75" customHeight="1" outlineLevel="2" x14ac:dyDescent="0.25">
      <c r="A91" s="1917" t="s">
        <v>1317</v>
      </c>
      <c r="B91" s="1917"/>
      <c r="C91" s="1917"/>
      <c r="D91" s="1917"/>
      <c r="E91" s="1917"/>
      <c r="F91" s="1917"/>
      <c r="G91" s="1917"/>
      <c r="H91" s="1917"/>
      <c r="I91" s="1917"/>
      <c r="J91" s="1917"/>
      <c r="K91" s="1917"/>
      <c r="L91" s="1917"/>
      <c r="M91" s="1917"/>
      <c r="N91" s="1917"/>
      <c r="O91" s="1917"/>
      <c r="P91" s="1917"/>
      <c r="Q91" s="1917"/>
      <c r="R91" s="1917"/>
      <c r="S91" s="1917"/>
      <c r="V91" s="301"/>
      <c r="W91" s="301"/>
      <c r="X91" s="301"/>
      <c r="Y91" s="301"/>
      <c r="Z91" s="301"/>
      <c r="AA91" s="301"/>
    </row>
    <row r="92" spans="1:27" ht="15.75" customHeight="1" outlineLevel="2" x14ac:dyDescent="0.25">
      <c r="A92" s="464" t="s">
        <v>172</v>
      </c>
      <c r="B92" s="1753" t="s">
        <v>1318</v>
      </c>
      <c r="C92" s="1753"/>
      <c r="D92" s="1753"/>
      <c r="E92" s="1753"/>
      <c r="F92" s="1753"/>
      <c r="G92" s="1753"/>
      <c r="H92" s="1753"/>
      <c r="I92" s="1087">
        <f>'Ходатайство_изм АО'!C30</f>
        <v>0</v>
      </c>
      <c r="J92" s="1087"/>
      <c r="K92" s="1087"/>
      <c r="L92" s="1087"/>
      <c r="M92" s="1087"/>
      <c r="N92" s="1087">
        <f>'Ходатайство_изм АО'!G30</f>
        <v>0</v>
      </c>
      <c r="O92" s="1087"/>
      <c r="P92" s="1087"/>
      <c r="Q92" s="1087"/>
      <c r="R92" s="1087"/>
      <c r="S92" s="1087"/>
      <c r="V92" s="301"/>
      <c r="W92" s="301"/>
      <c r="X92" s="301"/>
      <c r="Y92" s="301"/>
      <c r="Z92" s="301"/>
      <c r="AA92" s="301"/>
    </row>
    <row r="93" spans="1:27" ht="15.75" customHeight="1" outlineLevel="2" x14ac:dyDescent="0.25">
      <c r="A93" s="464" t="s">
        <v>173</v>
      </c>
      <c r="B93" s="1753" t="s">
        <v>1369</v>
      </c>
      <c r="C93" s="1753"/>
      <c r="D93" s="1753"/>
      <c r="E93" s="1753"/>
      <c r="F93" s="1753"/>
      <c r="G93" s="1753"/>
      <c r="H93" s="1753"/>
      <c r="I93" s="1087">
        <f>'Ходатайство_изм АО'!C31</f>
        <v>0</v>
      </c>
      <c r="J93" s="1087"/>
      <c r="K93" s="1087"/>
      <c r="L93" s="1087"/>
      <c r="M93" s="1087"/>
      <c r="N93" s="1087">
        <f>'Ходатайство_изм АО'!G31</f>
        <v>0</v>
      </c>
      <c r="O93" s="1087"/>
      <c r="P93" s="1087"/>
      <c r="Q93" s="1087"/>
      <c r="R93" s="1087"/>
      <c r="S93" s="1087"/>
      <c r="V93" s="301"/>
      <c r="W93" s="301"/>
      <c r="X93" s="301"/>
      <c r="Y93" s="301"/>
      <c r="Z93" s="301"/>
      <c r="AA93" s="301"/>
    </row>
    <row r="94" spans="1:27" ht="15.75" customHeight="1" outlineLevel="2" x14ac:dyDescent="0.25">
      <c r="A94" s="464" t="s">
        <v>174</v>
      </c>
      <c r="B94" s="1753" t="s">
        <v>1370</v>
      </c>
      <c r="C94" s="1753"/>
      <c r="D94" s="1753"/>
      <c r="E94" s="1753"/>
      <c r="F94" s="1753"/>
      <c r="G94" s="1753"/>
      <c r="H94" s="1753"/>
      <c r="I94" s="1087">
        <f>'Ходатайство_изм АО'!C32</f>
        <v>0</v>
      </c>
      <c r="J94" s="1087"/>
      <c r="K94" s="1087"/>
      <c r="L94" s="1087"/>
      <c r="M94" s="1087"/>
      <c r="N94" s="1087">
        <f>'Ходатайство_изм АО'!G32</f>
        <v>0</v>
      </c>
      <c r="O94" s="1087"/>
      <c r="P94" s="1087"/>
      <c r="Q94" s="1087"/>
      <c r="R94" s="1087"/>
      <c r="S94" s="1087"/>
      <c r="V94" s="301"/>
      <c r="W94" s="301"/>
      <c r="X94" s="301"/>
      <c r="Y94" s="301"/>
      <c r="Z94" s="301"/>
      <c r="AA94" s="301"/>
    </row>
    <row r="95" spans="1:27" ht="15.75" customHeight="1" outlineLevel="2" x14ac:dyDescent="0.25">
      <c r="A95" s="464" t="s">
        <v>442</v>
      </c>
      <c r="B95" s="1753" t="s">
        <v>114</v>
      </c>
      <c r="C95" s="1753"/>
      <c r="D95" s="1753"/>
      <c r="E95" s="1753"/>
      <c r="F95" s="1753"/>
      <c r="G95" s="1753"/>
      <c r="H95" s="1753"/>
      <c r="I95" s="1087">
        <f>'Ходатайство_изм АО'!C33</f>
        <v>0</v>
      </c>
      <c r="J95" s="1087"/>
      <c r="K95" s="1087"/>
      <c r="L95" s="1087"/>
      <c r="M95" s="1087"/>
      <c r="N95" s="1087">
        <f>'Ходатайство_изм АО'!G33</f>
        <v>0</v>
      </c>
      <c r="O95" s="1087"/>
      <c r="P95" s="1087"/>
      <c r="Q95" s="1087"/>
      <c r="R95" s="1087"/>
      <c r="S95" s="1087"/>
      <c r="V95" s="301"/>
      <c r="W95" s="301"/>
      <c r="X95" s="301"/>
      <c r="Y95" s="301"/>
      <c r="Z95" s="301"/>
      <c r="AA95" s="301"/>
    </row>
    <row r="96" spans="1:27" ht="15.75" customHeight="1" outlineLevel="2" x14ac:dyDescent="0.25">
      <c r="A96" s="464" t="s">
        <v>443</v>
      </c>
      <c r="B96" s="1753" t="s">
        <v>1382</v>
      </c>
      <c r="C96" s="1753"/>
      <c r="D96" s="1753"/>
      <c r="E96" s="1753"/>
      <c r="F96" s="1753"/>
      <c r="G96" s="1753"/>
      <c r="H96" s="1753"/>
      <c r="I96" s="1087">
        <f>'Ходатайство_изм АО'!C34</f>
        <v>0</v>
      </c>
      <c r="J96" s="1087"/>
      <c r="K96" s="1087"/>
      <c r="L96" s="1087"/>
      <c r="M96" s="1087"/>
      <c r="N96" s="1087">
        <f>'Ходатайство_изм АО'!G34</f>
        <v>0</v>
      </c>
      <c r="O96" s="1087"/>
      <c r="P96" s="1087"/>
      <c r="Q96" s="1087"/>
      <c r="R96" s="1087"/>
      <c r="S96" s="1087"/>
      <c r="V96" s="301"/>
      <c r="W96" s="301"/>
      <c r="X96" s="301"/>
      <c r="Y96" s="301"/>
      <c r="Z96" s="301"/>
      <c r="AA96" s="301"/>
    </row>
    <row r="97" spans="1:27" ht="15.75" customHeight="1" outlineLevel="2" x14ac:dyDescent="0.25">
      <c r="A97" s="464" t="s">
        <v>444</v>
      </c>
      <c r="B97" s="1753" t="s">
        <v>83</v>
      </c>
      <c r="C97" s="1753"/>
      <c r="D97" s="1753"/>
      <c r="E97" s="1753"/>
      <c r="F97" s="1753"/>
      <c r="G97" s="1753"/>
      <c r="H97" s="1753"/>
      <c r="I97" s="1087">
        <f>'Ходатайство_изм АО'!C35</f>
        <v>0</v>
      </c>
      <c r="J97" s="1087"/>
      <c r="K97" s="1087"/>
      <c r="L97" s="1087"/>
      <c r="M97" s="1087"/>
      <c r="N97" s="1087">
        <f>'Ходатайство_изм АО'!G35</f>
        <v>0</v>
      </c>
      <c r="O97" s="1087"/>
      <c r="P97" s="1087"/>
      <c r="Q97" s="1087"/>
      <c r="R97" s="1087"/>
      <c r="S97" s="1087"/>
      <c r="V97" s="301"/>
      <c r="W97" s="301"/>
      <c r="X97" s="301"/>
      <c r="Y97" s="301"/>
      <c r="Z97" s="301"/>
      <c r="AA97" s="301"/>
    </row>
    <row r="98" spans="1:27" ht="33" customHeight="1" outlineLevel="2" x14ac:dyDescent="0.25">
      <c r="A98" s="464" t="s">
        <v>445</v>
      </c>
      <c r="B98" s="1753" t="s">
        <v>1386</v>
      </c>
      <c r="C98" s="1753"/>
      <c r="D98" s="1753"/>
      <c r="E98" s="1753"/>
      <c r="F98" s="1753"/>
      <c r="G98" s="1753"/>
      <c r="H98" s="1753"/>
      <c r="I98" s="1087">
        <f>'Ходатайство_изм АО'!C36</f>
        <v>0</v>
      </c>
      <c r="J98" s="1087"/>
      <c r="K98" s="1087"/>
      <c r="L98" s="1087"/>
      <c r="M98" s="1087"/>
      <c r="N98" s="1087">
        <f>'Ходатайство_изм АО'!G36</f>
        <v>0</v>
      </c>
      <c r="O98" s="1087"/>
      <c r="P98" s="1087"/>
      <c r="Q98" s="1087"/>
      <c r="R98" s="1087"/>
      <c r="S98" s="1087"/>
      <c r="V98" s="301"/>
      <c r="W98" s="301"/>
      <c r="X98" s="301"/>
      <c r="Y98" s="301"/>
      <c r="Z98" s="301"/>
      <c r="AA98" s="301"/>
    </row>
    <row r="99" spans="1:27" ht="31.5" customHeight="1" outlineLevel="2" x14ac:dyDescent="0.25">
      <c r="A99" s="464" t="s">
        <v>446</v>
      </c>
      <c r="B99" s="1753" t="s">
        <v>1383</v>
      </c>
      <c r="C99" s="1753"/>
      <c r="D99" s="1753"/>
      <c r="E99" s="1753"/>
      <c r="F99" s="1753"/>
      <c r="G99" s="1753"/>
      <c r="H99" s="1753"/>
      <c r="I99" s="1087">
        <f>'Ходатайство_изм АО'!C37</f>
        <v>0</v>
      </c>
      <c r="J99" s="1087"/>
      <c r="K99" s="1087"/>
      <c r="L99" s="1087"/>
      <c r="M99" s="1087"/>
      <c r="N99" s="1087">
        <f>'Ходатайство_изм АО'!G37</f>
        <v>0</v>
      </c>
      <c r="O99" s="1087"/>
      <c r="P99" s="1087"/>
      <c r="Q99" s="1087"/>
      <c r="R99" s="1087"/>
      <c r="S99" s="1087"/>
      <c r="V99" s="301"/>
      <c r="W99" s="301"/>
      <c r="X99" s="301"/>
      <c r="Y99" s="301"/>
      <c r="Z99" s="301"/>
      <c r="AA99" s="301"/>
    </row>
    <row r="100" spans="1:27" ht="15.75" customHeight="1" outlineLevel="2" x14ac:dyDescent="0.25">
      <c r="A100" s="464" t="s">
        <v>447</v>
      </c>
      <c r="B100" s="1753" t="s">
        <v>34</v>
      </c>
      <c r="C100" s="1753"/>
      <c r="D100" s="1753"/>
      <c r="E100" s="1753"/>
      <c r="F100" s="1753"/>
      <c r="G100" s="1753"/>
      <c r="H100" s="1753"/>
      <c r="I100" s="1087">
        <f>'Ходатайство_изм АО'!C38</f>
        <v>0</v>
      </c>
      <c r="J100" s="1087"/>
      <c r="K100" s="1087"/>
      <c r="L100" s="1087"/>
      <c r="M100" s="1087"/>
      <c r="N100" s="1087">
        <f>'Ходатайство_изм АО'!G38</f>
        <v>0</v>
      </c>
      <c r="O100" s="1087"/>
      <c r="P100" s="1087"/>
      <c r="Q100" s="1087"/>
      <c r="R100" s="1087"/>
      <c r="S100" s="1087"/>
      <c r="V100" s="301"/>
      <c r="W100" s="301"/>
      <c r="X100" s="301"/>
      <c r="Y100" s="301"/>
      <c r="Z100" s="301"/>
      <c r="AA100" s="301"/>
    </row>
    <row r="101" spans="1:27" ht="15.75" customHeight="1" outlineLevel="1" x14ac:dyDescent="0.25">
      <c r="A101" s="464"/>
      <c r="B101" s="1057"/>
      <c r="C101" s="1058"/>
      <c r="D101" s="1058"/>
      <c r="E101" s="1058"/>
      <c r="F101" s="1058"/>
      <c r="G101" s="1058"/>
      <c r="H101" s="1058"/>
      <c r="I101" s="1058"/>
      <c r="J101" s="1058"/>
      <c r="K101" s="1058"/>
      <c r="L101" s="1058"/>
      <c r="M101" s="1058"/>
      <c r="N101" s="1058"/>
      <c r="O101" s="1058"/>
      <c r="P101" s="1058"/>
      <c r="Q101" s="1058"/>
      <c r="R101" s="1058"/>
      <c r="S101" s="1059"/>
      <c r="V101" s="301"/>
      <c r="W101" s="301"/>
      <c r="X101" s="301"/>
      <c r="Y101" s="301"/>
      <c r="Z101" s="301"/>
      <c r="AA101" s="301"/>
    </row>
    <row r="102" spans="1:27" ht="15.75" customHeight="1" outlineLevel="2" x14ac:dyDescent="0.25">
      <c r="A102" s="1771" t="s">
        <v>1384</v>
      </c>
      <c r="B102" s="1771"/>
      <c r="C102" s="1771"/>
      <c r="D102" s="1771"/>
      <c r="E102" s="1771"/>
      <c r="F102" s="1771"/>
      <c r="G102" s="1771"/>
      <c r="H102" s="1771"/>
      <c r="I102" s="1771"/>
      <c r="J102" s="1771"/>
      <c r="K102" s="1771"/>
      <c r="L102" s="1771"/>
      <c r="M102" s="1771"/>
      <c r="N102" s="1771"/>
      <c r="O102" s="1771"/>
      <c r="P102" s="1771"/>
      <c r="Q102" s="1771"/>
      <c r="R102" s="1771"/>
      <c r="S102" s="1771"/>
      <c r="V102" s="301"/>
      <c r="W102" s="301"/>
      <c r="X102" s="301"/>
      <c r="Y102" s="301"/>
      <c r="Z102" s="301"/>
      <c r="AA102" s="301"/>
    </row>
    <row r="103" spans="1:27" ht="15.75" customHeight="1" outlineLevel="2" x14ac:dyDescent="0.25">
      <c r="A103" s="1772" t="s">
        <v>172</v>
      </c>
      <c r="B103" s="1818" t="s">
        <v>1319</v>
      </c>
      <c r="C103" s="1818"/>
      <c r="D103" s="1818"/>
      <c r="E103" s="1818"/>
      <c r="F103" s="1818"/>
      <c r="G103" s="1818"/>
      <c r="H103" s="1818"/>
      <c r="I103" s="1087">
        <f>'Ходатайство_изм АО'!C42</f>
        <v>0</v>
      </c>
      <c r="J103" s="1087"/>
      <c r="K103" s="1087"/>
      <c r="L103" s="1087"/>
      <c r="M103" s="1087"/>
      <c r="N103" s="1087">
        <f>'Ходатайство_изм АО'!G42</f>
        <v>0</v>
      </c>
      <c r="O103" s="1087"/>
      <c r="P103" s="1087"/>
      <c r="Q103" s="1087"/>
      <c r="R103" s="1087"/>
      <c r="S103" s="1087"/>
      <c r="V103" s="301"/>
      <c r="W103" s="301"/>
      <c r="X103" s="301"/>
      <c r="Y103" s="301"/>
      <c r="Z103" s="301"/>
      <c r="AA103" s="301"/>
    </row>
    <row r="104" spans="1:27" ht="15.75" customHeight="1" outlineLevel="1" x14ac:dyDescent="0.25">
      <c r="A104" s="1772"/>
      <c r="B104" s="1818"/>
      <c r="C104" s="1818"/>
      <c r="D104" s="1818"/>
      <c r="E104" s="1818"/>
      <c r="F104" s="1818"/>
      <c r="G104" s="1818"/>
      <c r="H104" s="1818"/>
      <c r="I104" s="1087">
        <f>'Ходатайство_изм АО'!C43</f>
        <v>0</v>
      </c>
      <c r="J104" s="1087"/>
      <c r="K104" s="1087"/>
      <c r="L104" s="1087"/>
      <c r="M104" s="1087"/>
      <c r="N104" s="1087">
        <f>'Ходатайство_изм АО'!G43</f>
        <v>0</v>
      </c>
      <c r="O104" s="1087"/>
      <c r="P104" s="1087"/>
      <c r="Q104" s="1087"/>
      <c r="R104" s="1087"/>
      <c r="S104" s="1087"/>
      <c r="V104" s="301"/>
      <c r="W104" s="301"/>
      <c r="X104" s="301"/>
      <c r="Y104" s="301"/>
      <c r="Z104" s="301"/>
      <c r="AA104" s="301"/>
    </row>
    <row r="105" spans="1:27" ht="15.75" customHeight="1" outlineLevel="2" x14ac:dyDescent="0.25">
      <c r="A105" s="464" t="s">
        <v>173</v>
      </c>
      <c r="B105" s="1753" t="s">
        <v>1320</v>
      </c>
      <c r="C105" s="1753"/>
      <c r="D105" s="1753"/>
      <c r="E105" s="1753"/>
      <c r="F105" s="1753"/>
      <c r="G105" s="1753"/>
      <c r="H105" s="1753"/>
      <c r="I105" s="1087">
        <f>'Ходатайство_изм АО'!C44</f>
        <v>0</v>
      </c>
      <c r="J105" s="1087"/>
      <c r="K105" s="1087"/>
      <c r="L105" s="1087"/>
      <c r="M105" s="1087"/>
      <c r="N105" s="1087">
        <f>'Ходатайство_изм АО'!G44</f>
        <v>0</v>
      </c>
      <c r="O105" s="1087"/>
      <c r="P105" s="1087"/>
      <c r="Q105" s="1087"/>
      <c r="R105" s="1087"/>
      <c r="S105" s="1087"/>
      <c r="V105" s="301"/>
      <c r="W105" s="301"/>
      <c r="X105" s="301"/>
      <c r="Y105" s="301"/>
      <c r="Z105" s="301"/>
      <c r="AA105" s="301"/>
    </row>
    <row r="106" spans="1:27" ht="15.75" customHeight="1" outlineLevel="2" x14ac:dyDescent="0.25">
      <c r="A106" s="464" t="s">
        <v>174</v>
      </c>
      <c r="B106" s="1753" t="s">
        <v>1321</v>
      </c>
      <c r="C106" s="1753"/>
      <c r="D106" s="1753"/>
      <c r="E106" s="1753"/>
      <c r="F106" s="1753"/>
      <c r="G106" s="1753"/>
      <c r="H106" s="1753"/>
      <c r="I106" s="1087">
        <f>'Ходатайство_изм АО'!C45</f>
        <v>0</v>
      </c>
      <c r="J106" s="1087"/>
      <c r="K106" s="1087"/>
      <c r="L106" s="1087"/>
      <c r="M106" s="1087"/>
      <c r="N106" s="1087">
        <f>'Ходатайство_изм АО'!G45</f>
        <v>0</v>
      </c>
      <c r="O106" s="1087"/>
      <c r="P106" s="1087"/>
      <c r="Q106" s="1087"/>
      <c r="R106" s="1087"/>
      <c r="S106" s="1087"/>
      <c r="V106" s="301"/>
      <c r="W106" s="301"/>
      <c r="X106" s="301"/>
      <c r="Y106" s="301"/>
      <c r="Z106" s="301"/>
      <c r="AA106" s="301"/>
    </row>
    <row r="107" spans="1:27" ht="15.75" customHeight="1" outlineLevel="2" x14ac:dyDescent="0.25">
      <c r="A107" s="464" t="s">
        <v>442</v>
      </c>
      <c r="B107" s="1753" t="s">
        <v>114</v>
      </c>
      <c r="C107" s="1753"/>
      <c r="D107" s="1753"/>
      <c r="E107" s="1753"/>
      <c r="F107" s="1753"/>
      <c r="G107" s="1753"/>
      <c r="H107" s="1753"/>
      <c r="I107" s="1087">
        <f>'Ходатайство_изм АО'!C46</f>
        <v>0</v>
      </c>
      <c r="J107" s="1087"/>
      <c r="K107" s="1087"/>
      <c r="L107" s="1087"/>
      <c r="M107" s="1087"/>
      <c r="N107" s="1087">
        <f>'Ходатайство_изм АО'!G46</f>
        <v>0</v>
      </c>
      <c r="O107" s="1087"/>
      <c r="P107" s="1087"/>
      <c r="Q107" s="1087"/>
      <c r="R107" s="1087"/>
      <c r="S107" s="1087"/>
      <c r="V107" s="301"/>
      <c r="W107" s="301"/>
      <c r="X107" s="301"/>
      <c r="Y107" s="301"/>
      <c r="Z107" s="301"/>
      <c r="AA107" s="301"/>
    </row>
    <row r="108" spans="1:27" ht="15.75" customHeight="1" outlineLevel="2" x14ac:dyDescent="0.25">
      <c r="A108" s="464" t="s">
        <v>443</v>
      </c>
      <c r="B108" s="1753" t="s">
        <v>1322</v>
      </c>
      <c r="C108" s="1753"/>
      <c r="D108" s="1753"/>
      <c r="E108" s="1753"/>
      <c r="F108" s="1753"/>
      <c r="G108" s="1753"/>
      <c r="H108" s="1753"/>
      <c r="I108" s="1087">
        <f>'Ходатайство_изм АО'!C47</f>
        <v>0</v>
      </c>
      <c r="J108" s="1087"/>
      <c r="K108" s="1087"/>
      <c r="L108" s="1087"/>
      <c r="M108" s="1087"/>
      <c r="N108" s="1087">
        <f>'Ходатайство_изм АО'!G47</f>
        <v>0</v>
      </c>
      <c r="O108" s="1087"/>
      <c r="P108" s="1087"/>
      <c r="Q108" s="1087"/>
      <c r="R108" s="1087"/>
      <c r="S108" s="1087"/>
      <c r="V108" s="301"/>
      <c r="W108" s="301"/>
      <c r="X108" s="301"/>
      <c r="Y108" s="301"/>
      <c r="Z108" s="301"/>
      <c r="AA108" s="301"/>
    </row>
    <row r="109" spans="1:27" ht="15.75" customHeight="1" outlineLevel="2" x14ac:dyDescent="0.25">
      <c r="A109" s="464" t="s">
        <v>444</v>
      </c>
      <c r="B109" s="1753" t="s">
        <v>1323</v>
      </c>
      <c r="C109" s="1753"/>
      <c r="D109" s="1753"/>
      <c r="E109" s="1753"/>
      <c r="F109" s="1753"/>
      <c r="G109" s="1753"/>
      <c r="H109" s="1753"/>
      <c r="I109" s="1087">
        <f>'Ходатайство_изм АО'!C48</f>
        <v>0</v>
      </c>
      <c r="J109" s="1087"/>
      <c r="K109" s="1087"/>
      <c r="L109" s="1087"/>
      <c r="M109" s="1087"/>
      <c r="N109" s="1087">
        <f>'Ходатайство_изм АО'!G48</f>
        <v>0</v>
      </c>
      <c r="O109" s="1087"/>
      <c r="P109" s="1087"/>
      <c r="Q109" s="1087"/>
      <c r="R109" s="1087"/>
      <c r="S109" s="1087"/>
      <c r="V109" s="301"/>
      <c r="W109" s="301"/>
      <c r="X109" s="301"/>
      <c r="Y109" s="301"/>
      <c r="Z109" s="301"/>
      <c r="AA109" s="301"/>
    </row>
    <row r="110" spans="1:27" ht="15.75" customHeight="1" outlineLevel="2" x14ac:dyDescent="0.25">
      <c r="A110" s="464" t="s">
        <v>445</v>
      </c>
      <c r="B110" s="1753" t="s">
        <v>1324</v>
      </c>
      <c r="C110" s="1753"/>
      <c r="D110" s="1753"/>
      <c r="E110" s="1753"/>
      <c r="F110" s="1753"/>
      <c r="G110" s="1753"/>
      <c r="H110" s="1753"/>
      <c r="I110" s="1087">
        <f>'Ходатайство_изм АО'!C49</f>
        <v>0</v>
      </c>
      <c r="J110" s="1087"/>
      <c r="K110" s="1087"/>
      <c r="L110" s="1087"/>
      <c r="M110" s="1087"/>
      <c r="N110" s="1087">
        <f>'Ходатайство_изм АО'!G49</f>
        <v>0</v>
      </c>
      <c r="O110" s="1087"/>
      <c r="P110" s="1087"/>
      <c r="Q110" s="1087"/>
      <c r="R110" s="1087"/>
      <c r="S110" s="1087"/>
      <c r="V110" s="301"/>
      <c r="W110" s="301"/>
      <c r="X110" s="301"/>
      <c r="Y110" s="301"/>
      <c r="Z110" s="301"/>
      <c r="AA110" s="301"/>
    </row>
    <row r="111" spans="1:27" ht="15.75" customHeight="1" outlineLevel="2" x14ac:dyDescent="0.25">
      <c r="A111" s="464" t="s">
        <v>446</v>
      </c>
      <c r="B111" s="1753" t="s">
        <v>1341</v>
      </c>
      <c r="C111" s="1753"/>
      <c r="D111" s="1753"/>
      <c r="E111" s="1753"/>
      <c r="F111" s="1753"/>
      <c r="G111" s="1753"/>
      <c r="H111" s="1753"/>
      <c r="I111" s="1087">
        <f>'Ходатайство_изм АО'!C50</f>
        <v>0</v>
      </c>
      <c r="J111" s="1087"/>
      <c r="K111" s="1087"/>
      <c r="L111" s="1087"/>
      <c r="M111" s="1087"/>
      <c r="N111" s="1087">
        <f>'Ходатайство_изм АО'!G50</f>
        <v>0</v>
      </c>
      <c r="O111" s="1087"/>
      <c r="P111" s="1087"/>
      <c r="Q111" s="1087"/>
      <c r="R111" s="1087"/>
      <c r="S111" s="1087"/>
      <c r="V111" s="301"/>
      <c r="W111" s="301"/>
      <c r="X111" s="301"/>
      <c r="Y111" s="301"/>
      <c r="Z111" s="301"/>
      <c r="AA111" s="301"/>
    </row>
    <row r="112" spans="1:27" ht="148.5" customHeight="1" outlineLevel="2" x14ac:dyDescent="0.25">
      <c r="A112" s="503" t="s">
        <v>447</v>
      </c>
      <c r="B112" s="1754" t="s">
        <v>1405</v>
      </c>
      <c r="C112" s="1754"/>
      <c r="D112" s="1754"/>
      <c r="E112" s="1754"/>
      <c r="F112" s="1754"/>
      <c r="G112" s="1754"/>
      <c r="H112" s="1754"/>
      <c r="I112" s="1087">
        <f>'Ходатайство_изм АО'!C51</f>
        <v>0</v>
      </c>
      <c r="J112" s="1087"/>
      <c r="K112" s="1087"/>
      <c r="L112" s="1087"/>
      <c r="M112" s="1087"/>
      <c r="N112" s="1087">
        <f>'Ходатайство_изм АО'!G51</f>
        <v>0</v>
      </c>
      <c r="O112" s="1087"/>
      <c r="P112" s="1087"/>
      <c r="Q112" s="1087"/>
      <c r="R112" s="1087"/>
      <c r="S112" s="1087"/>
      <c r="V112" s="301"/>
      <c r="W112" s="301"/>
      <c r="X112" s="301"/>
      <c r="Y112" s="301"/>
      <c r="Z112" s="301"/>
      <c r="AA112" s="301"/>
    </row>
    <row r="113" spans="1:27" ht="15.75" customHeight="1" outlineLevel="1" x14ac:dyDescent="0.25">
      <c r="A113" s="1766"/>
      <c r="B113" s="1766"/>
      <c r="C113" s="1766"/>
      <c r="D113" s="1766"/>
      <c r="E113" s="1766"/>
      <c r="F113" s="1766"/>
      <c r="G113" s="1766"/>
      <c r="H113" s="1766"/>
      <c r="I113" s="1766"/>
      <c r="J113" s="1766"/>
      <c r="K113" s="1766"/>
      <c r="L113" s="1766"/>
      <c r="M113" s="1766"/>
      <c r="N113" s="1766"/>
      <c r="O113" s="1766"/>
      <c r="P113" s="1766"/>
      <c r="Q113" s="1766"/>
      <c r="R113" s="1766"/>
      <c r="S113" s="1766"/>
      <c r="V113" s="301"/>
      <c r="W113" s="301"/>
      <c r="X113" s="301"/>
      <c r="Y113" s="301"/>
      <c r="Z113" s="301"/>
      <c r="AA113" s="301"/>
    </row>
    <row r="114" spans="1:27" ht="15.75" customHeight="1" outlineLevel="2" x14ac:dyDescent="0.25">
      <c r="A114" s="1771" t="s">
        <v>1327</v>
      </c>
      <c r="B114" s="1771"/>
      <c r="C114" s="1771"/>
      <c r="D114" s="1771"/>
      <c r="E114" s="1771"/>
      <c r="F114" s="1771"/>
      <c r="G114" s="1771"/>
      <c r="H114" s="1771"/>
      <c r="I114" s="1771"/>
      <c r="J114" s="1771"/>
      <c r="K114" s="1771"/>
      <c r="L114" s="1771"/>
      <c r="M114" s="1771"/>
      <c r="N114" s="1771"/>
      <c r="O114" s="1771"/>
      <c r="P114" s="1771"/>
      <c r="Q114" s="1771"/>
      <c r="R114" s="1771"/>
      <c r="S114" s="1771"/>
      <c r="V114" s="301"/>
      <c r="W114" s="301"/>
      <c r="X114" s="301"/>
      <c r="Y114" s="301"/>
      <c r="Z114" s="301"/>
      <c r="AA114" s="301"/>
    </row>
    <row r="115" spans="1:27" outlineLevel="2" x14ac:dyDescent="0.25">
      <c r="A115" s="464" t="s">
        <v>172</v>
      </c>
      <c r="B115" s="1753" t="s">
        <v>1328</v>
      </c>
      <c r="C115" s="1753"/>
      <c r="D115" s="1753"/>
      <c r="E115" s="1753"/>
      <c r="F115" s="1753"/>
      <c r="G115" s="1753"/>
      <c r="H115" s="1753"/>
      <c r="I115" s="1087">
        <f>'Ходатайство_изм АО'!C54</f>
        <v>0</v>
      </c>
      <c r="J115" s="1087"/>
      <c r="K115" s="1087"/>
      <c r="L115" s="1087"/>
      <c r="M115" s="1087"/>
      <c r="N115" s="1765">
        <f>'Ходатайство_изм АО'!G54</f>
        <v>0</v>
      </c>
      <c r="O115" s="1765"/>
      <c r="P115" s="1765"/>
      <c r="Q115" s="1765"/>
      <c r="R115" s="1765"/>
      <c r="S115" s="1765"/>
      <c r="V115" s="301"/>
      <c r="W115" s="301"/>
      <c r="X115" s="301"/>
      <c r="Y115" s="301"/>
      <c r="Z115" s="301"/>
      <c r="AA115" s="301"/>
    </row>
    <row r="116" spans="1:27" ht="15.75" customHeight="1" outlineLevel="2" x14ac:dyDescent="0.25">
      <c r="A116" s="464" t="s">
        <v>173</v>
      </c>
      <c r="B116" s="1754" t="s">
        <v>1324</v>
      </c>
      <c r="C116" s="1754"/>
      <c r="D116" s="1754"/>
      <c r="E116" s="1754"/>
      <c r="F116" s="1754"/>
      <c r="G116" s="1754"/>
      <c r="H116" s="1754"/>
      <c r="I116" s="1752">
        <f>'Ходатайство_изм АО'!C55</f>
        <v>0</v>
      </c>
      <c r="J116" s="1752"/>
      <c r="K116" s="1752"/>
      <c r="L116" s="1752"/>
      <c r="M116" s="1752"/>
      <c r="N116" s="1765">
        <f>'Ходатайство_изм АО'!G55</f>
        <v>0</v>
      </c>
      <c r="O116" s="1765"/>
      <c r="P116" s="1765"/>
      <c r="Q116" s="1765"/>
      <c r="R116" s="1765"/>
      <c r="S116" s="1765"/>
      <c r="V116" s="301"/>
      <c r="W116" s="301"/>
      <c r="X116" s="301"/>
      <c r="Y116" s="301"/>
      <c r="Z116" s="301"/>
      <c r="AA116" s="301"/>
    </row>
    <row r="117" spans="1:27" ht="15.75" customHeight="1" outlineLevel="2" x14ac:dyDescent="0.25">
      <c r="A117" s="464" t="s">
        <v>174</v>
      </c>
      <c r="B117" s="1753" t="s">
        <v>1325</v>
      </c>
      <c r="C117" s="1753"/>
      <c r="D117" s="1753"/>
      <c r="E117" s="1753"/>
      <c r="F117" s="1753"/>
      <c r="G117" s="1753"/>
      <c r="H117" s="1753"/>
      <c r="I117" s="1752">
        <f>'Ходатайство_изм АО'!C56</f>
        <v>0</v>
      </c>
      <c r="J117" s="1752"/>
      <c r="K117" s="1752"/>
      <c r="L117" s="1752"/>
      <c r="M117" s="1752"/>
      <c r="N117" s="1765">
        <f>'Ходатайство_изм АО'!G56</f>
        <v>0</v>
      </c>
      <c r="O117" s="1765"/>
      <c r="P117" s="1765"/>
      <c r="Q117" s="1765"/>
      <c r="R117" s="1765"/>
      <c r="S117" s="1765"/>
      <c r="V117" s="301"/>
      <c r="W117" s="301"/>
      <c r="X117" s="301"/>
      <c r="Y117" s="301"/>
      <c r="Z117" s="301"/>
      <c r="AA117" s="301"/>
    </row>
    <row r="118" spans="1:27" ht="15.75" customHeight="1" outlineLevel="2" x14ac:dyDescent="0.25">
      <c r="A118" s="464" t="s">
        <v>442</v>
      </c>
      <c r="B118" s="1753" t="s">
        <v>1329</v>
      </c>
      <c r="C118" s="1753"/>
      <c r="D118" s="1753"/>
      <c r="E118" s="1753"/>
      <c r="F118" s="1753"/>
      <c r="G118" s="1753"/>
      <c r="H118" s="1753"/>
      <c r="I118" s="1752">
        <f>'Ходатайство_изм АО'!C57</f>
        <v>0</v>
      </c>
      <c r="J118" s="1752"/>
      <c r="K118" s="1752"/>
      <c r="L118" s="1752"/>
      <c r="M118" s="1752"/>
      <c r="N118" s="1765">
        <f>'Ходатайство_изм АО'!G57</f>
        <v>0</v>
      </c>
      <c r="O118" s="1765"/>
      <c r="P118" s="1765"/>
      <c r="Q118" s="1765"/>
      <c r="R118" s="1765"/>
      <c r="S118" s="1765"/>
      <c r="V118" s="301"/>
      <c r="W118" s="301"/>
      <c r="X118" s="301"/>
      <c r="Y118" s="301"/>
      <c r="Z118" s="301"/>
      <c r="AA118" s="301"/>
    </row>
    <row r="119" spans="1:27" ht="15.75" customHeight="1" outlineLevel="2" x14ac:dyDescent="0.25">
      <c r="A119" s="464" t="s">
        <v>443</v>
      </c>
      <c r="B119" s="1753" t="s">
        <v>114</v>
      </c>
      <c r="C119" s="1753"/>
      <c r="D119" s="1753"/>
      <c r="E119" s="1753"/>
      <c r="F119" s="1753"/>
      <c r="G119" s="1753"/>
      <c r="H119" s="1753"/>
      <c r="I119" s="1752">
        <f>'Ходатайство_изм АО'!C58</f>
        <v>0</v>
      </c>
      <c r="J119" s="1752"/>
      <c r="K119" s="1752"/>
      <c r="L119" s="1752"/>
      <c r="M119" s="1752"/>
      <c r="N119" s="1765">
        <f>'Ходатайство_изм АО'!G58</f>
        <v>0</v>
      </c>
      <c r="O119" s="1765"/>
      <c r="P119" s="1765"/>
      <c r="Q119" s="1765"/>
      <c r="R119" s="1765"/>
      <c r="S119" s="1765"/>
      <c r="V119" s="301"/>
      <c r="W119" s="301"/>
      <c r="X119" s="301"/>
      <c r="Y119" s="301"/>
      <c r="Z119" s="301"/>
      <c r="AA119" s="301"/>
    </row>
    <row r="120" spans="1:27" ht="15.75" customHeight="1" outlineLevel="2" x14ac:dyDescent="0.25">
      <c r="A120" s="464" t="s">
        <v>444</v>
      </c>
      <c r="B120" s="1753" t="s">
        <v>1330</v>
      </c>
      <c r="C120" s="1753"/>
      <c r="D120" s="1753"/>
      <c r="E120" s="1753"/>
      <c r="F120" s="1753"/>
      <c r="G120" s="1753"/>
      <c r="H120" s="1753"/>
      <c r="I120" s="1752">
        <f>'Ходатайство_изм АО'!C59</f>
        <v>0</v>
      </c>
      <c r="J120" s="1752"/>
      <c r="K120" s="1752"/>
      <c r="L120" s="1752"/>
      <c r="M120" s="1752"/>
      <c r="N120" s="1765">
        <f>'Ходатайство_изм АО'!G59</f>
        <v>0</v>
      </c>
      <c r="O120" s="1765"/>
      <c r="P120" s="1765"/>
      <c r="Q120" s="1765"/>
      <c r="R120" s="1765"/>
      <c r="S120" s="1765"/>
      <c r="V120" s="301"/>
      <c r="W120" s="301"/>
      <c r="X120" s="301"/>
      <c r="Y120" s="301"/>
      <c r="Z120" s="301"/>
      <c r="AA120" s="301"/>
    </row>
    <row r="121" spans="1:27" ht="15.75" customHeight="1" outlineLevel="2" x14ac:dyDescent="0.25">
      <c r="A121" s="464" t="s">
        <v>445</v>
      </c>
      <c r="B121" s="1753" t="s">
        <v>1323</v>
      </c>
      <c r="C121" s="1753"/>
      <c r="D121" s="1753"/>
      <c r="E121" s="1753"/>
      <c r="F121" s="1753"/>
      <c r="G121" s="1753"/>
      <c r="H121" s="1753"/>
      <c r="I121" s="1752">
        <f>'Ходатайство_изм АО'!C60</f>
        <v>0</v>
      </c>
      <c r="J121" s="1752"/>
      <c r="K121" s="1752"/>
      <c r="L121" s="1752"/>
      <c r="M121" s="1752"/>
      <c r="N121" s="1765">
        <f>'Ходатайство_изм АО'!G60</f>
        <v>0</v>
      </c>
      <c r="O121" s="1765"/>
      <c r="P121" s="1765"/>
      <c r="Q121" s="1765"/>
      <c r="R121" s="1765"/>
      <c r="S121" s="1765"/>
      <c r="V121" s="301"/>
      <c r="W121" s="301"/>
      <c r="X121" s="301"/>
      <c r="Y121" s="301"/>
      <c r="Z121" s="301"/>
      <c r="AA121" s="301"/>
    </row>
    <row r="122" spans="1:27" ht="34.5" customHeight="1" outlineLevel="2" x14ac:dyDescent="0.25">
      <c r="A122" s="464" t="s">
        <v>446</v>
      </c>
      <c r="B122" s="1753" t="s">
        <v>1331</v>
      </c>
      <c r="C122" s="1753"/>
      <c r="D122" s="1753"/>
      <c r="E122" s="1753"/>
      <c r="F122" s="1753"/>
      <c r="G122" s="1753"/>
      <c r="H122" s="1753"/>
      <c r="I122" s="1752">
        <f>'Ходатайство_изм АО'!C61</f>
        <v>0</v>
      </c>
      <c r="J122" s="1752"/>
      <c r="K122" s="1752"/>
      <c r="L122" s="1752"/>
      <c r="M122" s="1752"/>
      <c r="N122" s="1765">
        <f>'Ходатайство_изм АО'!G61</f>
        <v>0</v>
      </c>
      <c r="O122" s="1765"/>
      <c r="P122" s="1765"/>
      <c r="Q122" s="1765"/>
      <c r="R122" s="1765"/>
      <c r="S122" s="1765"/>
      <c r="V122" s="301"/>
      <c r="W122" s="301"/>
      <c r="X122" s="301"/>
      <c r="Y122" s="301"/>
      <c r="Z122" s="301"/>
      <c r="AA122" s="301"/>
    </row>
    <row r="123" spans="1:27" ht="15.75" customHeight="1" outlineLevel="2" x14ac:dyDescent="0.25">
      <c r="A123" s="464" t="s">
        <v>447</v>
      </c>
      <c r="B123" s="1753" t="s">
        <v>1332</v>
      </c>
      <c r="C123" s="1753"/>
      <c r="D123" s="1753"/>
      <c r="E123" s="1753"/>
      <c r="F123" s="1753"/>
      <c r="G123" s="1753"/>
      <c r="H123" s="1753"/>
      <c r="I123" s="1752">
        <f>'Ходатайство_изм АО'!C62</f>
        <v>0</v>
      </c>
      <c r="J123" s="1752"/>
      <c r="K123" s="1752"/>
      <c r="L123" s="1752"/>
      <c r="M123" s="1752"/>
      <c r="N123" s="1765">
        <f>'Ходатайство_изм АО'!G62</f>
        <v>0</v>
      </c>
      <c r="O123" s="1765"/>
      <c r="P123" s="1765"/>
      <c r="Q123" s="1765"/>
      <c r="R123" s="1765"/>
      <c r="S123" s="1765"/>
      <c r="V123" s="301"/>
      <c r="W123" s="301"/>
      <c r="X123" s="301"/>
      <c r="Y123" s="301"/>
      <c r="Z123" s="301"/>
      <c r="AA123" s="301"/>
    </row>
    <row r="124" spans="1:27" ht="15.75" customHeight="1" outlineLevel="2" x14ac:dyDescent="0.25">
      <c r="A124" s="551" t="s">
        <v>448</v>
      </c>
      <c r="B124" s="1753" t="s">
        <v>1338</v>
      </c>
      <c r="C124" s="1753"/>
      <c r="D124" s="1753"/>
      <c r="E124" s="1753"/>
      <c r="F124" s="1753"/>
      <c r="G124" s="1753"/>
      <c r="H124" s="1753"/>
      <c r="I124" s="1752">
        <f>'Ходатайство_изм АО'!C63</f>
        <v>0</v>
      </c>
      <c r="J124" s="1752"/>
      <c r="K124" s="1752"/>
      <c r="L124" s="1752"/>
      <c r="M124" s="1752"/>
      <c r="N124" s="1765">
        <f>'Ходатайство_изм АО'!G63</f>
        <v>0</v>
      </c>
      <c r="O124" s="1765"/>
      <c r="P124" s="1765"/>
      <c r="Q124" s="1765"/>
      <c r="R124" s="1765"/>
      <c r="S124" s="1765"/>
      <c r="V124" s="301"/>
      <c r="W124" s="301"/>
      <c r="X124" s="301"/>
      <c r="Y124" s="301"/>
      <c r="Z124" s="301"/>
      <c r="AA124" s="301"/>
    </row>
    <row r="125" spans="1:27" ht="8.25" customHeight="1" outlineLevel="1" x14ac:dyDescent="0.25">
      <c r="A125" s="501"/>
      <c r="B125" s="502"/>
      <c r="C125" s="502"/>
      <c r="D125" s="502"/>
      <c r="E125" s="502"/>
      <c r="F125" s="502"/>
      <c r="G125" s="502"/>
      <c r="H125" s="502"/>
      <c r="I125" s="296"/>
      <c r="J125" s="296"/>
      <c r="K125" s="296"/>
      <c r="L125" s="296"/>
      <c r="M125" s="296"/>
      <c r="N125" s="296"/>
      <c r="O125" s="296"/>
      <c r="P125" s="296"/>
      <c r="Q125" s="296"/>
      <c r="R125" s="296"/>
      <c r="S125" s="296"/>
      <c r="V125" s="301"/>
      <c r="W125" s="301"/>
      <c r="X125" s="301"/>
      <c r="Y125" s="301"/>
      <c r="Z125" s="301"/>
      <c r="AA125" s="301"/>
    </row>
    <row r="126" spans="1:27" ht="15.75" customHeight="1" outlineLevel="1" x14ac:dyDescent="0.25">
      <c r="A126" s="234"/>
      <c r="B126" s="1762" t="s">
        <v>1402</v>
      </c>
      <c r="C126" s="1762"/>
      <c r="D126" s="1762"/>
      <c r="E126" s="1762"/>
      <c r="F126" s="1762"/>
      <c r="G126" s="1762"/>
      <c r="H126" s="1762"/>
      <c r="I126" s="1765">
        <f>'Ходатайство_изм АО'!C65</f>
        <v>0</v>
      </c>
      <c r="J126" s="1765"/>
      <c r="K126" s="1765"/>
      <c r="L126" s="1765"/>
      <c r="M126" s="1765"/>
      <c r="N126" s="1765">
        <f>'Ходатайство_изм АО'!G65</f>
        <v>0</v>
      </c>
      <c r="O126" s="1765"/>
      <c r="P126" s="1765"/>
      <c r="Q126" s="1765"/>
      <c r="R126" s="1765"/>
      <c r="S126" s="1765"/>
    </row>
    <row r="127" spans="1:27" ht="15.75" customHeight="1" outlineLevel="1" x14ac:dyDescent="0.25">
      <c r="A127" s="464"/>
      <c r="B127" s="1753" t="s">
        <v>1311</v>
      </c>
      <c r="C127" s="1753"/>
      <c r="D127" s="1753"/>
      <c r="E127" s="1753"/>
      <c r="F127" s="1753"/>
      <c r="G127" s="1753"/>
      <c r="H127" s="1753"/>
      <c r="I127" s="1763">
        <f>'Ходатайство_изм АО'!C67</f>
        <v>0</v>
      </c>
      <c r="J127" s="1764"/>
      <c r="K127" s="1764"/>
      <c r="L127" s="1764"/>
      <c r="M127" s="1848"/>
      <c r="N127" s="1763">
        <f>'Ходатайство_изм АО'!G67</f>
        <v>0</v>
      </c>
      <c r="O127" s="1764"/>
      <c r="P127" s="1764"/>
      <c r="Q127" s="1764"/>
      <c r="R127" s="1764"/>
      <c r="S127" s="1764"/>
      <c r="V127" s="301"/>
      <c r="W127" s="301"/>
      <c r="X127" s="301"/>
      <c r="Y127" s="301"/>
      <c r="Z127" s="301"/>
      <c r="AA127" s="301"/>
    </row>
    <row r="128" spans="1:27" ht="15.75" customHeight="1" outlineLevel="1" x14ac:dyDescent="0.25">
      <c r="A128" s="234"/>
      <c r="B128" s="1753" t="s">
        <v>1403</v>
      </c>
      <c r="C128" s="1753"/>
      <c r="D128" s="1753"/>
      <c r="E128" s="1753"/>
      <c r="F128" s="1753"/>
      <c r="G128" s="1753"/>
      <c r="H128" s="1753"/>
      <c r="I128" s="1765" t="str">
        <f>'Ходатайство_изм АО'!A66</f>
        <v>Дополнительные условия:</v>
      </c>
      <c r="J128" s="1765"/>
      <c r="K128" s="1765"/>
      <c r="L128" s="1765"/>
      <c r="M128" s="1765"/>
      <c r="N128" s="1765">
        <f>'Ходатайство_изм АО'!G66</f>
        <v>0</v>
      </c>
      <c r="O128" s="1765"/>
      <c r="P128" s="1765"/>
      <c r="Q128" s="1765"/>
      <c r="R128" s="1765"/>
      <c r="S128" s="1765"/>
    </row>
    <row r="129" spans="1:27" ht="12.75" customHeight="1" x14ac:dyDescent="0.25">
      <c r="A129" s="1910" t="s">
        <v>125</v>
      </c>
      <c r="B129" s="1911"/>
      <c r="C129" s="1911"/>
      <c r="D129" s="1911"/>
      <c r="E129" s="1911"/>
      <c r="F129" s="1911"/>
      <c r="G129" s="1911"/>
      <c r="H129" s="1911"/>
      <c r="I129" s="1911"/>
      <c r="J129" s="1911"/>
      <c r="K129" s="1911"/>
      <c r="L129" s="1911"/>
      <c r="M129" s="1911"/>
      <c r="N129" s="1911"/>
      <c r="O129" s="1911"/>
      <c r="P129" s="1911"/>
      <c r="Q129" s="1911"/>
      <c r="R129" s="1911"/>
      <c r="S129" s="1912"/>
      <c r="V129" s="301"/>
      <c r="W129" s="301"/>
      <c r="X129" s="301"/>
      <c r="Y129" s="301"/>
      <c r="Z129" s="301"/>
      <c r="AA129" s="301"/>
    </row>
    <row r="130" spans="1:27" ht="148.5" customHeight="1" x14ac:dyDescent="0.25">
      <c r="A130" s="1910" t="s">
        <v>1406</v>
      </c>
      <c r="B130" s="1911"/>
      <c r="C130" s="1911"/>
      <c r="D130" s="1911"/>
      <c r="E130" s="1911"/>
      <c r="F130" s="1911"/>
      <c r="G130" s="1911"/>
      <c r="H130" s="1911"/>
      <c r="I130" s="1911"/>
      <c r="J130" s="1911"/>
      <c r="K130" s="1911"/>
      <c r="L130" s="1911"/>
      <c r="M130" s="1911"/>
      <c r="N130" s="1911"/>
      <c r="O130" s="1911"/>
      <c r="P130" s="1911"/>
      <c r="Q130" s="1911"/>
      <c r="R130" s="1911"/>
      <c r="S130" s="1912"/>
      <c r="V130" s="301"/>
      <c r="W130" s="301"/>
      <c r="X130" s="301"/>
      <c r="Y130" s="301"/>
      <c r="Z130" s="301"/>
      <c r="AA130" s="301"/>
    </row>
    <row r="131" spans="1:27" ht="15.75" customHeight="1" x14ac:dyDescent="0.25">
      <c r="A131" s="1904" t="s">
        <v>942</v>
      </c>
      <c r="B131" s="1905"/>
      <c r="C131" s="1905"/>
      <c r="D131" s="1905"/>
      <c r="E131" s="1905"/>
      <c r="F131" s="1905"/>
      <c r="G131" s="1905"/>
      <c r="H131" s="1906"/>
      <c r="I131" s="1794" t="str">
        <f>IF(K10="кредитной операции","Заявителе",IF(K10="факторинга","Кредиторе",IF(K10="банковской гарантии","Инструктирующей стороне",IF(K10="открытия аккредитива без покрытия","Приказодателе",IF(K10="выберите вид активной операции","Заявителе")))))</f>
        <v>Заявителе</v>
      </c>
      <c r="J131" s="1795"/>
      <c r="K131" s="1795"/>
      <c r="L131" s="1795"/>
      <c r="M131" s="1795"/>
      <c r="N131" s="1795"/>
      <c r="O131" s="1795"/>
      <c r="P131" s="1795"/>
      <c r="Q131" s="1795"/>
      <c r="R131" s="1795"/>
      <c r="S131" s="1796"/>
      <c r="V131" s="301"/>
      <c r="W131" s="301"/>
      <c r="X131" s="301"/>
      <c r="Y131" s="301"/>
      <c r="Z131" s="301"/>
      <c r="AA131" s="301"/>
    </row>
    <row r="132" spans="1:27" ht="15.75" customHeight="1" x14ac:dyDescent="0.25">
      <c r="A132" s="464" t="s">
        <v>546</v>
      </c>
      <c r="B132" s="1845" t="s">
        <v>450</v>
      </c>
      <c r="C132" s="1846"/>
      <c r="D132" s="1846"/>
      <c r="E132" s="1846"/>
      <c r="F132" s="1846"/>
      <c r="G132" s="1846"/>
      <c r="H132" s="1847"/>
      <c r="I132" s="1907">
        <f>Анкета_ЮЛ!J25</f>
        <v>0</v>
      </c>
      <c r="J132" s="1908"/>
      <c r="K132" s="1908"/>
      <c r="L132" s="1908"/>
      <c r="M132" s="1908"/>
      <c r="N132" s="1908"/>
      <c r="O132" s="1908"/>
      <c r="P132" s="1908"/>
      <c r="Q132" s="1908"/>
      <c r="R132" s="1908"/>
      <c r="S132" s="1909"/>
      <c r="V132" s="301"/>
      <c r="W132" s="301"/>
      <c r="X132" s="301"/>
      <c r="Y132" s="301"/>
      <c r="Z132" s="301"/>
      <c r="AA132" s="301"/>
    </row>
    <row r="133" spans="1:27" ht="16.5" x14ac:dyDescent="0.25">
      <c r="A133" s="464" t="s">
        <v>547</v>
      </c>
      <c r="B133" s="1845" t="s">
        <v>59</v>
      </c>
      <c r="C133" s="1846"/>
      <c r="D133" s="1846"/>
      <c r="E133" s="1846"/>
      <c r="F133" s="1846"/>
      <c r="G133" s="1846"/>
      <c r="H133" s="1847" t="e">
        <f>#REF!</f>
        <v>#REF!</v>
      </c>
      <c r="I133" s="1913" t="str">
        <f>Анкета_ЮЛ!G17</f>
        <v xml:space="preserve"> </v>
      </c>
      <c r="J133" s="1914"/>
      <c r="K133" s="1914"/>
      <c r="L133" s="1914"/>
      <c r="M133" s="1914"/>
      <c r="N133" s="1914"/>
      <c r="O133" s="1914"/>
      <c r="P133" s="1914"/>
      <c r="Q133" s="1914"/>
      <c r="R133" s="1914"/>
      <c r="S133" s="1915"/>
      <c r="V133" s="301"/>
      <c r="W133" s="301"/>
      <c r="X133" s="301"/>
      <c r="Y133" s="301"/>
      <c r="Z133" s="301"/>
      <c r="AA133" s="301"/>
    </row>
    <row r="134" spans="1:27" ht="15.75" customHeight="1" x14ac:dyDescent="0.25">
      <c r="A134" s="464" t="s">
        <v>548</v>
      </c>
      <c r="B134" s="1845" t="s">
        <v>1387</v>
      </c>
      <c r="C134" s="1846"/>
      <c r="D134" s="1846"/>
      <c r="E134" s="1846"/>
      <c r="F134" s="1846"/>
      <c r="G134" s="1846"/>
      <c r="H134" s="1847"/>
      <c r="I134" s="1748">
        <f>Анкета_ЮЛ!G19</f>
        <v>0</v>
      </c>
      <c r="J134" s="1749"/>
      <c r="K134" s="1749"/>
      <c r="L134" s="1749"/>
      <c r="M134" s="1749"/>
      <c r="N134" s="64" t="s">
        <v>567</v>
      </c>
      <c r="O134" s="1914">
        <f>Анкета_ЮЛ!G20</f>
        <v>0</v>
      </c>
      <c r="P134" s="1914"/>
      <c r="Q134" s="1914"/>
      <c r="R134" s="1914"/>
      <c r="S134" s="1915"/>
      <c r="V134" s="301"/>
      <c r="W134" s="301"/>
      <c r="X134" s="301"/>
      <c r="Y134" s="301"/>
      <c r="Z134" s="301"/>
      <c r="AA134" s="301"/>
    </row>
    <row r="135" spans="1:27" ht="15.75" customHeight="1" x14ac:dyDescent="0.25">
      <c r="A135" s="464" t="s">
        <v>549</v>
      </c>
      <c r="B135" s="1845" t="s">
        <v>126</v>
      </c>
      <c r="C135" s="1846"/>
      <c r="D135" s="1846"/>
      <c r="E135" s="1846"/>
      <c r="F135" s="1846"/>
      <c r="G135" s="1846"/>
      <c r="H135" s="1847" t="e">
        <f>#REF!</f>
        <v>#REF!</v>
      </c>
      <c r="I135" s="1913">
        <f>Анкета_ЮЛ!G33</f>
        <v>0</v>
      </c>
      <c r="J135" s="1914"/>
      <c r="K135" s="1914"/>
      <c r="L135" s="1914"/>
      <c r="M135" s="1914"/>
      <c r="N135" s="1914"/>
      <c r="O135" s="1914"/>
      <c r="P135" s="1914"/>
      <c r="Q135" s="1914"/>
      <c r="R135" s="1914"/>
      <c r="S135" s="1915"/>
      <c r="U135" s="218"/>
      <c r="V135" s="301"/>
      <c r="W135" s="301"/>
      <c r="X135" s="301"/>
      <c r="Y135" s="301"/>
      <c r="Z135" s="301"/>
      <c r="AA135" s="301"/>
    </row>
    <row r="136" spans="1:27" ht="15.75" customHeight="1" x14ac:dyDescent="0.25">
      <c r="A136" s="464" t="s">
        <v>550</v>
      </c>
      <c r="B136" s="1845" t="s">
        <v>127</v>
      </c>
      <c r="C136" s="1846"/>
      <c r="D136" s="1846"/>
      <c r="E136" s="1846"/>
      <c r="F136" s="1846"/>
      <c r="G136" s="1846"/>
      <c r="H136" s="1847" t="e">
        <f>#REF!</f>
        <v>#REF!</v>
      </c>
      <c r="I136" s="1913">
        <f>Анкета_ЮЛ!G18</f>
        <v>0</v>
      </c>
      <c r="J136" s="1914"/>
      <c r="K136" s="1914"/>
      <c r="L136" s="1914"/>
      <c r="M136" s="1914"/>
      <c r="N136" s="1914"/>
      <c r="O136" s="1914"/>
      <c r="P136" s="1914"/>
      <c r="Q136" s="1914"/>
      <c r="R136" s="1914"/>
      <c r="S136" s="1915"/>
      <c r="V136" s="301"/>
      <c r="W136" s="301"/>
      <c r="X136" s="301"/>
      <c r="Y136" s="301"/>
      <c r="Z136" s="301"/>
      <c r="AA136" s="301"/>
    </row>
    <row r="137" spans="1:27" ht="15.75" customHeight="1" x14ac:dyDescent="0.25">
      <c r="A137" s="464" t="s">
        <v>551</v>
      </c>
      <c r="B137" s="1845" t="s">
        <v>454</v>
      </c>
      <c r="C137" s="1846"/>
      <c r="D137" s="1846"/>
      <c r="E137" s="1846"/>
      <c r="F137" s="1846"/>
      <c r="G137" s="1846"/>
      <c r="H137" s="1847"/>
      <c r="I137" s="1913" t="s">
        <v>1058</v>
      </c>
      <c r="J137" s="1914"/>
      <c r="K137" s="1914"/>
      <c r="L137" s="1914"/>
      <c r="M137" s="1914"/>
      <c r="N137" s="1914"/>
      <c r="O137" s="1914"/>
      <c r="P137" s="1914"/>
      <c r="Q137" s="1914"/>
      <c r="R137" s="1914"/>
      <c r="S137" s="1915"/>
      <c r="V137" s="301"/>
      <c r="W137" s="301"/>
      <c r="X137" s="301"/>
      <c r="Y137" s="301"/>
      <c r="Z137" s="301"/>
      <c r="AA137" s="301"/>
    </row>
    <row r="138" spans="1:27" ht="15.75" customHeight="1" x14ac:dyDescent="0.25">
      <c r="A138" s="464" t="s">
        <v>552</v>
      </c>
      <c r="B138" s="1845" t="s">
        <v>455</v>
      </c>
      <c r="C138" s="1846"/>
      <c r="D138" s="1846"/>
      <c r="E138" s="1846"/>
      <c r="F138" s="1846"/>
      <c r="G138" s="1846"/>
      <c r="H138" s="1847" t="e">
        <f>#REF!</f>
        <v>#REF!</v>
      </c>
      <c r="I138" s="1913" t="s">
        <v>939</v>
      </c>
      <c r="J138" s="1914"/>
      <c r="K138" s="1914"/>
      <c r="L138" s="1914"/>
      <c r="M138" s="1914"/>
      <c r="N138" s="1914"/>
      <c r="O138" s="1914"/>
      <c r="P138" s="1914"/>
      <c r="Q138" s="1914"/>
      <c r="R138" s="1914"/>
      <c r="S138" s="1915"/>
      <c r="V138" s="301"/>
      <c r="W138" s="301"/>
      <c r="X138" s="301"/>
      <c r="Y138" s="301"/>
      <c r="Z138" s="301"/>
      <c r="AA138" s="301"/>
    </row>
    <row r="139" spans="1:27" ht="15.75" customHeight="1" x14ac:dyDescent="0.25">
      <c r="A139" s="464" t="s">
        <v>553</v>
      </c>
      <c r="B139" s="1845" t="s">
        <v>128</v>
      </c>
      <c r="C139" s="1846"/>
      <c r="D139" s="1846"/>
      <c r="E139" s="1846"/>
      <c r="F139" s="1846"/>
      <c r="G139" s="1846"/>
      <c r="H139" s="1847"/>
      <c r="I139" s="1929"/>
      <c r="J139" s="1930"/>
      <c r="K139" s="1930"/>
      <c r="L139" s="1930"/>
      <c r="M139" s="1930"/>
      <c r="N139" s="1930"/>
      <c r="O139" s="1930"/>
      <c r="P139" s="1930"/>
      <c r="Q139" s="1930"/>
      <c r="R139" s="1930"/>
      <c r="S139" s="1931"/>
      <c r="V139" s="301"/>
      <c r="W139" s="301"/>
      <c r="X139" s="301"/>
      <c r="Y139" s="301"/>
      <c r="Z139" s="301"/>
      <c r="AA139" s="301"/>
    </row>
    <row r="140" spans="1:27" ht="15.75" customHeight="1" x14ac:dyDescent="0.25">
      <c r="A140" s="1772"/>
      <c r="B140" s="1845" t="s">
        <v>129</v>
      </c>
      <c r="C140" s="1846"/>
      <c r="D140" s="1846"/>
      <c r="E140" s="1846"/>
      <c r="F140" s="1846"/>
      <c r="G140" s="1846"/>
      <c r="H140" s="1847" t="e">
        <f>#REF!</f>
        <v>#REF!</v>
      </c>
      <c r="I140" s="1932">
        <f>Анкета_ЮЛ!A81</f>
        <v>0</v>
      </c>
      <c r="J140" s="1933"/>
      <c r="K140" s="1933"/>
      <c r="L140" s="1933"/>
      <c r="M140" s="1933"/>
      <c r="N140" s="1933"/>
      <c r="O140" s="1934"/>
      <c r="P140" s="1919">
        <f>Анкета_ЮЛ!E81</f>
        <v>0</v>
      </c>
      <c r="Q140" s="1920"/>
      <c r="R140" s="1920"/>
      <c r="S140" s="1921"/>
      <c r="V140" s="301"/>
      <c r="W140" s="301"/>
      <c r="X140" s="301"/>
      <c r="Y140" s="301"/>
      <c r="Z140" s="301"/>
      <c r="AA140" s="301"/>
    </row>
    <row r="141" spans="1:27" ht="15.75" customHeight="1" x14ac:dyDescent="0.25">
      <c r="A141" s="1772"/>
      <c r="B141" s="1845" t="s">
        <v>129</v>
      </c>
      <c r="C141" s="1846"/>
      <c r="D141" s="1846"/>
      <c r="E141" s="1846"/>
      <c r="F141" s="1846"/>
      <c r="G141" s="1846"/>
      <c r="H141" s="1847" t="e">
        <f>#REF!</f>
        <v>#REF!</v>
      </c>
      <c r="I141" s="1932">
        <f>Анкета_ЮЛ!A82</f>
        <v>0</v>
      </c>
      <c r="J141" s="1933"/>
      <c r="K141" s="1933"/>
      <c r="L141" s="1933"/>
      <c r="M141" s="1933"/>
      <c r="N141" s="1933"/>
      <c r="O141" s="1934"/>
      <c r="P141" s="1919">
        <f>Анкета_ЮЛ!E82</f>
        <v>0</v>
      </c>
      <c r="Q141" s="1920"/>
      <c r="R141" s="1920"/>
      <c r="S141" s="1921"/>
      <c r="V141" s="301"/>
      <c r="W141" s="301"/>
      <c r="X141" s="301"/>
      <c r="Y141" s="301"/>
      <c r="Z141" s="301"/>
      <c r="AA141" s="301"/>
    </row>
    <row r="142" spans="1:27" x14ac:dyDescent="0.25">
      <c r="A142" s="1772"/>
      <c r="B142" s="1850" t="s">
        <v>129</v>
      </c>
      <c r="C142" s="1850"/>
      <c r="D142" s="1850"/>
      <c r="E142" s="1850"/>
      <c r="F142" s="1850"/>
      <c r="G142" s="1850"/>
      <c r="H142" s="1850" t="e">
        <f>#REF!</f>
        <v>#REF!</v>
      </c>
      <c r="I142" s="1992">
        <f>Анкета_ЮЛ!A83</f>
        <v>0</v>
      </c>
      <c r="J142" s="1992"/>
      <c r="K142" s="1992"/>
      <c r="L142" s="1992"/>
      <c r="M142" s="1992"/>
      <c r="N142" s="1992"/>
      <c r="O142" s="1992"/>
      <c r="P142" s="1828">
        <f>Анкета_ЮЛ!E83</f>
        <v>0</v>
      </c>
      <c r="Q142" s="1828"/>
      <c r="R142" s="1828"/>
      <c r="S142" s="1828"/>
    </row>
    <row r="143" spans="1:27" ht="15.75" customHeight="1" x14ac:dyDescent="0.25">
      <c r="A143" s="234" t="s">
        <v>554</v>
      </c>
      <c r="B143" s="1850" t="s">
        <v>943</v>
      </c>
      <c r="C143" s="1850"/>
      <c r="D143" s="1850"/>
      <c r="E143" s="1850"/>
      <c r="F143" s="1850"/>
      <c r="G143" s="1850"/>
      <c r="H143" s="1850" t="e">
        <f>#REF!</f>
        <v>#REF!</v>
      </c>
      <c r="I143" s="1761">
        <f>Анкета_ЮЛ!H158</f>
        <v>0</v>
      </c>
      <c r="J143" s="1761"/>
      <c r="K143" s="1761"/>
      <c r="L143" s="1761"/>
      <c r="M143" s="1761"/>
      <c r="N143" s="1761"/>
      <c r="O143" s="1761"/>
      <c r="P143" s="1761"/>
      <c r="Q143" s="1761"/>
      <c r="R143" s="1761"/>
      <c r="S143" s="1761"/>
    </row>
    <row r="144" spans="1:27" ht="32.25" customHeight="1" x14ac:dyDescent="0.25">
      <c r="A144" s="234" t="s">
        <v>555</v>
      </c>
      <c r="B144" s="1753" t="s">
        <v>130</v>
      </c>
      <c r="C144" s="1753"/>
      <c r="D144" s="1753"/>
      <c r="E144" s="1753"/>
      <c r="F144" s="1753"/>
      <c r="G144" s="1753"/>
      <c r="H144" s="1753" t="e">
        <f>#REF!</f>
        <v>#REF!</v>
      </c>
      <c r="I144" s="1844">
        <f>Анкета_ЮЛ!H157</f>
        <v>0</v>
      </c>
      <c r="J144" s="1844"/>
      <c r="K144" s="1844"/>
      <c r="L144" s="1844"/>
      <c r="M144" s="1844"/>
      <c r="N144" s="1844"/>
      <c r="O144" s="1844"/>
      <c r="P144" s="1844"/>
      <c r="Q144" s="1844"/>
      <c r="R144" s="1844"/>
      <c r="S144" s="1844"/>
    </row>
    <row r="145" spans="1:27" ht="16.5" x14ac:dyDescent="0.25">
      <c r="A145" s="417" t="s">
        <v>556</v>
      </c>
      <c r="B145" s="1753" t="s">
        <v>1273</v>
      </c>
      <c r="C145" s="1753"/>
      <c r="D145" s="1753"/>
      <c r="E145" s="1753"/>
      <c r="F145" s="1753"/>
      <c r="G145" s="1753"/>
      <c r="H145" s="1753" t="e">
        <f>#REF!</f>
        <v>#REF!</v>
      </c>
      <c r="I145" s="1922" t="s">
        <v>109</v>
      </c>
      <c r="J145" s="1923"/>
      <c r="K145" s="1923"/>
      <c r="L145" s="1923"/>
      <c r="M145" s="1924"/>
      <c r="N145" s="1922" t="s">
        <v>538</v>
      </c>
      <c r="O145" s="1923"/>
      <c r="P145" s="1923"/>
      <c r="Q145" s="1923"/>
      <c r="R145" s="1923"/>
      <c r="S145" s="1924"/>
      <c r="V145" s="301"/>
      <c r="W145" s="301"/>
      <c r="X145" s="301"/>
      <c r="Y145" s="301"/>
      <c r="Z145" s="301"/>
      <c r="AA145" s="301"/>
    </row>
    <row r="146" spans="1:27" ht="15.75" customHeight="1" x14ac:dyDescent="0.25">
      <c r="A146" s="417" t="s">
        <v>557</v>
      </c>
      <c r="B146" s="1753" t="s">
        <v>486</v>
      </c>
      <c r="C146" s="1753"/>
      <c r="D146" s="1753"/>
      <c r="E146" s="1753"/>
      <c r="F146" s="1753"/>
      <c r="G146" s="1753"/>
      <c r="H146" s="1753" t="e">
        <f>#REF!</f>
        <v>#REF!</v>
      </c>
      <c r="I146" s="1761">
        <f>Анкета_ЮЛ!G28</f>
        <v>0</v>
      </c>
      <c r="J146" s="1761"/>
      <c r="K146" s="1761"/>
      <c r="L146" s="1761"/>
      <c r="M146" s="1761"/>
      <c r="N146" s="1761"/>
      <c r="O146" s="1761"/>
      <c r="P146" s="1761"/>
      <c r="Q146" s="1761"/>
      <c r="R146" s="1761"/>
      <c r="S146" s="1761"/>
    </row>
    <row r="147" spans="1:27" ht="16.5" x14ac:dyDescent="0.25">
      <c r="A147" s="417" t="s">
        <v>558</v>
      </c>
      <c r="B147" s="1753" t="s">
        <v>131</v>
      </c>
      <c r="C147" s="1753"/>
      <c r="D147" s="1753"/>
      <c r="E147" s="1753"/>
      <c r="F147" s="1753"/>
      <c r="G147" s="1753"/>
      <c r="H147" s="1753"/>
      <c r="I147" s="1844">
        <f>Анкета_ЮЛ!G29</f>
        <v>0</v>
      </c>
      <c r="J147" s="1844"/>
      <c r="K147" s="1844"/>
      <c r="L147" s="1844"/>
      <c r="M147" s="1844"/>
      <c r="N147" s="1844"/>
      <c r="O147" s="1844"/>
      <c r="P147" s="1844"/>
      <c r="Q147" s="1844"/>
      <c r="R147" s="1844"/>
      <c r="S147" s="1844"/>
    </row>
    <row r="148" spans="1:27" ht="15.75" customHeight="1" x14ac:dyDescent="0.25">
      <c r="A148" s="336" t="s">
        <v>559</v>
      </c>
      <c r="B148" s="1753" t="s">
        <v>453</v>
      </c>
      <c r="C148" s="1753"/>
      <c r="D148" s="1753"/>
      <c r="E148" s="1753"/>
      <c r="F148" s="1753"/>
      <c r="G148" s="1753"/>
      <c r="H148" s="1753" t="e">
        <f>#REF!</f>
        <v>#REF!</v>
      </c>
      <c r="I148" s="1761">
        <f>Анкета_ЮЛ!G34</f>
        <v>0</v>
      </c>
      <c r="J148" s="1761"/>
      <c r="K148" s="1761"/>
      <c r="L148" s="1761"/>
      <c r="M148" s="1761"/>
      <c r="N148" s="1761"/>
      <c r="O148" s="1761"/>
      <c r="P148" s="1761"/>
      <c r="Q148" s="1761"/>
      <c r="R148" s="1761"/>
      <c r="S148" s="1761"/>
    </row>
    <row r="149" spans="1:27" ht="15.75" customHeight="1" x14ac:dyDescent="0.25">
      <c r="A149" s="417" t="s">
        <v>560</v>
      </c>
      <c r="B149" s="1753" t="s">
        <v>1204</v>
      </c>
      <c r="C149" s="1753"/>
      <c r="D149" s="1753"/>
      <c r="E149" s="1753"/>
      <c r="F149" s="1753"/>
      <c r="G149" s="1753"/>
      <c r="H149" s="1753"/>
      <c r="I149" s="1761" t="s">
        <v>1172</v>
      </c>
      <c r="J149" s="1761"/>
      <c r="K149" s="1761"/>
      <c r="L149" s="1761"/>
      <c r="M149" s="1761"/>
      <c r="N149" s="1761"/>
      <c r="O149" s="1761"/>
      <c r="P149" s="1761"/>
      <c r="Q149" s="1761"/>
      <c r="R149" s="1761"/>
      <c r="S149" s="1761"/>
      <c r="V149" s="301"/>
      <c r="W149" s="301"/>
      <c r="X149" s="301"/>
      <c r="Y149" s="301"/>
      <c r="Z149" s="301"/>
      <c r="AA149" s="301"/>
    </row>
    <row r="150" spans="1:27" ht="15.75" customHeight="1" x14ac:dyDescent="0.25">
      <c r="A150" s="417" t="s">
        <v>561</v>
      </c>
      <c r="B150" s="1753" t="s">
        <v>1205</v>
      </c>
      <c r="C150" s="1753"/>
      <c r="D150" s="1753"/>
      <c r="E150" s="1753"/>
      <c r="F150" s="1753"/>
      <c r="G150" s="1753"/>
      <c r="H150" s="1753"/>
      <c r="I150" s="1761" t="s">
        <v>1171</v>
      </c>
      <c r="J150" s="1761"/>
      <c r="K150" s="1761"/>
      <c r="L150" s="1761"/>
      <c r="M150" s="1761"/>
      <c r="N150" s="1761"/>
      <c r="O150" s="1761"/>
      <c r="P150" s="1761"/>
      <c r="Q150" s="1761"/>
      <c r="R150" s="1761"/>
      <c r="S150" s="1761"/>
      <c r="V150" s="301"/>
      <c r="W150" s="301"/>
      <c r="X150" s="301"/>
      <c r="Y150" s="301"/>
      <c r="Z150" s="301"/>
      <c r="AA150" s="301"/>
    </row>
    <row r="151" spans="1:27" ht="15.75" customHeight="1" x14ac:dyDescent="0.25">
      <c r="A151" s="335" t="s">
        <v>562</v>
      </c>
      <c r="B151" s="1753" t="s">
        <v>1206</v>
      </c>
      <c r="C151" s="1753"/>
      <c r="D151" s="1753"/>
      <c r="E151" s="1753"/>
      <c r="F151" s="1753"/>
      <c r="G151" s="1753"/>
      <c r="H151" s="1753"/>
      <c r="I151" s="1761" t="s">
        <v>1171</v>
      </c>
      <c r="J151" s="1761"/>
      <c r="K151" s="1761"/>
      <c r="L151" s="1761"/>
      <c r="M151" s="1761"/>
      <c r="N151" s="1761"/>
      <c r="O151" s="1761"/>
      <c r="P151" s="1761"/>
      <c r="Q151" s="1761"/>
      <c r="R151" s="1761"/>
      <c r="S151" s="1761"/>
      <c r="V151" s="301"/>
      <c r="W151" s="301"/>
      <c r="X151" s="301"/>
      <c r="Y151" s="301"/>
      <c r="Z151" s="301"/>
      <c r="AA151" s="301"/>
    </row>
    <row r="152" spans="1:27" ht="47.25" customHeight="1" x14ac:dyDescent="0.25">
      <c r="A152" s="335" t="s">
        <v>563</v>
      </c>
      <c r="B152" s="1753" t="s">
        <v>492</v>
      </c>
      <c r="C152" s="1753"/>
      <c r="D152" s="1753"/>
      <c r="E152" s="1753"/>
      <c r="F152" s="1753"/>
      <c r="G152" s="1753"/>
      <c r="H152" s="1753" t="e">
        <f>#REF!</f>
        <v>#REF!</v>
      </c>
      <c r="I152" s="1844">
        <f>Анкета_ЮЛ!H156</f>
        <v>0</v>
      </c>
      <c r="J152" s="1844"/>
      <c r="K152" s="1844"/>
      <c r="L152" s="1844"/>
      <c r="M152" s="1844"/>
      <c r="N152" s="1844"/>
      <c r="O152" s="1844"/>
      <c r="P152" s="1844"/>
      <c r="Q152" s="1844"/>
      <c r="R152" s="1844"/>
      <c r="S152" s="1844"/>
      <c r="T152" s="220"/>
    </row>
    <row r="153" spans="1:27" ht="48" customHeight="1" x14ac:dyDescent="0.25">
      <c r="A153" s="335" t="s">
        <v>564</v>
      </c>
      <c r="B153" s="1753" t="s">
        <v>493</v>
      </c>
      <c r="C153" s="1753"/>
      <c r="D153" s="1753"/>
      <c r="E153" s="1753"/>
      <c r="F153" s="1753"/>
      <c r="G153" s="1753"/>
      <c r="H153" s="1753" t="e">
        <f>#REF!</f>
        <v>#REF!</v>
      </c>
      <c r="I153" s="1844">
        <f>Анкета_ЮЛ!H139</f>
        <v>0</v>
      </c>
      <c r="J153" s="1844"/>
      <c r="K153" s="1844"/>
      <c r="L153" s="1844"/>
      <c r="M153" s="1844"/>
      <c r="N153" s="1844"/>
      <c r="O153" s="1844"/>
      <c r="P153" s="1844"/>
      <c r="Q153" s="1844"/>
      <c r="R153" s="1844"/>
      <c r="S153" s="1844"/>
      <c r="T153" s="220"/>
    </row>
    <row r="154" spans="1:27" ht="16.5" x14ac:dyDescent="0.25">
      <c r="A154" s="335" t="s">
        <v>565</v>
      </c>
      <c r="B154" s="1753" t="s">
        <v>494</v>
      </c>
      <c r="C154" s="1753"/>
      <c r="D154" s="1753"/>
      <c r="E154" s="1753"/>
      <c r="F154" s="1753"/>
      <c r="G154" s="1753"/>
      <c r="H154" s="1753" t="e">
        <f>#REF!</f>
        <v>#REF!</v>
      </c>
      <c r="I154" s="1844">
        <f>Анкета_ЮЛ!H140</f>
        <v>0</v>
      </c>
      <c r="J154" s="1844"/>
      <c r="K154" s="1844"/>
      <c r="L154" s="1844"/>
      <c r="M154" s="1844"/>
      <c r="N154" s="1844"/>
      <c r="O154" s="1844"/>
      <c r="P154" s="1844"/>
      <c r="Q154" s="1844"/>
      <c r="R154" s="1844"/>
      <c r="S154" s="1844"/>
      <c r="T154" s="220"/>
    </row>
    <row r="155" spans="1:27" ht="50.25" customHeight="1" x14ac:dyDescent="0.25">
      <c r="A155" s="335" t="s">
        <v>566</v>
      </c>
      <c r="B155" s="1753" t="s">
        <v>495</v>
      </c>
      <c r="C155" s="1753"/>
      <c r="D155" s="1753"/>
      <c r="E155" s="1753"/>
      <c r="F155" s="1753"/>
      <c r="G155" s="1753"/>
      <c r="H155" s="1753" t="e">
        <f>#REF!</f>
        <v>#REF!</v>
      </c>
      <c r="I155" s="1844">
        <f>Анкета_ЮЛ!H141</f>
        <v>0</v>
      </c>
      <c r="J155" s="1844"/>
      <c r="K155" s="1844"/>
      <c r="L155" s="1844"/>
      <c r="M155" s="1844"/>
      <c r="N155" s="1844"/>
      <c r="O155" s="1844"/>
      <c r="P155" s="1844"/>
      <c r="Q155" s="1844"/>
      <c r="R155" s="1844"/>
      <c r="S155" s="1844"/>
      <c r="T155" s="220"/>
    </row>
    <row r="156" spans="1:27" ht="16.5" x14ac:dyDescent="0.25">
      <c r="A156" s="335" t="s">
        <v>568</v>
      </c>
      <c r="B156" s="1753" t="s">
        <v>496</v>
      </c>
      <c r="C156" s="1753"/>
      <c r="D156" s="1753"/>
      <c r="E156" s="1753"/>
      <c r="F156" s="1753"/>
      <c r="G156" s="1753"/>
      <c r="H156" s="1753" t="e">
        <f>#REF!</f>
        <v>#REF!</v>
      </c>
      <c r="I156" s="1844">
        <f>Анкета_ЮЛ!H142</f>
        <v>0</v>
      </c>
      <c r="J156" s="1844"/>
      <c r="K156" s="1844"/>
      <c r="L156" s="1844"/>
      <c r="M156" s="1844"/>
      <c r="N156" s="1844"/>
      <c r="O156" s="1844"/>
      <c r="P156" s="1844"/>
      <c r="Q156" s="1844"/>
      <c r="R156" s="1844"/>
      <c r="S156" s="1844"/>
      <c r="T156" s="220"/>
    </row>
    <row r="157" spans="1:27" ht="50.25" customHeight="1" x14ac:dyDescent="0.25">
      <c r="A157" s="335" t="s">
        <v>569</v>
      </c>
      <c r="B157" s="1753" t="s">
        <v>497</v>
      </c>
      <c r="C157" s="1753"/>
      <c r="D157" s="1753"/>
      <c r="E157" s="1753"/>
      <c r="F157" s="1753"/>
      <c r="G157" s="1753"/>
      <c r="H157" s="1753" t="e">
        <f>#REF!</f>
        <v>#REF!</v>
      </c>
      <c r="I157" s="1844">
        <f>Анкета_ЮЛ!H143</f>
        <v>0</v>
      </c>
      <c r="J157" s="1844"/>
      <c r="K157" s="1844"/>
      <c r="L157" s="1844"/>
      <c r="M157" s="1844"/>
      <c r="N157" s="1844"/>
      <c r="O157" s="1844"/>
      <c r="P157" s="1844"/>
      <c r="Q157" s="1844"/>
      <c r="R157" s="1844"/>
      <c r="S157" s="1844"/>
      <c r="T157" s="220"/>
    </row>
    <row r="158" spans="1:27" ht="16.5" x14ac:dyDescent="0.25">
      <c r="A158" s="335" t="s">
        <v>570</v>
      </c>
      <c r="B158" s="1753" t="s">
        <v>498</v>
      </c>
      <c r="C158" s="1753"/>
      <c r="D158" s="1753"/>
      <c r="E158" s="1753"/>
      <c r="F158" s="1753"/>
      <c r="G158" s="1753"/>
      <c r="H158" s="1753" t="e">
        <f>#REF!</f>
        <v>#REF!</v>
      </c>
      <c r="I158" s="1761">
        <f>Анкета_ЮЛ!H144</f>
        <v>0</v>
      </c>
      <c r="J158" s="1761"/>
      <c r="K158" s="1761"/>
      <c r="L158" s="1761"/>
      <c r="M158" s="1761"/>
      <c r="N158" s="1761"/>
      <c r="O158" s="1761"/>
      <c r="P158" s="1761"/>
      <c r="Q158" s="1761"/>
      <c r="R158" s="1761"/>
      <c r="S158" s="1761"/>
      <c r="T158" s="220"/>
    </row>
    <row r="159" spans="1:27" ht="32.25" customHeight="1" x14ac:dyDescent="0.25">
      <c r="A159" s="335" t="s">
        <v>1207</v>
      </c>
      <c r="B159" s="1753" t="s">
        <v>499</v>
      </c>
      <c r="C159" s="1753"/>
      <c r="D159" s="1753"/>
      <c r="E159" s="1753"/>
      <c r="F159" s="1753"/>
      <c r="G159" s="1753"/>
      <c r="H159" s="1753" t="e">
        <f>#REF!</f>
        <v>#REF!</v>
      </c>
      <c r="I159" s="1844">
        <f>Анкета_ЮЛ!H146</f>
        <v>0</v>
      </c>
      <c r="J159" s="1844"/>
      <c r="K159" s="1844"/>
      <c r="L159" s="1844"/>
      <c r="M159" s="1844"/>
      <c r="N159" s="1844"/>
      <c r="O159" s="1844"/>
      <c r="P159" s="1844"/>
      <c r="Q159" s="1844"/>
      <c r="R159" s="1844"/>
      <c r="S159" s="1844"/>
      <c r="T159" s="220"/>
    </row>
    <row r="160" spans="1:27" ht="15.75" customHeight="1" x14ac:dyDescent="0.25">
      <c r="A160" s="1772" t="s">
        <v>571</v>
      </c>
      <c r="B160" s="1918" t="s">
        <v>500</v>
      </c>
      <c r="C160" s="1918"/>
      <c r="D160" s="1918"/>
      <c r="E160" s="1918"/>
      <c r="F160" s="1918"/>
      <c r="G160" s="1918"/>
      <c r="H160" s="1767" t="s">
        <v>132</v>
      </c>
      <c r="I160" s="1767"/>
      <c r="J160" s="1767"/>
      <c r="K160" s="1767"/>
      <c r="L160" s="1849">
        <f>Анкета_ЮЛ!J148</f>
        <v>0</v>
      </c>
      <c r="M160" s="1849"/>
      <c r="N160" s="1849"/>
      <c r="O160" s="1849"/>
      <c r="P160" s="1849"/>
      <c r="Q160" s="1849"/>
      <c r="R160" s="1849"/>
      <c r="S160" s="1849"/>
      <c r="T160" s="220"/>
    </row>
    <row r="161" spans="1:97" x14ac:dyDescent="0.25">
      <c r="A161" s="1772"/>
      <c r="B161" s="1918"/>
      <c r="C161" s="1918"/>
      <c r="D161" s="1918"/>
      <c r="E161" s="1918"/>
      <c r="F161" s="1918"/>
      <c r="G161" s="1918"/>
      <c r="H161" s="1767" t="s">
        <v>133</v>
      </c>
      <c r="I161" s="1767"/>
      <c r="J161" s="1767"/>
      <c r="K161" s="1767"/>
      <c r="L161" s="1849">
        <f>Анкета_ЮЛ!J149</f>
        <v>0</v>
      </c>
      <c r="M161" s="1849"/>
      <c r="N161" s="1849"/>
      <c r="O161" s="1849"/>
      <c r="P161" s="1849"/>
      <c r="Q161" s="1849"/>
      <c r="R161" s="1849"/>
      <c r="S161" s="1849"/>
      <c r="T161" s="220"/>
    </row>
    <row r="162" spans="1:97" ht="15.75" customHeight="1" x14ac:dyDescent="0.25">
      <c r="A162" s="1895" t="s">
        <v>572</v>
      </c>
      <c r="B162" s="1896" t="s">
        <v>501</v>
      </c>
      <c r="C162" s="1896"/>
      <c r="D162" s="1896"/>
      <c r="E162" s="1896"/>
      <c r="F162" s="1896"/>
      <c r="G162" s="1896"/>
      <c r="H162" s="1767" t="s">
        <v>41</v>
      </c>
      <c r="I162" s="1767"/>
      <c r="J162" s="1767"/>
      <c r="K162" s="1767"/>
      <c r="L162" s="1849">
        <f>Анкета_ЮЛ!J150</f>
        <v>0</v>
      </c>
      <c r="M162" s="1849"/>
      <c r="N162" s="1849"/>
      <c r="O162" s="1849"/>
      <c r="P162" s="1849"/>
      <c r="Q162" s="1849"/>
      <c r="R162" s="1849"/>
      <c r="S162" s="1849"/>
      <c r="T162" s="220"/>
    </row>
    <row r="163" spans="1:97" x14ac:dyDescent="0.25">
      <c r="A163" s="1895"/>
      <c r="B163" s="1896"/>
      <c r="C163" s="1896"/>
      <c r="D163" s="1896"/>
      <c r="E163" s="1896"/>
      <c r="F163" s="1896"/>
      <c r="G163" s="1896"/>
      <c r="H163" s="1767" t="s">
        <v>42</v>
      </c>
      <c r="I163" s="1767"/>
      <c r="J163" s="1767"/>
      <c r="K163" s="1767"/>
      <c r="L163" s="1849">
        <f>Анкета_ЮЛ!J151</f>
        <v>0</v>
      </c>
      <c r="M163" s="1849"/>
      <c r="N163" s="1849"/>
      <c r="O163" s="1849"/>
      <c r="P163" s="1849"/>
      <c r="Q163" s="1849"/>
      <c r="R163" s="1849"/>
      <c r="S163" s="1849"/>
      <c r="T163" s="220"/>
    </row>
    <row r="164" spans="1:97" x14ac:dyDescent="0.25">
      <c r="A164" s="1895"/>
      <c r="B164" s="1896"/>
      <c r="C164" s="1896"/>
      <c r="D164" s="1896"/>
      <c r="E164" s="1896"/>
      <c r="F164" s="1896"/>
      <c r="G164" s="1896"/>
      <c r="H164" s="1767" t="s">
        <v>502</v>
      </c>
      <c r="I164" s="1767"/>
      <c r="J164" s="1767"/>
      <c r="K164" s="1767"/>
      <c r="L164" s="1849">
        <f>Анкета_ЮЛ!J152</f>
        <v>0</v>
      </c>
      <c r="M164" s="1849"/>
      <c r="N164" s="1849"/>
      <c r="O164" s="1849"/>
      <c r="P164" s="1849"/>
      <c r="Q164" s="1849"/>
      <c r="R164" s="1849"/>
      <c r="S164" s="1849"/>
      <c r="T164" s="220"/>
    </row>
    <row r="165" spans="1:97" x14ac:dyDescent="0.25">
      <c r="A165" s="1895"/>
      <c r="B165" s="1896"/>
      <c r="C165" s="1896"/>
      <c r="D165" s="1896"/>
      <c r="E165" s="1896"/>
      <c r="F165" s="1896"/>
      <c r="G165" s="1896"/>
      <c r="H165" s="1767" t="s">
        <v>44</v>
      </c>
      <c r="I165" s="1767"/>
      <c r="J165" s="1767"/>
      <c r="K165" s="1767"/>
      <c r="L165" s="1849">
        <f>Анкета_ЮЛ!J153</f>
        <v>0</v>
      </c>
      <c r="M165" s="1849"/>
      <c r="N165" s="1849"/>
      <c r="O165" s="1849"/>
      <c r="P165" s="1849"/>
      <c r="Q165" s="1849"/>
      <c r="R165" s="1849"/>
      <c r="S165" s="1849"/>
      <c r="T165" s="220"/>
    </row>
    <row r="166" spans="1:97" x14ac:dyDescent="0.25">
      <c r="A166" s="1895"/>
      <c r="B166" s="1896"/>
      <c r="C166" s="1896"/>
      <c r="D166" s="1896"/>
      <c r="E166" s="1896"/>
      <c r="F166" s="1896"/>
      <c r="G166" s="1896"/>
      <c r="H166" s="1767" t="s">
        <v>135</v>
      </c>
      <c r="I166" s="1767"/>
      <c r="J166" s="1767"/>
      <c r="K166" s="1767"/>
      <c r="L166" s="1849">
        <f>Анкета_ЮЛ!J154</f>
        <v>0</v>
      </c>
      <c r="M166" s="1849"/>
      <c r="N166" s="1849"/>
      <c r="O166" s="1849"/>
      <c r="P166" s="1849"/>
      <c r="Q166" s="1849"/>
      <c r="R166" s="1849"/>
      <c r="S166" s="1849"/>
      <c r="T166" s="220"/>
    </row>
    <row r="167" spans="1:97" ht="15.75" customHeight="1" x14ac:dyDescent="0.25">
      <c r="A167" s="1000" t="s">
        <v>573</v>
      </c>
      <c r="B167" s="1818" t="s">
        <v>503</v>
      </c>
      <c r="C167" s="1818"/>
      <c r="D167" s="1818"/>
      <c r="E167" s="1818"/>
      <c r="F167" s="1818"/>
      <c r="G167" s="1818"/>
      <c r="H167" s="1817">
        <f>Анкета_ЮЛ!H155</f>
        <v>0</v>
      </c>
      <c r="I167" s="1817"/>
      <c r="J167" s="1817"/>
      <c r="K167" s="1817"/>
      <c r="L167" s="1817"/>
      <c r="M167" s="1817"/>
      <c r="N167" s="1817"/>
      <c r="O167" s="1817"/>
      <c r="P167" s="1817"/>
      <c r="Q167" s="1817"/>
      <c r="R167" s="1817"/>
      <c r="S167" s="1817"/>
      <c r="T167" s="220"/>
    </row>
    <row r="168" spans="1:97" s="850" customFormat="1" ht="15.75" customHeight="1" x14ac:dyDescent="0.25">
      <c r="A168" s="1001" t="s">
        <v>882</v>
      </c>
      <c r="B168" s="1782" t="s">
        <v>1827</v>
      </c>
      <c r="C168" s="1783"/>
      <c r="D168" s="1783"/>
      <c r="E168" s="1783"/>
      <c r="F168" s="1783"/>
      <c r="G168" s="1783"/>
      <c r="H168" s="1783"/>
      <c r="I168" s="1783"/>
      <c r="J168" s="1783"/>
      <c r="K168" s="1783"/>
      <c r="L168" s="1783"/>
      <c r="M168" s="1783"/>
      <c r="N168" s="1783"/>
      <c r="O168" s="1783"/>
      <c r="P168" s="1783"/>
      <c r="Q168" s="1783"/>
      <c r="R168" s="1783"/>
      <c r="S168" s="1784"/>
      <c r="T168" s="220"/>
      <c r="V168" s="919"/>
      <c r="W168" s="919"/>
      <c r="X168" s="919"/>
      <c r="Y168" s="919"/>
      <c r="Z168" s="919"/>
      <c r="AA168" s="919"/>
      <c r="AB168" s="218"/>
      <c r="CH168" s="262"/>
      <c r="CI168" s="263"/>
      <c r="CJ168" s="263"/>
      <c r="CK168" s="263"/>
      <c r="CL168" s="263"/>
      <c r="CM168" s="263"/>
      <c r="CN168" s="263"/>
      <c r="CO168" s="262"/>
      <c r="CP168" s="262"/>
      <c r="CQ168" s="262"/>
      <c r="CR168" s="262"/>
      <c r="CS168" s="262"/>
    </row>
    <row r="169" spans="1:97" s="850" customFormat="1" ht="15.75" customHeight="1" x14ac:dyDescent="0.25">
      <c r="A169" s="999" t="s">
        <v>1828</v>
      </c>
      <c r="B169" s="1818" t="s">
        <v>1193</v>
      </c>
      <c r="C169" s="1818"/>
      <c r="D169" s="1818"/>
      <c r="E169" s="1818"/>
      <c r="F169" s="1818"/>
      <c r="G169" s="1818"/>
      <c r="H169" s="1897" t="s">
        <v>1169</v>
      </c>
      <c r="I169" s="1898"/>
      <c r="J169" s="1898"/>
      <c r="K169" s="1898"/>
      <c r="L169" s="1898"/>
      <c r="M169" s="1898"/>
      <c r="N169" s="1898"/>
      <c r="O169" s="1898"/>
      <c r="P169" s="1898"/>
      <c r="Q169" s="1898"/>
      <c r="R169" s="1898"/>
      <c r="S169" s="1899"/>
      <c r="T169" s="220"/>
      <c r="V169" s="919"/>
      <c r="W169" s="919"/>
      <c r="X169" s="919"/>
      <c r="Y169" s="919"/>
      <c r="Z169" s="919"/>
      <c r="AA169" s="919"/>
      <c r="AB169" s="218"/>
      <c r="CH169" s="262"/>
      <c r="CI169" s="263"/>
      <c r="CJ169" s="263"/>
      <c r="CK169" s="263"/>
      <c r="CL169" s="263"/>
      <c r="CM169" s="263"/>
      <c r="CN169" s="263"/>
      <c r="CO169" s="262"/>
      <c r="CP169" s="262"/>
      <c r="CQ169" s="262"/>
      <c r="CR169" s="262"/>
      <c r="CS169" s="262"/>
    </row>
    <row r="170" spans="1:97" ht="15.75" customHeight="1" x14ac:dyDescent="0.25">
      <c r="A170" s="1860" t="s">
        <v>1829</v>
      </c>
      <c r="B170" s="1851" t="s">
        <v>1407</v>
      </c>
      <c r="C170" s="1852"/>
      <c r="D170" s="1852"/>
      <c r="E170" s="1852"/>
      <c r="F170" s="1852"/>
      <c r="G170" s="1853"/>
      <c r="H170" s="1841" t="s">
        <v>238</v>
      </c>
      <c r="I170" s="1842"/>
      <c r="J170" s="1842"/>
      <c r="K170" s="1842"/>
      <c r="L170" s="1842"/>
      <c r="M170" s="1842"/>
      <c r="N170" s="1842"/>
      <c r="O170" s="1843"/>
      <c r="P170" s="1841" t="s">
        <v>114</v>
      </c>
      <c r="Q170" s="1843"/>
      <c r="R170" s="1841" t="s">
        <v>1761</v>
      </c>
      <c r="S170" s="1843"/>
      <c r="T170" s="220"/>
    </row>
    <row r="171" spans="1:97" ht="15.75" customHeight="1" x14ac:dyDescent="0.25">
      <c r="A171" s="1861"/>
      <c r="B171" s="1854"/>
      <c r="C171" s="1855"/>
      <c r="D171" s="1855"/>
      <c r="E171" s="1855"/>
      <c r="F171" s="1855"/>
      <c r="G171" s="1856"/>
      <c r="H171" s="1768">
        <f>Анкета_ЮЛ!G37</f>
        <v>0</v>
      </c>
      <c r="I171" s="1769"/>
      <c r="J171" s="1769"/>
      <c r="K171" s="1769"/>
      <c r="L171" s="1769"/>
      <c r="M171" s="1769"/>
      <c r="N171" s="1769"/>
      <c r="O171" s="1770"/>
      <c r="P171" s="2425" t="str">
        <f>Анкета_ЮЛ!I37</f>
        <v xml:space="preserve">Выберите валюту: </v>
      </c>
      <c r="Q171" s="2426"/>
      <c r="R171" s="2427">
        <f>Анкета_ЮЛ!K37</f>
        <v>0</v>
      </c>
      <c r="S171" s="2428"/>
      <c r="T171" s="220"/>
    </row>
    <row r="172" spans="1:97" ht="15.75" customHeight="1" x14ac:dyDescent="0.25">
      <c r="A172" s="1861"/>
      <c r="B172" s="1854"/>
      <c r="C172" s="1855"/>
      <c r="D172" s="1855"/>
      <c r="E172" s="1855"/>
      <c r="F172" s="1855"/>
      <c r="G172" s="1856"/>
      <c r="H172" s="1768">
        <f>Анкета_ЮЛ!G38</f>
        <v>0</v>
      </c>
      <c r="I172" s="1769"/>
      <c r="J172" s="1769"/>
      <c r="K172" s="1769"/>
      <c r="L172" s="1769"/>
      <c r="M172" s="1769"/>
      <c r="N172" s="1769"/>
      <c r="O172" s="1770"/>
      <c r="P172" s="2425" t="str">
        <f>Анкета_ЮЛ!I38</f>
        <v xml:space="preserve">Выберите валюту: </v>
      </c>
      <c r="Q172" s="2426"/>
      <c r="R172" s="2427">
        <f>Анкета_ЮЛ!K38</f>
        <v>0</v>
      </c>
      <c r="S172" s="2428"/>
      <c r="T172" s="220"/>
    </row>
    <row r="173" spans="1:97" ht="15.75" customHeight="1" x14ac:dyDescent="0.25">
      <c r="A173" s="1861"/>
      <c r="B173" s="1854"/>
      <c r="C173" s="1855"/>
      <c r="D173" s="1855"/>
      <c r="E173" s="1855"/>
      <c r="F173" s="1855"/>
      <c r="G173" s="1856"/>
      <c r="H173" s="1768">
        <f>Анкета_ЮЛ!G39</f>
        <v>0</v>
      </c>
      <c r="I173" s="1769"/>
      <c r="J173" s="1769"/>
      <c r="K173" s="1769"/>
      <c r="L173" s="1769"/>
      <c r="M173" s="1769"/>
      <c r="N173" s="1769"/>
      <c r="O173" s="1770"/>
      <c r="P173" s="2425" t="str">
        <f>Анкета_ЮЛ!I39</f>
        <v xml:space="preserve">Выберите валюту: </v>
      </c>
      <c r="Q173" s="2426"/>
      <c r="R173" s="2427">
        <f>Анкета_ЮЛ!K39</f>
        <v>0</v>
      </c>
      <c r="S173" s="2428"/>
      <c r="T173" s="220"/>
    </row>
    <row r="174" spans="1:97" ht="15.75" customHeight="1" x14ac:dyDescent="0.25">
      <c r="A174" s="1861"/>
      <c r="B174" s="1854"/>
      <c r="C174" s="1855"/>
      <c r="D174" s="1855"/>
      <c r="E174" s="1855"/>
      <c r="F174" s="1855"/>
      <c r="G174" s="1856"/>
      <c r="H174" s="1768">
        <f>Анкета_ЮЛ!G40</f>
        <v>0</v>
      </c>
      <c r="I174" s="1769"/>
      <c r="J174" s="1769"/>
      <c r="K174" s="1769"/>
      <c r="L174" s="1769"/>
      <c r="M174" s="1769"/>
      <c r="N174" s="1769"/>
      <c r="O174" s="1770"/>
      <c r="P174" s="2425" t="str">
        <f>Анкета_ЮЛ!I40</f>
        <v xml:space="preserve">Выберите валюту: </v>
      </c>
      <c r="Q174" s="2426"/>
      <c r="R174" s="2427">
        <f>Анкета_ЮЛ!K40</f>
        <v>0</v>
      </c>
      <c r="S174" s="2428"/>
      <c r="T174" s="220"/>
    </row>
    <row r="175" spans="1:97" ht="15.75" customHeight="1" x14ac:dyDescent="0.25">
      <c r="A175" s="1861"/>
      <c r="B175" s="1854"/>
      <c r="C175" s="1855"/>
      <c r="D175" s="1855"/>
      <c r="E175" s="1855"/>
      <c r="F175" s="1855"/>
      <c r="G175" s="1856"/>
      <c r="H175" s="1768">
        <f>Анкета_ЮЛ!G41</f>
        <v>0</v>
      </c>
      <c r="I175" s="1769"/>
      <c r="J175" s="1769"/>
      <c r="K175" s="1769"/>
      <c r="L175" s="1769"/>
      <c r="M175" s="1769"/>
      <c r="N175" s="1769"/>
      <c r="O175" s="1770"/>
      <c r="P175" s="2425" t="str">
        <f>Анкета_ЮЛ!I41</f>
        <v xml:space="preserve">Выберите валюту: </v>
      </c>
      <c r="Q175" s="2426"/>
      <c r="R175" s="2427">
        <f>Анкета_ЮЛ!K41</f>
        <v>0</v>
      </c>
      <c r="S175" s="2428"/>
      <c r="T175" s="220"/>
    </row>
    <row r="176" spans="1:97" ht="15.75" customHeight="1" x14ac:dyDescent="0.25">
      <c r="A176" s="1862"/>
      <c r="B176" s="1857"/>
      <c r="C176" s="1858"/>
      <c r="D176" s="1858"/>
      <c r="E176" s="1858"/>
      <c r="F176" s="1858"/>
      <c r="G176" s="1859"/>
      <c r="H176" s="1768">
        <f>Анкета_ЮЛ!G42</f>
        <v>0</v>
      </c>
      <c r="I176" s="1769"/>
      <c r="J176" s="1769"/>
      <c r="K176" s="1769"/>
      <c r="L176" s="1769"/>
      <c r="M176" s="1769"/>
      <c r="N176" s="1769"/>
      <c r="O176" s="1770"/>
      <c r="P176" s="2425" t="str">
        <f>Анкета_ЮЛ!I42</f>
        <v xml:space="preserve">Выберите валюту: </v>
      </c>
      <c r="Q176" s="2426"/>
      <c r="R176" s="2427">
        <f>Анкета_ЮЛ!K42</f>
        <v>0</v>
      </c>
      <c r="S176" s="2428"/>
      <c r="T176" s="221"/>
    </row>
    <row r="177" spans="1:97" ht="51" customHeight="1" x14ac:dyDescent="0.25">
      <c r="A177" s="1903" t="s">
        <v>1830</v>
      </c>
      <c r="B177" s="1776" t="s">
        <v>136</v>
      </c>
      <c r="C177" s="1777"/>
      <c r="D177" s="1777"/>
      <c r="E177" s="1777"/>
      <c r="F177" s="1777"/>
      <c r="G177" s="1778"/>
      <c r="H177" s="1738" t="s">
        <v>451</v>
      </c>
      <c r="I177" s="1738"/>
      <c r="J177" s="1738"/>
      <c r="K177" s="1738" t="s">
        <v>101</v>
      </c>
      <c r="L177" s="1738"/>
      <c r="M177" s="1738"/>
      <c r="N177" s="1738" t="s">
        <v>102</v>
      </c>
      <c r="O177" s="1738"/>
      <c r="P177" s="1738"/>
      <c r="Q177" s="1738" t="s">
        <v>103</v>
      </c>
      <c r="R177" s="1738"/>
      <c r="S177" s="1738"/>
    </row>
    <row r="178" spans="1:97" ht="47.25" customHeight="1" x14ac:dyDescent="0.25">
      <c r="A178" s="1903"/>
      <c r="B178" s="1779"/>
      <c r="C178" s="1780"/>
      <c r="D178" s="1780"/>
      <c r="E178" s="1780"/>
      <c r="F178" s="1780"/>
      <c r="G178" s="1781"/>
      <c r="H178" s="1887" t="str">
        <f>Анкета_ЮЛ!G48</f>
        <v>Количество акций (если  бывший, с какого времени
перестал им быть)</v>
      </c>
      <c r="I178" s="1883"/>
      <c r="J178" s="1883"/>
      <c r="K178" s="1887">
        <f>Анкета_ЮЛ!J48</f>
        <v>0</v>
      </c>
      <c r="L178" s="1883"/>
      <c r="M178" s="1883"/>
      <c r="N178" s="1887" t="str">
        <f>Анкета_ЮЛ!N48</f>
        <v xml:space="preserve"> (если бывшее бывшее, с
какого времени перестало им быть)</v>
      </c>
      <c r="O178" s="1883"/>
      <c r="P178" s="1883"/>
      <c r="Q178" s="1887">
        <f>Анкета_ЮЛ!Q48</f>
        <v>0</v>
      </c>
      <c r="R178" s="1883"/>
      <c r="S178" s="1883"/>
    </row>
    <row r="179" spans="1:97" x14ac:dyDescent="0.25">
      <c r="A179" s="1002" t="s">
        <v>1831</v>
      </c>
      <c r="B179" s="1818" t="s">
        <v>137</v>
      </c>
      <c r="C179" s="1818"/>
      <c r="D179" s="1818"/>
      <c r="E179" s="1818"/>
      <c r="F179" s="1818"/>
      <c r="G179" s="1818"/>
      <c r="H179" s="1878"/>
      <c r="I179" s="1878"/>
      <c r="J179" s="1878"/>
      <c r="K179" s="1878"/>
      <c r="L179" s="1878"/>
      <c r="M179" s="1878"/>
      <c r="N179" s="1878"/>
      <c r="O179" s="1878"/>
      <c r="P179" s="1878"/>
      <c r="Q179" s="1878"/>
      <c r="R179" s="1878"/>
      <c r="S179" s="1878"/>
    </row>
    <row r="180" spans="1:97" x14ac:dyDescent="0.25">
      <c r="A180" s="1002" t="s">
        <v>1832</v>
      </c>
      <c r="B180" s="1818" t="s">
        <v>515</v>
      </c>
      <c r="C180" s="1818"/>
      <c r="D180" s="1818"/>
      <c r="E180" s="1818"/>
      <c r="F180" s="1818"/>
      <c r="G180" s="1818"/>
      <c r="H180" s="1878">
        <f>Анкета_ЮЛ!F90</f>
        <v>0</v>
      </c>
      <c r="I180" s="1878"/>
      <c r="J180" s="1878"/>
      <c r="K180" s="1878"/>
      <c r="L180" s="1878"/>
      <c r="M180" s="1878"/>
      <c r="N180" s="1878"/>
      <c r="O180" s="1878"/>
      <c r="P180" s="1878"/>
      <c r="Q180" s="1878"/>
      <c r="R180" s="1878"/>
      <c r="S180" s="1878"/>
    </row>
    <row r="181" spans="1:97" s="850" customFormat="1" x14ac:dyDescent="0.25">
      <c r="A181" s="1860" t="s">
        <v>1824</v>
      </c>
      <c r="B181" s="1776" t="s">
        <v>1408</v>
      </c>
      <c r="C181" s="1777"/>
      <c r="D181" s="1777"/>
      <c r="E181" s="1777"/>
      <c r="F181" s="1777"/>
      <c r="G181" s="1778"/>
      <c r="H181" s="1891" t="str">
        <f>Анкета_ЮЛ!G58</f>
        <v>Укажите взаимосвязь</v>
      </c>
      <c r="I181" s="1892"/>
      <c r="J181" s="1893"/>
      <c r="K181" s="1884">
        <f>Анкета_ЮЛ!J58</f>
        <v>0</v>
      </c>
      <c r="L181" s="1894"/>
      <c r="M181" s="1894"/>
      <c r="N181" s="1894"/>
      <c r="O181" s="1894"/>
      <c r="P181" s="1894"/>
      <c r="Q181" s="1894"/>
      <c r="R181" s="1894"/>
      <c r="S181" s="1885"/>
      <c r="V181" s="919"/>
      <c r="W181" s="919"/>
      <c r="X181" s="919"/>
      <c r="Y181" s="919"/>
      <c r="Z181" s="919"/>
      <c r="AA181" s="919"/>
      <c r="AB181" s="218"/>
      <c r="CH181" s="262"/>
      <c r="CI181" s="263"/>
      <c r="CJ181" s="263"/>
      <c r="CK181" s="263"/>
      <c r="CL181" s="263"/>
      <c r="CM181" s="263"/>
      <c r="CN181" s="263"/>
      <c r="CO181" s="262"/>
      <c r="CP181" s="262"/>
      <c r="CQ181" s="262"/>
      <c r="CR181" s="262"/>
      <c r="CS181" s="262"/>
    </row>
    <row r="182" spans="1:97" s="850" customFormat="1" ht="15.75" customHeight="1" x14ac:dyDescent="0.25">
      <c r="A182" s="1861"/>
      <c r="B182" s="1889"/>
      <c r="C182" s="1722"/>
      <c r="D182" s="1722"/>
      <c r="E182" s="1722"/>
      <c r="F182" s="1722"/>
      <c r="G182" s="1890"/>
      <c r="H182" s="1891" t="str">
        <f>Анкета_ЮЛ!G59</f>
        <v>Укажите взаимосвязь</v>
      </c>
      <c r="I182" s="1892"/>
      <c r="J182" s="1893"/>
      <c r="K182" s="1884">
        <f>Анкета_ЮЛ!J59</f>
        <v>0</v>
      </c>
      <c r="L182" s="1894"/>
      <c r="M182" s="1894"/>
      <c r="N182" s="1894"/>
      <c r="O182" s="1894"/>
      <c r="P182" s="1894"/>
      <c r="Q182" s="1894"/>
      <c r="R182" s="1894"/>
      <c r="S182" s="1885"/>
      <c r="V182" s="919"/>
      <c r="W182" s="919"/>
      <c r="X182" s="919"/>
      <c r="Y182" s="919"/>
      <c r="Z182" s="919"/>
      <c r="AA182" s="919"/>
      <c r="AB182" s="218"/>
      <c r="CH182" s="262"/>
      <c r="CI182" s="263"/>
      <c r="CJ182" s="263"/>
      <c r="CK182" s="263"/>
      <c r="CL182" s="263"/>
      <c r="CM182" s="263"/>
      <c r="CN182" s="263"/>
      <c r="CO182" s="262"/>
      <c r="CP182" s="262"/>
      <c r="CQ182" s="262"/>
      <c r="CR182" s="262"/>
      <c r="CS182" s="262"/>
    </row>
    <row r="183" spans="1:97" s="850" customFormat="1" ht="15.75" customHeight="1" x14ac:dyDescent="0.25">
      <c r="A183" s="1862"/>
      <c r="B183" s="1779"/>
      <c r="C183" s="1780"/>
      <c r="D183" s="1780"/>
      <c r="E183" s="1780"/>
      <c r="F183" s="1780"/>
      <c r="G183" s="1781"/>
      <c r="H183" s="1891" t="str">
        <f>Анкета_ЮЛ!G60</f>
        <v>Укажите взаимосвязь</v>
      </c>
      <c r="I183" s="1892"/>
      <c r="J183" s="1893"/>
      <c r="K183" s="1884">
        <f>Анкета_ЮЛ!J60</f>
        <v>0</v>
      </c>
      <c r="L183" s="1894"/>
      <c r="M183" s="1894"/>
      <c r="N183" s="1894"/>
      <c r="O183" s="1894"/>
      <c r="P183" s="1894"/>
      <c r="Q183" s="1894"/>
      <c r="R183" s="1894"/>
      <c r="S183" s="1885"/>
      <c r="V183" s="919"/>
      <c r="W183" s="919"/>
      <c r="X183" s="919"/>
      <c r="Y183" s="919"/>
      <c r="Z183" s="919"/>
      <c r="AA183" s="919"/>
      <c r="AB183" s="218"/>
      <c r="CH183" s="262"/>
      <c r="CI183" s="263"/>
      <c r="CJ183" s="263"/>
      <c r="CK183" s="263"/>
      <c r="CL183" s="263"/>
      <c r="CM183" s="263"/>
      <c r="CN183" s="263"/>
      <c r="CO183" s="262"/>
      <c r="CP183" s="262"/>
      <c r="CQ183" s="262"/>
      <c r="CR183" s="262"/>
      <c r="CS183" s="262"/>
    </row>
    <row r="184" spans="1:97" s="850" customFormat="1" ht="15.75" customHeight="1" x14ac:dyDescent="0.25">
      <c r="A184" s="1860" t="s">
        <v>1825</v>
      </c>
      <c r="B184" s="1776" t="s">
        <v>1826</v>
      </c>
      <c r="C184" s="1777"/>
      <c r="D184" s="1777"/>
      <c r="E184" s="1777"/>
      <c r="F184" s="1777"/>
      <c r="G184" s="1778"/>
      <c r="H184" s="1891" t="s">
        <v>106</v>
      </c>
      <c r="I184" s="1892"/>
      <c r="J184" s="1893"/>
      <c r="K184" s="1765"/>
      <c r="L184" s="1765"/>
      <c r="M184" s="1765"/>
      <c r="N184" s="1765"/>
      <c r="O184" s="1765"/>
      <c r="P184" s="1765"/>
      <c r="Q184" s="1765"/>
      <c r="R184" s="1765"/>
      <c r="S184" s="1765"/>
      <c r="V184" s="919"/>
      <c r="W184" s="919"/>
      <c r="X184" s="919"/>
      <c r="Y184" s="919"/>
      <c r="Z184" s="919"/>
      <c r="AA184" s="919"/>
      <c r="AB184" s="218"/>
      <c r="CH184" s="262"/>
      <c r="CI184" s="263"/>
      <c r="CJ184" s="263"/>
      <c r="CK184" s="263"/>
      <c r="CL184" s="263"/>
      <c r="CM184" s="263"/>
      <c r="CN184" s="263"/>
      <c r="CO184" s="262"/>
      <c r="CP184" s="262"/>
      <c r="CQ184" s="262"/>
      <c r="CR184" s="262"/>
      <c r="CS184" s="262"/>
    </row>
    <row r="185" spans="1:97" s="850" customFormat="1" ht="15.75" customHeight="1" x14ac:dyDescent="0.25">
      <c r="A185" s="1861"/>
      <c r="B185" s="1889"/>
      <c r="C185" s="1722"/>
      <c r="D185" s="1722"/>
      <c r="E185" s="1722"/>
      <c r="F185" s="1722"/>
      <c r="G185" s="1890"/>
      <c r="H185" s="1891" t="s">
        <v>106</v>
      </c>
      <c r="I185" s="1892"/>
      <c r="J185" s="1893"/>
      <c r="K185" s="1765"/>
      <c r="L185" s="1765"/>
      <c r="M185" s="1765"/>
      <c r="N185" s="1765"/>
      <c r="O185" s="1765"/>
      <c r="P185" s="1765"/>
      <c r="Q185" s="1765"/>
      <c r="R185" s="1765"/>
      <c r="S185" s="1765"/>
      <c r="V185" s="919"/>
      <c r="W185" s="919"/>
      <c r="X185" s="919"/>
      <c r="Y185" s="919"/>
      <c r="Z185" s="919"/>
      <c r="AA185" s="919"/>
      <c r="AB185" s="218"/>
      <c r="CH185" s="262"/>
      <c r="CI185" s="263"/>
      <c r="CJ185" s="263"/>
      <c r="CK185" s="263"/>
      <c r="CL185" s="263"/>
      <c r="CM185" s="263"/>
      <c r="CN185" s="263"/>
      <c r="CO185" s="262"/>
      <c r="CP185" s="262"/>
      <c r="CQ185" s="262"/>
      <c r="CR185" s="262"/>
      <c r="CS185" s="262"/>
    </row>
    <row r="186" spans="1:97" s="850" customFormat="1" ht="15.75" customHeight="1" x14ac:dyDescent="0.25">
      <c r="A186" s="1862"/>
      <c r="B186" s="1779"/>
      <c r="C186" s="1780"/>
      <c r="D186" s="1780"/>
      <c r="E186" s="1780"/>
      <c r="F186" s="1780"/>
      <c r="G186" s="1781"/>
      <c r="H186" s="1891" t="s">
        <v>106</v>
      </c>
      <c r="I186" s="1892"/>
      <c r="J186" s="1893"/>
      <c r="K186" s="1765"/>
      <c r="L186" s="1765"/>
      <c r="M186" s="1765"/>
      <c r="N186" s="1765"/>
      <c r="O186" s="1765"/>
      <c r="P186" s="1765"/>
      <c r="Q186" s="1765"/>
      <c r="R186" s="1765"/>
      <c r="S186" s="1765"/>
      <c r="V186" s="919"/>
      <c r="W186" s="919"/>
      <c r="X186" s="919"/>
      <c r="Y186" s="919"/>
      <c r="Z186" s="919"/>
      <c r="AA186" s="919"/>
      <c r="AB186" s="218"/>
      <c r="CH186" s="262"/>
      <c r="CI186" s="263"/>
      <c r="CJ186" s="263"/>
      <c r="CK186" s="263"/>
      <c r="CL186" s="263"/>
      <c r="CM186" s="263"/>
      <c r="CN186" s="263"/>
      <c r="CO186" s="262"/>
      <c r="CP186" s="262"/>
      <c r="CQ186" s="262"/>
      <c r="CR186" s="262"/>
      <c r="CS186" s="262"/>
    </row>
    <row r="187" spans="1:97" ht="6" customHeight="1" x14ac:dyDescent="0.25">
      <c r="A187" s="1879"/>
      <c r="B187" s="1880"/>
      <c r="C187" s="1880"/>
      <c r="D187" s="1880"/>
      <c r="E187" s="1880"/>
      <c r="F187" s="1880"/>
      <c r="G187" s="1880"/>
      <c r="H187" s="1880"/>
      <c r="I187" s="1880"/>
      <c r="J187" s="1880"/>
      <c r="K187" s="1880"/>
      <c r="L187" s="1880"/>
      <c r="M187" s="1880"/>
      <c r="N187" s="1880"/>
      <c r="O187" s="1880"/>
      <c r="P187" s="1880"/>
      <c r="Q187" s="1880"/>
      <c r="R187" s="1880"/>
      <c r="S187" s="1881"/>
    </row>
    <row r="188" spans="1:97" ht="16.5" x14ac:dyDescent="0.25">
      <c r="A188" s="1882" t="s">
        <v>140</v>
      </c>
      <c r="B188" s="1882"/>
      <c r="C188" s="1882"/>
      <c r="D188" s="1882"/>
      <c r="E188" s="1882"/>
      <c r="F188" s="1882"/>
      <c r="G188" s="1882"/>
      <c r="H188" s="1882"/>
      <c r="I188" s="1882"/>
      <c r="J188" s="1882"/>
      <c r="K188" s="1882"/>
      <c r="L188" s="1882"/>
      <c r="M188" s="1882"/>
      <c r="N188" s="1882"/>
      <c r="O188" s="1882"/>
      <c r="P188" s="1882"/>
      <c r="Q188" s="1882"/>
      <c r="R188" s="1882"/>
      <c r="S188" s="1882"/>
    </row>
    <row r="189" spans="1:97" x14ac:dyDescent="0.25">
      <c r="A189" s="1878" t="s">
        <v>141</v>
      </c>
      <c r="B189" s="1878"/>
      <c r="C189" s="1878"/>
      <c r="D189" s="1878"/>
      <c r="E189" s="1878"/>
      <c r="F189" s="1878"/>
      <c r="G189" s="1878"/>
      <c r="H189" s="1878"/>
      <c r="I189" s="1878"/>
      <c r="J189" s="211"/>
      <c r="K189" s="1878" t="s">
        <v>144</v>
      </c>
      <c r="L189" s="1878"/>
      <c r="M189" s="1878"/>
      <c r="N189" s="1878"/>
      <c r="O189" s="1878"/>
      <c r="P189" s="1878"/>
      <c r="Q189" s="1878"/>
      <c r="R189" s="1878"/>
      <c r="S189" s="1878"/>
    </row>
    <row r="190" spans="1:97" x14ac:dyDescent="0.25">
      <c r="A190" s="1878" t="s">
        <v>51</v>
      </c>
      <c r="B190" s="1878"/>
      <c r="C190" s="1878"/>
      <c r="D190" s="1878"/>
      <c r="E190" s="1878"/>
      <c r="F190" s="1878"/>
      <c r="G190" s="1878"/>
      <c r="H190" s="1878"/>
      <c r="I190" s="1878"/>
      <c r="J190" s="211"/>
      <c r="K190" s="1878" t="s">
        <v>924</v>
      </c>
      <c r="L190" s="1878"/>
      <c r="M190" s="1878"/>
      <c r="N190" s="1878"/>
      <c r="O190" s="1878"/>
      <c r="P190" s="1878"/>
      <c r="Q190" s="1878"/>
      <c r="R190" s="1878"/>
      <c r="S190" s="1878"/>
    </row>
    <row r="191" spans="1:97" x14ac:dyDescent="0.25">
      <c r="A191" s="1878" t="s">
        <v>143</v>
      </c>
      <c r="B191" s="1878"/>
      <c r="C191" s="1878"/>
      <c r="D191" s="1878"/>
      <c r="E191" s="1878"/>
      <c r="F191" s="1878"/>
      <c r="G191" s="1878"/>
      <c r="H191" s="1878"/>
      <c r="I191" s="1878"/>
      <c r="J191" s="211"/>
      <c r="K191" s="1878" t="s">
        <v>925</v>
      </c>
      <c r="L191" s="1878"/>
      <c r="M191" s="1878"/>
      <c r="N191" s="1878"/>
      <c r="O191" s="1878"/>
      <c r="P191" s="1878"/>
      <c r="Q191" s="1878"/>
      <c r="R191" s="1878"/>
      <c r="S191" s="1878"/>
    </row>
    <row r="192" spans="1:97" x14ac:dyDescent="0.25">
      <c r="A192" s="1878" t="s">
        <v>142</v>
      </c>
      <c r="B192" s="1878"/>
      <c r="C192" s="1878"/>
      <c r="D192" s="1878"/>
      <c r="E192" s="1878"/>
      <c r="F192" s="1878"/>
      <c r="G192" s="1878"/>
      <c r="H192" s="1878"/>
      <c r="I192" s="1878"/>
      <c r="J192" s="211"/>
      <c r="K192" s="1878" t="s">
        <v>145</v>
      </c>
      <c r="L192" s="1878"/>
      <c r="M192" s="1878"/>
      <c r="N192" s="1878"/>
      <c r="O192" s="1878"/>
      <c r="P192" s="1878"/>
      <c r="Q192" s="1878"/>
      <c r="R192" s="1878"/>
      <c r="S192" s="1878"/>
    </row>
    <row r="193" spans="1:27" x14ac:dyDescent="0.25">
      <c r="A193" s="1878" t="s">
        <v>928</v>
      </c>
      <c r="B193" s="1878"/>
      <c r="C193" s="1878"/>
      <c r="D193" s="1878"/>
      <c r="E193" s="1878"/>
      <c r="F193" s="1878"/>
      <c r="G193" s="1878"/>
      <c r="H193" s="1878"/>
      <c r="I193" s="1878"/>
      <c r="J193" s="211"/>
      <c r="K193" s="1878" t="s">
        <v>146</v>
      </c>
      <c r="L193" s="1878"/>
      <c r="M193" s="1878"/>
      <c r="N193" s="1878"/>
      <c r="O193" s="1878"/>
      <c r="P193" s="1878"/>
      <c r="Q193" s="1878"/>
      <c r="R193" s="1884"/>
      <c r="S193" s="1885"/>
    </row>
    <row r="194" spans="1:27" x14ac:dyDescent="0.25">
      <c r="A194" s="1878" t="s">
        <v>927</v>
      </c>
      <c r="B194" s="1878"/>
      <c r="C194" s="1878"/>
      <c r="D194" s="1878"/>
      <c r="E194" s="1878"/>
      <c r="F194" s="1878"/>
      <c r="G194" s="1878"/>
      <c r="H194" s="1878"/>
      <c r="I194" s="1878"/>
      <c r="J194" s="211"/>
      <c r="K194" s="1883" t="s">
        <v>926</v>
      </c>
      <c r="L194" s="1883"/>
      <c r="M194" s="1883"/>
      <c r="N194" s="1883"/>
      <c r="O194" s="1883"/>
      <c r="P194" s="1883"/>
      <c r="Q194" s="1883"/>
      <c r="R194" s="1883"/>
      <c r="S194" s="1883"/>
    </row>
    <row r="195" spans="1:27" ht="7.5" customHeight="1" x14ac:dyDescent="0.25">
      <c r="A195" s="20"/>
      <c r="B195" s="21"/>
      <c r="C195" s="21"/>
      <c r="D195" s="21"/>
      <c r="E195" s="21"/>
      <c r="F195" s="21"/>
      <c r="G195" s="21"/>
      <c r="H195" s="21"/>
      <c r="I195" s="21"/>
      <c r="J195" s="21"/>
      <c r="K195" s="247"/>
      <c r="L195" s="247"/>
      <c r="M195" s="247"/>
      <c r="N195" s="247"/>
      <c r="O195" s="247"/>
      <c r="P195" s="247"/>
      <c r="Q195" s="247"/>
      <c r="R195" s="247"/>
      <c r="S195" s="248"/>
    </row>
    <row r="196" spans="1:27" ht="23.25" customHeight="1" x14ac:dyDescent="0.25">
      <c r="A196" s="1990" t="s">
        <v>1274</v>
      </c>
      <c r="B196" s="1990"/>
      <c r="C196" s="1990"/>
      <c r="D196" s="1990"/>
      <c r="E196" s="1990"/>
      <c r="F196" s="1990"/>
      <c r="G196" s="1990"/>
      <c r="H196" s="1990"/>
      <c r="I196" s="1990"/>
      <c r="J196" s="1990"/>
      <c r="K196" s="1990"/>
      <c r="L196" s="1990"/>
      <c r="M196" s="1990"/>
      <c r="N196" s="1990"/>
      <c r="O196" s="1990"/>
      <c r="P196" s="1981" t="s">
        <v>109</v>
      </c>
      <c r="Q196" s="1981"/>
      <c r="R196" s="1981" t="s">
        <v>538</v>
      </c>
      <c r="S196" s="1981"/>
      <c r="V196" s="301"/>
      <c r="W196" s="301"/>
      <c r="X196" s="301"/>
      <c r="Y196" s="301"/>
      <c r="Z196" s="301"/>
      <c r="AA196" s="301"/>
    </row>
    <row r="197" spans="1:27" ht="52.5" customHeight="1" x14ac:dyDescent="0.25">
      <c r="A197" s="1865" t="s">
        <v>147</v>
      </c>
      <c r="B197" s="1866"/>
      <c r="C197" s="1866"/>
      <c r="D197" s="1866"/>
      <c r="E197" s="1866"/>
      <c r="F197" s="1866"/>
      <c r="G197" s="1866"/>
      <c r="H197" s="1866"/>
      <c r="I197" s="1866"/>
      <c r="J197" s="1867"/>
      <c r="K197" s="1982" t="s">
        <v>1201</v>
      </c>
      <c r="L197" s="1983"/>
      <c r="M197" s="1983"/>
      <c r="N197" s="1983"/>
      <c r="O197" s="1984"/>
      <c r="P197" s="1985" t="s">
        <v>1202</v>
      </c>
      <c r="Q197" s="1985"/>
      <c r="R197" s="1985"/>
      <c r="S197" s="1986"/>
    </row>
    <row r="198" spans="1:27" ht="35.25" customHeight="1" x14ac:dyDescent="0.25">
      <c r="A198" s="1900" t="s">
        <v>459</v>
      </c>
      <c r="B198" s="1901"/>
      <c r="C198" s="1901"/>
      <c r="D198" s="1901"/>
      <c r="E198" s="1901"/>
      <c r="F198" s="1901"/>
      <c r="G198" s="1901"/>
      <c r="H198" s="1901"/>
      <c r="I198" s="1901"/>
      <c r="J198" s="1902"/>
      <c r="K198" s="1755" t="s">
        <v>459</v>
      </c>
      <c r="L198" s="1756"/>
      <c r="M198" s="1756"/>
      <c r="N198" s="1756"/>
      <c r="O198" s="1756"/>
      <c r="P198" s="1756"/>
      <c r="Q198" s="1756"/>
      <c r="R198" s="1756"/>
      <c r="S198" s="1757"/>
    </row>
    <row r="199" spans="1:27" ht="48.75" customHeight="1" x14ac:dyDescent="0.25">
      <c r="A199" s="1758" t="s">
        <v>456</v>
      </c>
      <c r="B199" s="1759"/>
      <c r="C199" s="1759"/>
      <c r="D199" s="1759"/>
      <c r="E199" s="1759"/>
      <c r="F199" s="1759"/>
      <c r="G199" s="1759"/>
      <c r="H199" s="1759"/>
      <c r="I199" s="1759"/>
      <c r="J199" s="1760"/>
      <c r="K199" s="1755" t="s">
        <v>456</v>
      </c>
      <c r="L199" s="1756"/>
      <c r="M199" s="1756"/>
      <c r="N199" s="1756"/>
      <c r="O199" s="1756"/>
      <c r="P199" s="1756"/>
      <c r="Q199" s="1756"/>
      <c r="R199" s="1756"/>
      <c r="S199" s="1757"/>
    </row>
    <row r="200" spans="1:27" ht="15.75" customHeight="1" x14ac:dyDescent="0.25">
      <c r="A200" s="1758" t="s">
        <v>458</v>
      </c>
      <c r="B200" s="1759"/>
      <c r="C200" s="1759"/>
      <c r="D200" s="1759"/>
      <c r="E200" s="1759"/>
      <c r="F200" s="1759"/>
      <c r="G200" s="1759"/>
      <c r="H200" s="1759"/>
      <c r="I200" s="1759"/>
      <c r="J200" s="1760"/>
      <c r="K200" s="1755" t="s">
        <v>458</v>
      </c>
      <c r="L200" s="1756"/>
      <c r="M200" s="1756"/>
      <c r="N200" s="1756"/>
      <c r="O200" s="1756"/>
      <c r="P200" s="1756"/>
      <c r="Q200" s="1756"/>
      <c r="R200" s="1756"/>
      <c r="S200" s="1757"/>
    </row>
    <row r="201" spans="1:27" ht="15.75" customHeight="1" x14ac:dyDescent="0.25">
      <c r="A201" s="1987" t="s">
        <v>457</v>
      </c>
      <c r="B201" s="1988"/>
      <c r="C201" s="1988"/>
      <c r="D201" s="1988"/>
      <c r="E201" s="1988"/>
      <c r="F201" s="1988"/>
      <c r="G201" s="1988"/>
      <c r="H201" s="1988"/>
      <c r="I201" s="1988"/>
      <c r="J201" s="1989"/>
      <c r="K201" s="1868" t="s">
        <v>457</v>
      </c>
      <c r="L201" s="1869"/>
      <c r="M201" s="1869"/>
      <c r="N201" s="1869"/>
      <c r="O201" s="1869"/>
      <c r="P201" s="1869"/>
      <c r="Q201" s="1869"/>
      <c r="R201" s="1869"/>
      <c r="S201" s="1870"/>
    </row>
    <row r="202" spans="1:27" x14ac:dyDescent="0.25">
      <c r="A202" s="1818" t="s">
        <v>460</v>
      </c>
      <c r="B202" s="1818"/>
      <c r="C202" s="1818"/>
      <c r="D202" s="1818"/>
      <c r="E202" s="1818"/>
      <c r="F202" s="1818"/>
      <c r="G202" s="1818"/>
      <c r="H202" s="1888" t="s">
        <v>149</v>
      </c>
      <c r="I202" s="1888"/>
      <c r="J202" s="1888"/>
      <c r="K202" s="1888" t="s">
        <v>150</v>
      </c>
      <c r="L202" s="1888"/>
      <c r="M202" s="1888"/>
      <c r="N202" s="1888" t="s">
        <v>151</v>
      </c>
      <c r="O202" s="1888"/>
      <c r="P202" s="1888"/>
      <c r="Q202" s="1888"/>
      <c r="R202" s="1888"/>
      <c r="S202" s="1888"/>
    </row>
    <row r="203" spans="1:27" x14ac:dyDescent="0.25">
      <c r="A203" s="1818"/>
      <c r="B203" s="1818"/>
      <c r="C203" s="1818"/>
      <c r="D203" s="1818"/>
      <c r="E203" s="1818"/>
      <c r="F203" s="1818"/>
      <c r="G203" s="1818"/>
      <c r="H203" s="1886" t="s">
        <v>974</v>
      </c>
      <c r="I203" s="1886"/>
      <c r="J203" s="1886"/>
      <c r="K203" s="1886"/>
      <c r="L203" s="1886"/>
      <c r="M203" s="1886"/>
      <c r="N203" s="1886"/>
      <c r="O203" s="1886"/>
      <c r="P203" s="1886"/>
      <c r="Q203" s="1886"/>
      <c r="R203" s="1886"/>
      <c r="S203" s="1886"/>
    </row>
    <row r="204" spans="1:27" ht="15.75" customHeight="1" x14ac:dyDescent="0.25">
      <c r="A204" s="1818"/>
      <c r="B204" s="1818"/>
      <c r="C204" s="1818"/>
      <c r="D204" s="1818"/>
      <c r="E204" s="1818"/>
      <c r="F204" s="1818"/>
      <c r="G204" s="1818"/>
      <c r="H204" s="1886" t="s">
        <v>974</v>
      </c>
      <c r="I204" s="1886"/>
      <c r="J204" s="1886"/>
      <c r="K204" s="1886"/>
      <c r="L204" s="1886"/>
      <c r="M204" s="1886"/>
      <c r="N204" s="1886"/>
      <c r="O204" s="1886"/>
      <c r="P204" s="1886"/>
      <c r="Q204" s="1886"/>
      <c r="R204" s="1886"/>
      <c r="S204" s="1886"/>
    </row>
    <row r="205" spans="1:27" ht="15.75" customHeight="1" x14ac:dyDescent="0.25">
      <c r="A205" s="1818"/>
      <c r="B205" s="1818"/>
      <c r="C205" s="1818"/>
      <c r="D205" s="1818"/>
      <c r="E205" s="1818"/>
      <c r="F205" s="1818"/>
      <c r="G205" s="1818"/>
      <c r="H205" s="1886" t="s">
        <v>974</v>
      </c>
      <c r="I205" s="1886"/>
      <c r="J205" s="1886"/>
      <c r="K205" s="1886"/>
      <c r="L205" s="1886"/>
      <c r="M205" s="1886"/>
      <c r="N205" s="1886"/>
      <c r="O205" s="1886"/>
      <c r="P205" s="1886"/>
      <c r="Q205" s="1886"/>
      <c r="R205" s="1886"/>
      <c r="S205" s="1886"/>
    </row>
    <row r="206" spans="1:27" ht="15.75" customHeight="1" x14ac:dyDescent="0.25">
      <c r="A206" s="1818"/>
      <c r="B206" s="1818"/>
      <c r="C206" s="1818"/>
      <c r="D206" s="1818"/>
      <c r="E206" s="1818"/>
      <c r="F206" s="1818"/>
      <c r="G206" s="1818"/>
      <c r="H206" s="1886" t="s">
        <v>974</v>
      </c>
      <c r="I206" s="1886"/>
      <c r="J206" s="1886"/>
      <c r="K206" s="1886"/>
      <c r="L206" s="1886"/>
      <c r="M206" s="1886"/>
      <c r="N206" s="1886"/>
      <c r="O206" s="1886"/>
      <c r="P206" s="1886"/>
      <c r="Q206" s="1886"/>
      <c r="R206" s="1886"/>
      <c r="S206" s="1886"/>
    </row>
    <row r="207" spans="1:27" ht="15.75" customHeight="1" x14ac:dyDescent="0.25">
      <c r="A207" s="1818"/>
      <c r="B207" s="1818"/>
      <c r="C207" s="1818"/>
      <c r="D207" s="1818"/>
      <c r="E207" s="1818"/>
      <c r="F207" s="1818"/>
      <c r="G207" s="1818"/>
      <c r="H207" s="1886" t="s">
        <v>974</v>
      </c>
      <c r="I207" s="1886"/>
      <c r="J207" s="1886"/>
      <c r="K207" s="1886"/>
      <c r="L207" s="1886"/>
      <c r="M207" s="1886"/>
      <c r="N207" s="1886"/>
      <c r="O207" s="1886"/>
      <c r="P207" s="1886"/>
      <c r="Q207" s="1886"/>
      <c r="R207" s="1886"/>
      <c r="S207" s="1886"/>
    </row>
    <row r="208" spans="1:27" ht="15.75" customHeight="1" x14ac:dyDescent="0.25">
      <c r="A208" s="1818"/>
      <c r="B208" s="1818"/>
      <c r="C208" s="1818"/>
      <c r="D208" s="1818"/>
      <c r="E208" s="1818"/>
      <c r="F208" s="1818"/>
      <c r="G208" s="1818"/>
      <c r="H208" s="1886" t="s">
        <v>974</v>
      </c>
      <c r="I208" s="1886"/>
      <c r="J208" s="1886"/>
      <c r="K208" s="1886"/>
      <c r="L208" s="1886"/>
      <c r="M208" s="1886"/>
      <c r="N208" s="1886"/>
      <c r="O208" s="1886"/>
      <c r="P208" s="1886"/>
      <c r="Q208" s="1886"/>
      <c r="R208" s="1886"/>
      <c r="S208" s="1886"/>
    </row>
    <row r="209" spans="1:27" ht="29.25" customHeight="1" x14ac:dyDescent="0.25">
      <c r="A209" s="1782" t="s">
        <v>148</v>
      </c>
      <c r="B209" s="1783"/>
      <c r="C209" s="1783"/>
      <c r="D209" s="1783"/>
      <c r="E209" s="1783"/>
      <c r="F209" s="1783"/>
      <c r="G209" s="1784"/>
      <c r="H209" s="1887" t="s">
        <v>1012</v>
      </c>
      <c r="I209" s="1887"/>
      <c r="J209" s="1887"/>
      <c r="K209" s="1887"/>
      <c r="L209" s="1887"/>
      <c r="M209" s="1887"/>
      <c r="N209" s="1887"/>
      <c r="O209" s="1887"/>
      <c r="P209" s="1887"/>
      <c r="Q209" s="1887"/>
      <c r="R209" s="1887"/>
      <c r="S209" s="1887"/>
    </row>
    <row r="210" spans="1:27" ht="9" customHeight="1" x14ac:dyDescent="0.25">
      <c r="A210" s="297"/>
      <c r="B210" s="19"/>
      <c r="C210" s="19"/>
      <c r="D210" s="19"/>
      <c r="E210" s="19"/>
      <c r="F210" s="19"/>
      <c r="G210" s="19"/>
      <c r="H210" s="249"/>
      <c r="I210" s="249"/>
      <c r="J210" s="249"/>
      <c r="K210" s="249"/>
      <c r="L210" s="249"/>
      <c r="M210" s="249"/>
      <c r="N210" s="249"/>
      <c r="O210" s="249"/>
      <c r="P210" s="249"/>
      <c r="Q210" s="249"/>
      <c r="R210" s="249"/>
      <c r="S210" s="295"/>
    </row>
    <row r="211" spans="1:27" x14ac:dyDescent="0.25">
      <c r="A211" s="1993" t="s">
        <v>157</v>
      </c>
      <c r="B211" s="1994"/>
      <c r="C211" s="1994"/>
      <c r="D211" s="1994"/>
      <c r="E211" s="1994"/>
      <c r="F211" s="1994"/>
      <c r="G211" s="1994"/>
      <c r="H211" s="1994"/>
      <c r="I211" s="1994"/>
      <c r="J211" s="1994"/>
      <c r="K211" s="1994"/>
      <c r="L211" s="1994"/>
      <c r="M211" s="1994"/>
      <c r="N211" s="1994"/>
      <c r="O211" s="1994"/>
      <c r="P211" s="1994"/>
      <c r="Q211" s="1994"/>
      <c r="R211" s="1994"/>
      <c r="S211" s="1995"/>
    </row>
    <row r="212" spans="1:27" ht="15.75" customHeight="1" x14ac:dyDescent="0.25">
      <c r="A212" s="234" t="s">
        <v>863</v>
      </c>
      <c r="B212" s="1762" t="str">
        <f>IF(K10="кредитной операции","Описание, цель, общая стоимость проекта (мероприятия)",IF($K$12="факторинга","Описание операции факторинга: форма факторинга, сумма денежных требований, информация о Кредиторе (данные о наличии заключенных договоров, формах и условиях расчетов)",IF($K$12="банковской гарантии","Описание, цель, информация о Бенефициаре, характер обязательства по выдаче банковской гарантии: оплата товара, поставка, участие в тендере и т.д., общая стоимость проекта (договора, контракта, мероприятия)",IF(K10="выберите вид активной операции","Описание, цель, общая стоимость проекта (мероприятия)",IF(K10="открытия аккредитива без покрытия","Описание, цель, общая стоимость проекта (мероприятия)")))))</f>
        <v>Описание, цель, общая стоимость проекта (мероприятия)</v>
      </c>
      <c r="C212" s="1762"/>
      <c r="D212" s="1762"/>
      <c r="E212" s="1762"/>
      <c r="F212" s="1762"/>
      <c r="G212" s="1762"/>
      <c r="H212" s="1762"/>
      <c r="I212" s="1762"/>
      <c r="J212" s="1762"/>
      <c r="K212" s="1962"/>
      <c r="L212" s="1962"/>
      <c r="M212" s="1962"/>
      <c r="N212" s="1962"/>
      <c r="O212" s="1962"/>
      <c r="P212" s="1962"/>
      <c r="Q212" s="1962"/>
      <c r="R212" s="1962"/>
      <c r="S212" s="1962"/>
    </row>
    <row r="213" spans="1:27" ht="15.75" customHeight="1" x14ac:dyDescent="0.25">
      <c r="A213" s="234" t="s">
        <v>865</v>
      </c>
      <c r="B213" s="1762" t="s">
        <v>158</v>
      </c>
      <c r="C213" s="1762"/>
      <c r="D213" s="1762"/>
      <c r="E213" s="1762"/>
      <c r="F213" s="1762"/>
      <c r="G213" s="1762"/>
      <c r="H213" s="1762"/>
      <c r="I213" s="1762"/>
      <c r="J213" s="1762"/>
      <c r="K213" s="1962"/>
      <c r="L213" s="1962"/>
      <c r="M213" s="1962"/>
      <c r="N213" s="1962"/>
      <c r="O213" s="1962"/>
      <c r="P213" s="1962"/>
      <c r="Q213" s="1962"/>
      <c r="R213" s="1962"/>
      <c r="S213" s="1962"/>
    </row>
    <row r="214" spans="1:27" ht="32.25" customHeight="1" x14ac:dyDescent="0.25">
      <c r="A214" s="234" t="s">
        <v>867</v>
      </c>
      <c r="B214" s="1762" t="s">
        <v>159</v>
      </c>
      <c r="C214" s="1762"/>
      <c r="D214" s="1762"/>
      <c r="E214" s="1762"/>
      <c r="F214" s="1762"/>
      <c r="G214" s="1762"/>
      <c r="H214" s="1762"/>
      <c r="I214" s="1762"/>
      <c r="J214" s="1762"/>
      <c r="K214" s="1962"/>
      <c r="L214" s="1962"/>
      <c r="M214" s="1962"/>
      <c r="N214" s="1962"/>
      <c r="O214" s="1962"/>
      <c r="P214" s="1962"/>
      <c r="Q214" s="1962"/>
      <c r="R214" s="1962"/>
      <c r="S214" s="1962"/>
    </row>
    <row r="215" spans="1:27" ht="50.25" customHeight="1" x14ac:dyDescent="0.25">
      <c r="A215" s="234" t="s">
        <v>869</v>
      </c>
      <c r="B215" s="1762" t="s">
        <v>516</v>
      </c>
      <c r="C215" s="1762"/>
      <c r="D215" s="1762"/>
      <c r="E215" s="1762"/>
      <c r="F215" s="1762"/>
      <c r="G215" s="1762"/>
      <c r="H215" s="1762"/>
      <c r="I215" s="1762"/>
      <c r="J215" s="1762"/>
      <c r="K215" s="1962"/>
      <c r="L215" s="1962"/>
      <c r="M215" s="1962"/>
      <c r="N215" s="1962"/>
      <c r="O215" s="1962"/>
      <c r="P215" s="1962"/>
      <c r="Q215" s="1962"/>
      <c r="R215" s="1962"/>
      <c r="S215" s="1962"/>
    </row>
    <row r="216" spans="1:27" ht="66.75" customHeight="1" x14ac:dyDescent="0.25">
      <c r="A216" s="234" t="s">
        <v>871</v>
      </c>
      <c r="B216" s="1762" t="s">
        <v>1165</v>
      </c>
      <c r="C216" s="1762"/>
      <c r="D216" s="1762"/>
      <c r="E216" s="1762"/>
      <c r="F216" s="1762"/>
      <c r="G216" s="1762"/>
      <c r="H216" s="1762"/>
      <c r="I216" s="1762"/>
      <c r="J216" s="1762"/>
      <c r="K216" s="1962"/>
      <c r="L216" s="1962"/>
      <c r="M216" s="1962"/>
      <c r="N216" s="1962"/>
      <c r="O216" s="1962"/>
      <c r="P216" s="1962"/>
      <c r="Q216" s="1962"/>
      <c r="R216" s="1962"/>
      <c r="S216" s="1962"/>
    </row>
    <row r="217" spans="1:27" ht="15.75" customHeight="1" x14ac:dyDescent="0.25">
      <c r="A217" s="234" t="s">
        <v>872</v>
      </c>
      <c r="B217" s="1762" t="s">
        <v>1065</v>
      </c>
      <c r="C217" s="1762"/>
      <c r="D217" s="1762"/>
      <c r="E217" s="1762"/>
      <c r="F217" s="1762"/>
      <c r="G217" s="1762"/>
      <c r="H217" s="1762"/>
      <c r="I217" s="1762"/>
      <c r="J217" s="1762"/>
      <c r="K217" s="1962"/>
      <c r="L217" s="1962"/>
      <c r="M217" s="1962"/>
      <c r="N217" s="1962"/>
      <c r="O217" s="1962"/>
      <c r="P217" s="1962"/>
      <c r="Q217" s="1962"/>
      <c r="R217" s="1962"/>
      <c r="S217" s="1962"/>
    </row>
    <row r="218" spans="1:27" ht="15.75" customHeight="1" x14ac:dyDescent="0.25">
      <c r="A218" s="234" t="s">
        <v>873</v>
      </c>
      <c r="B218" s="1762" t="s">
        <v>138</v>
      </c>
      <c r="C218" s="1762"/>
      <c r="D218" s="1762"/>
      <c r="E218" s="1762"/>
      <c r="F218" s="1762"/>
      <c r="G218" s="1762"/>
      <c r="H218" s="1762"/>
      <c r="I218" s="1762"/>
      <c r="J218" s="1762"/>
      <c r="K218" s="1991" t="s">
        <v>139</v>
      </c>
      <c r="L218" s="1991"/>
      <c r="M218" s="1991"/>
      <c r="N218" s="1991"/>
      <c r="O218" s="1991"/>
      <c r="P218" s="1991"/>
      <c r="Q218" s="1991"/>
      <c r="R218" s="1991"/>
      <c r="S218" s="1991"/>
    </row>
    <row r="219" spans="1:27" ht="46.5" customHeight="1" x14ac:dyDescent="0.25">
      <c r="A219" s="234" t="s">
        <v>875</v>
      </c>
      <c r="B219" s="1762" t="s">
        <v>1066</v>
      </c>
      <c r="C219" s="1762"/>
      <c r="D219" s="1762"/>
      <c r="E219" s="1762"/>
      <c r="F219" s="1762"/>
      <c r="G219" s="1762"/>
      <c r="H219" s="1762"/>
      <c r="I219" s="1762"/>
      <c r="J219" s="1762"/>
      <c r="K219" s="1962"/>
      <c r="L219" s="1962"/>
      <c r="M219" s="1962"/>
      <c r="N219" s="1962"/>
      <c r="O219" s="1962"/>
      <c r="P219" s="1962"/>
      <c r="Q219" s="1962"/>
      <c r="R219" s="1962"/>
      <c r="S219" s="1962"/>
    </row>
    <row r="220" spans="1:27" ht="72" customHeight="1" x14ac:dyDescent="0.25">
      <c r="A220" s="1871" t="s">
        <v>1166</v>
      </c>
      <c r="B220" s="1872"/>
      <c r="C220" s="1872"/>
      <c r="D220" s="1872"/>
      <c r="E220" s="1872"/>
      <c r="F220" s="1872"/>
      <c r="G220" s="1872"/>
      <c r="H220" s="1872"/>
      <c r="I220" s="1872"/>
      <c r="J220" s="1872"/>
      <c r="K220" s="1872"/>
      <c r="L220" s="1872"/>
      <c r="M220" s="1872"/>
      <c r="N220" s="1872"/>
      <c r="O220" s="1872"/>
      <c r="P220" s="1872"/>
      <c r="Q220" s="1872"/>
      <c r="R220" s="1872"/>
      <c r="S220" s="1873"/>
      <c r="V220" s="6"/>
      <c r="W220" s="6"/>
      <c r="X220" s="6"/>
      <c r="Y220" s="6"/>
      <c r="Z220" s="6"/>
      <c r="AA220" s="6"/>
    </row>
    <row r="221" spans="1:27" ht="6.75" customHeight="1" x14ac:dyDescent="0.25">
      <c r="A221" s="303"/>
      <c r="B221" s="250"/>
      <c r="C221" s="250"/>
      <c r="D221" s="250"/>
      <c r="E221" s="250"/>
      <c r="F221" s="250"/>
      <c r="G221" s="250"/>
      <c r="H221" s="250"/>
      <c r="I221" s="250"/>
      <c r="J221" s="250"/>
      <c r="K221" s="250"/>
      <c r="L221" s="250"/>
      <c r="M221" s="250"/>
      <c r="N221" s="250"/>
      <c r="O221" s="250"/>
      <c r="P221" s="199"/>
      <c r="Q221" s="201"/>
      <c r="R221" s="201"/>
      <c r="S221" s="202"/>
    </row>
    <row r="222" spans="1:27" ht="15.75" customHeight="1" x14ac:dyDescent="0.25">
      <c r="A222" s="2002" t="s">
        <v>469</v>
      </c>
      <c r="B222" s="2002"/>
      <c r="C222" s="2002"/>
      <c r="D222" s="2002"/>
      <c r="E222" s="2002"/>
      <c r="F222" s="2002"/>
      <c r="G222" s="2002"/>
      <c r="H222" s="2002"/>
      <c r="I222" s="2002"/>
      <c r="J222" s="2002"/>
      <c r="K222" s="2002"/>
      <c r="L222" s="218"/>
      <c r="M222" s="218"/>
      <c r="N222" s="218"/>
      <c r="O222" s="218"/>
      <c r="P222" s="218"/>
      <c r="Q222" s="218"/>
      <c r="R222" s="218"/>
      <c r="S222" s="304"/>
    </row>
    <row r="223" spans="1:27" ht="18.75" x14ac:dyDescent="0.25">
      <c r="A223" s="1772" t="s">
        <v>163</v>
      </c>
      <c r="B223" s="1772"/>
      <c r="C223" s="1772"/>
      <c r="D223" s="1772" t="s">
        <v>164</v>
      </c>
      <c r="E223" s="1772"/>
      <c r="F223" s="1772" t="s">
        <v>437</v>
      </c>
      <c r="G223" s="1772"/>
      <c r="H223" s="241" t="s">
        <v>916</v>
      </c>
      <c r="I223" s="1772" t="s">
        <v>438</v>
      </c>
      <c r="J223" s="1772"/>
      <c r="K223" s="1772"/>
      <c r="L223" s="218"/>
      <c r="M223" s="504"/>
      <c r="N223" s="505"/>
      <c r="O223" s="505"/>
      <c r="P223" s="504"/>
      <c r="Q223" s="218"/>
      <c r="R223" s="218"/>
      <c r="S223" s="304"/>
    </row>
    <row r="224" spans="1:27" x14ac:dyDescent="0.25">
      <c r="A224" s="1828"/>
      <c r="B224" s="1828"/>
      <c r="C224" s="1828"/>
      <c r="D224" s="1863"/>
      <c r="E224" s="1863"/>
      <c r="F224" s="1828"/>
      <c r="G224" s="1828"/>
      <c r="H224" s="259"/>
      <c r="I224" s="1864">
        <f>(A224+(A224*D224/100/12*H224))*F224</f>
        <v>0</v>
      </c>
      <c r="J224" s="1864"/>
      <c r="K224" s="1864"/>
      <c r="L224" s="218"/>
      <c r="M224" s="504"/>
      <c r="N224" s="505"/>
      <c r="O224" s="505"/>
      <c r="P224" s="504"/>
      <c r="Q224" s="218"/>
      <c r="R224" s="218"/>
      <c r="S224" s="304"/>
    </row>
    <row r="225" spans="1:97" x14ac:dyDescent="0.25">
      <c r="A225" s="1828"/>
      <c r="B225" s="1828"/>
      <c r="C225" s="1828"/>
      <c r="D225" s="1863"/>
      <c r="E225" s="1863"/>
      <c r="F225" s="1828"/>
      <c r="G225" s="1828"/>
      <c r="H225" s="259"/>
      <c r="I225" s="1864">
        <f>(A225+(A225*D225/100/12*H225))*F225</f>
        <v>0</v>
      </c>
      <c r="J225" s="1864"/>
      <c r="K225" s="1864"/>
      <c r="L225" s="218"/>
      <c r="M225" s="504"/>
      <c r="N225" s="506"/>
      <c r="O225" s="506"/>
      <c r="P225" s="504"/>
      <c r="Q225" s="218"/>
      <c r="R225" s="218"/>
      <c r="S225" s="304"/>
    </row>
    <row r="226" spans="1:97" x14ac:dyDescent="0.25">
      <c r="A226" s="1828"/>
      <c r="B226" s="1828"/>
      <c r="C226" s="1828"/>
      <c r="D226" s="1863"/>
      <c r="E226" s="1863"/>
      <c r="F226" s="1828"/>
      <c r="G226" s="1828"/>
      <c r="H226" s="259"/>
      <c r="I226" s="1864">
        <f>(A226+(A226*D226/100/12*H226))*F226</f>
        <v>0</v>
      </c>
      <c r="J226" s="1864"/>
      <c r="K226" s="1864"/>
      <c r="L226" s="218"/>
      <c r="M226" s="504"/>
      <c r="N226" s="505"/>
      <c r="O226" s="505"/>
      <c r="P226" s="504"/>
      <c r="Q226" s="218"/>
      <c r="R226" s="218"/>
      <c r="S226" s="304"/>
    </row>
    <row r="227" spans="1:97" x14ac:dyDescent="0.25">
      <c r="A227" s="1828"/>
      <c r="B227" s="1828"/>
      <c r="C227" s="1828"/>
      <c r="D227" s="2008"/>
      <c r="E227" s="2008"/>
      <c r="F227" s="1828"/>
      <c r="G227" s="1828"/>
      <c r="H227" s="259"/>
      <c r="I227" s="1864">
        <f>(A227+A227*D227/100*H227)*F227</f>
        <v>0</v>
      </c>
      <c r="J227" s="1864"/>
      <c r="K227" s="1864"/>
      <c r="L227" s="218"/>
      <c r="M227" s="218"/>
      <c r="N227" s="218"/>
      <c r="O227" s="218"/>
      <c r="P227" s="218"/>
      <c r="Q227" s="218"/>
      <c r="R227" s="218"/>
      <c r="S227" s="304"/>
    </row>
    <row r="228" spans="1:97" ht="29.25" customHeight="1" x14ac:dyDescent="0.25">
      <c r="A228" s="1910" t="s">
        <v>931</v>
      </c>
      <c r="B228" s="1911"/>
      <c r="C228" s="1911"/>
      <c r="D228" s="1911"/>
      <c r="E228" s="1911"/>
      <c r="F228" s="1911"/>
      <c r="G228" s="1911"/>
      <c r="H228" s="1911"/>
      <c r="I228" s="1911"/>
      <c r="J228" s="1911"/>
      <c r="K228" s="1911"/>
      <c r="L228" s="1911"/>
      <c r="M228" s="1911"/>
      <c r="N228" s="1911"/>
      <c r="O228" s="1911"/>
      <c r="P228" s="1911"/>
      <c r="Q228" s="1911"/>
      <c r="R228" s="1911"/>
      <c r="S228" s="1912"/>
    </row>
    <row r="229" spans="1:97" ht="15.75" customHeight="1" x14ac:dyDescent="0.25">
      <c r="A229" s="1996" t="s">
        <v>930</v>
      </c>
      <c r="B229" s="1997"/>
      <c r="C229" s="1997"/>
      <c r="D229" s="1997"/>
      <c r="E229" s="1997"/>
      <c r="F229" s="1997"/>
      <c r="G229" s="1997"/>
      <c r="H229" s="1997"/>
      <c r="I229" s="1997"/>
      <c r="J229" s="1997"/>
      <c r="K229" s="1997"/>
      <c r="L229" s="1997"/>
      <c r="M229" s="63"/>
      <c r="N229" s="63"/>
      <c r="O229" s="63"/>
      <c r="P229" s="63"/>
      <c r="Q229" s="305"/>
      <c r="R229" s="305"/>
      <c r="S229" s="306"/>
    </row>
    <row r="230" spans="1:97" ht="27.75" customHeight="1" x14ac:dyDescent="0.25">
      <c r="A230" s="1910" t="s">
        <v>929</v>
      </c>
      <c r="B230" s="1911"/>
      <c r="C230" s="1911"/>
      <c r="D230" s="1911"/>
      <c r="E230" s="1911"/>
      <c r="F230" s="1911"/>
      <c r="G230" s="1911"/>
      <c r="H230" s="1911"/>
      <c r="I230" s="1911"/>
      <c r="J230" s="1911"/>
      <c r="K230" s="1911"/>
      <c r="L230" s="1911"/>
      <c r="M230" s="1911"/>
      <c r="N230" s="1911"/>
      <c r="O230" s="1911"/>
      <c r="P230" s="1911"/>
      <c r="Q230" s="1911"/>
      <c r="R230" s="1911"/>
      <c r="S230" s="1912"/>
    </row>
    <row r="231" spans="1:97" ht="6.75" customHeight="1" x14ac:dyDescent="0.25">
      <c r="A231" s="303"/>
      <c r="B231" s="250"/>
      <c r="C231" s="250"/>
      <c r="D231" s="250"/>
      <c r="E231" s="250"/>
      <c r="F231" s="250"/>
      <c r="G231" s="250"/>
      <c r="H231" s="250"/>
      <c r="I231" s="250"/>
      <c r="J231" s="250"/>
      <c r="K231" s="250"/>
      <c r="L231" s="250"/>
      <c r="M231" s="250"/>
      <c r="N231" s="250"/>
      <c r="O231" s="250"/>
      <c r="P231" s="199"/>
      <c r="Q231" s="201"/>
      <c r="R231" s="201"/>
      <c r="S231" s="202"/>
    </row>
    <row r="232" spans="1:97" x14ac:dyDescent="0.25">
      <c r="A232" s="307"/>
      <c r="B232" s="212"/>
      <c r="C232" s="212"/>
      <c r="D232" s="308"/>
      <c r="E232" s="308"/>
      <c r="F232" s="242"/>
      <c r="G232" s="1916" t="s">
        <v>166</v>
      </c>
      <c r="H232" s="1916"/>
      <c r="I232" s="1916"/>
      <c r="J232" s="1916"/>
      <c r="K232" s="242" t="str">
        <f>IF(K10="кредитной операции","Заявителя",IF(K10="факторинга","Кредитора",IF(K10="банковской гарантии","Инструктирующей стороны",IF(K10="открытия аккредитива без покрытия","Приказодателя",IF(K10="выберите вид активной операции","Заявителя")))))</f>
        <v>Заявителя</v>
      </c>
      <c r="L232" s="242"/>
      <c r="M232" s="242"/>
      <c r="N232" s="242"/>
      <c r="O232" s="308"/>
      <c r="P232" s="308"/>
      <c r="Q232" s="309"/>
      <c r="R232" s="309"/>
      <c r="S232" s="310"/>
    </row>
    <row r="233" spans="1:97" x14ac:dyDescent="0.25">
      <c r="A233" s="307" t="s">
        <v>1125</v>
      </c>
      <c r="B233" s="212"/>
      <c r="C233" s="212"/>
      <c r="D233" s="308"/>
      <c r="E233" s="308"/>
      <c r="F233" s="242"/>
      <c r="G233" s="311"/>
      <c r="H233" s="311"/>
      <c r="I233" s="311"/>
      <c r="J233" s="311"/>
      <c r="K233" s="242"/>
      <c r="L233" s="242"/>
      <c r="M233" s="242"/>
      <c r="N233" s="242"/>
      <c r="O233" s="308"/>
      <c r="P233" s="308"/>
      <c r="Q233" s="309"/>
      <c r="R233" s="309"/>
      <c r="S233" s="310"/>
    </row>
    <row r="234" spans="1:97" s="251" customFormat="1" ht="30" customHeight="1" x14ac:dyDescent="0.25">
      <c r="A234" s="1762" t="s">
        <v>998</v>
      </c>
      <c r="B234" s="1762"/>
      <c r="C234" s="1762"/>
      <c r="D234" s="1762"/>
      <c r="E234" s="1762"/>
      <c r="F234" s="1762"/>
      <c r="G234" s="1762"/>
      <c r="H234" s="1762"/>
      <c r="I234" s="1838" t="s">
        <v>999</v>
      </c>
      <c r="J234" s="2004"/>
      <c r="K234" s="2004"/>
      <c r="L234" s="2004"/>
      <c r="M234" s="2004"/>
      <c r="N234" s="2004"/>
      <c r="O234" s="2004"/>
      <c r="P234" s="2004"/>
      <c r="Q234" s="2004"/>
      <c r="R234" s="2004"/>
      <c r="S234" s="2005"/>
      <c r="AB234" s="252"/>
      <c r="CH234" s="264"/>
      <c r="CI234" s="263"/>
      <c r="CJ234" s="263"/>
      <c r="CK234" s="265"/>
      <c r="CL234" s="265"/>
      <c r="CM234" s="265"/>
      <c r="CN234" s="265"/>
      <c r="CO234" s="264"/>
      <c r="CP234" s="264"/>
      <c r="CQ234" s="264"/>
      <c r="CR234" s="264"/>
      <c r="CS234" s="264"/>
    </row>
    <row r="235" spans="1:97" s="251" customFormat="1" ht="30" customHeight="1" x14ac:dyDescent="0.25">
      <c r="A235" s="1998" t="s">
        <v>994</v>
      </c>
      <c r="B235" s="2006"/>
      <c r="C235" s="2006"/>
      <c r="D235" s="2006"/>
      <c r="E235" s="2006"/>
      <c r="F235" s="2006"/>
      <c r="G235" s="2006"/>
      <c r="H235" s="2007"/>
      <c r="I235" s="1838" t="s">
        <v>999</v>
      </c>
      <c r="J235" s="2004"/>
      <c r="K235" s="2004"/>
      <c r="L235" s="2004"/>
      <c r="M235" s="2004"/>
      <c r="N235" s="2004"/>
      <c r="O235" s="2004"/>
      <c r="P235" s="2004"/>
      <c r="Q235" s="2004"/>
      <c r="R235" s="2004"/>
      <c r="S235" s="2005"/>
      <c r="AB235" s="252"/>
      <c r="CH235" s="264"/>
      <c r="CI235" s="263"/>
      <c r="CJ235" s="263"/>
      <c r="CK235" s="265"/>
      <c r="CL235" s="265"/>
      <c r="CM235" s="265"/>
      <c r="CN235" s="265"/>
      <c r="CO235" s="264"/>
      <c r="CP235" s="264"/>
      <c r="CQ235" s="264"/>
      <c r="CR235" s="264"/>
      <c r="CS235" s="264"/>
    </row>
    <row r="236" spans="1:97" s="7" customFormat="1" ht="15.75" customHeight="1" x14ac:dyDescent="0.25">
      <c r="A236" s="1762" t="s">
        <v>228</v>
      </c>
      <c r="B236" s="1762"/>
      <c r="C236" s="1762"/>
      <c r="D236" s="1762"/>
      <c r="E236" s="1762"/>
      <c r="F236" s="1762"/>
      <c r="G236" s="1762"/>
      <c r="H236" s="1762"/>
      <c r="I236" s="2003"/>
      <c r="J236" s="2003"/>
      <c r="K236" s="2003"/>
      <c r="L236" s="2003"/>
      <c r="M236" s="2003"/>
      <c r="N236" s="2003"/>
      <c r="O236" s="2003"/>
      <c r="P236" s="2003"/>
      <c r="Q236" s="2003"/>
      <c r="R236" s="2003"/>
      <c r="S236" s="2003"/>
      <c r="T236" s="219"/>
      <c r="U236" s="219"/>
      <c r="AB236" s="105"/>
      <c r="AC236" s="219"/>
      <c r="AD236" s="219"/>
      <c r="AE236" s="219"/>
      <c r="AF236" s="219"/>
      <c r="AI236" s="8"/>
      <c r="CH236" s="266"/>
      <c r="CI236" s="263"/>
      <c r="CJ236" s="263"/>
      <c r="CK236" s="267"/>
      <c r="CL236" s="267"/>
      <c r="CM236" s="267"/>
      <c r="CN236" s="267"/>
      <c r="CO236" s="266"/>
      <c r="CP236" s="266"/>
      <c r="CQ236" s="266"/>
      <c r="CR236" s="266"/>
      <c r="CS236" s="266"/>
    </row>
    <row r="237" spans="1:97" s="7" customFormat="1" ht="62.25" customHeight="1" x14ac:dyDescent="0.25">
      <c r="A237" s="1998" t="s">
        <v>975</v>
      </c>
      <c r="B237" s="1999"/>
      <c r="C237" s="1999"/>
      <c r="D237" s="1999"/>
      <c r="E237" s="1999"/>
      <c r="F237" s="1999"/>
      <c r="G237" s="1999"/>
      <c r="H237" s="2000"/>
      <c r="I237" s="2001"/>
      <c r="J237" s="2001"/>
      <c r="K237" s="2001"/>
      <c r="L237" s="2001"/>
      <c r="M237" s="2001"/>
      <c r="N237" s="2001"/>
      <c r="O237" s="2001"/>
      <c r="P237" s="2001"/>
      <c r="Q237" s="2001"/>
      <c r="R237" s="2001"/>
      <c r="S237" s="2001"/>
      <c r="T237" s="251"/>
      <c r="U237" s="251"/>
      <c r="AB237" s="252"/>
      <c r="AC237" s="251"/>
      <c r="AD237" s="251"/>
      <c r="AE237" s="251"/>
      <c r="AF237" s="251"/>
      <c r="AG237" s="251"/>
      <c r="AH237" s="251"/>
      <c r="AI237" s="8"/>
      <c r="CH237" s="266"/>
      <c r="CI237" s="263"/>
      <c r="CJ237" s="263"/>
      <c r="CK237" s="265"/>
      <c r="CL237" s="265"/>
      <c r="CM237" s="265"/>
      <c r="CN237" s="265"/>
      <c r="CO237" s="266"/>
      <c r="CP237" s="266"/>
      <c r="CQ237" s="266"/>
      <c r="CR237" s="266"/>
      <c r="CS237" s="266"/>
    </row>
    <row r="238" spans="1:97" ht="9" customHeight="1" x14ac:dyDescent="0.25">
      <c r="A238" s="312"/>
      <c r="B238" s="22"/>
      <c r="C238" s="22"/>
      <c r="D238" s="22"/>
      <c r="E238" s="22"/>
      <c r="F238" s="22"/>
      <c r="G238" s="22"/>
      <c r="H238" s="22"/>
      <c r="I238" s="23"/>
      <c r="J238" s="23"/>
      <c r="K238" s="23"/>
      <c r="L238" s="23"/>
      <c r="M238" s="23"/>
      <c r="N238" s="23"/>
      <c r="O238" s="24"/>
      <c r="P238" s="24"/>
      <c r="Q238" s="24"/>
      <c r="R238" s="24"/>
      <c r="S238" s="313"/>
    </row>
    <row r="239" spans="1:97" x14ac:dyDescent="0.25">
      <c r="A239" s="1875" t="s">
        <v>1445</v>
      </c>
      <c r="B239" s="1876"/>
      <c r="C239" s="1876"/>
      <c r="D239" s="1876"/>
      <c r="E239" s="1876"/>
      <c r="F239" s="1876"/>
      <c r="G239" s="1876"/>
      <c r="H239" s="1876"/>
      <c r="I239" s="1876"/>
      <c r="J239" s="1876"/>
      <c r="K239" s="1876"/>
      <c r="L239" s="1876"/>
      <c r="M239" s="1876"/>
      <c r="N239" s="1876"/>
      <c r="O239" s="1876"/>
      <c r="P239" s="1876"/>
      <c r="Q239" s="1876"/>
      <c r="R239" s="1876"/>
      <c r="S239" s="1877"/>
      <c r="V239" s="301"/>
      <c r="W239" s="301"/>
      <c r="X239" s="301"/>
      <c r="Y239" s="301"/>
      <c r="Z239" s="301"/>
      <c r="AA239" s="301"/>
    </row>
    <row r="240" spans="1:97" ht="36" customHeight="1" x14ac:dyDescent="0.25">
      <c r="A240" s="1138" t="s">
        <v>1441</v>
      </c>
      <c r="B240" s="1139"/>
      <c r="C240" s="1139"/>
      <c r="D240" s="1139"/>
      <c r="E240" s="1139"/>
      <c r="F240" s="1140"/>
      <c r="G240" s="1138" t="s">
        <v>1442</v>
      </c>
      <c r="H240" s="1140"/>
      <c r="I240" s="1138" t="s">
        <v>1443</v>
      </c>
      <c r="J240" s="1139"/>
      <c r="K240" s="1139"/>
      <c r="L240" s="1139"/>
      <c r="M240" s="1140"/>
      <c r="N240" s="1138" t="s">
        <v>1119</v>
      </c>
      <c r="O240" s="1139"/>
      <c r="P240" s="1139"/>
      <c r="Q240" s="1139"/>
      <c r="R240" s="1139"/>
      <c r="S240" s="1140"/>
      <c r="V240" s="578"/>
      <c r="W240" s="578"/>
      <c r="X240" s="578"/>
      <c r="Y240" s="578"/>
      <c r="Z240" s="578"/>
      <c r="AA240" s="578"/>
    </row>
    <row r="241" spans="1:27" x14ac:dyDescent="0.25">
      <c r="A241" s="1742"/>
      <c r="B241" s="1743"/>
      <c r="C241" s="1743"/>
      <c r="D241" s="1743"/>
      <c r="E241" s="1743"/>
      <c r="F241" s="1744"/>
      <c r="G241" s="1742"/>
      <c r="H241" s="1744"/>
      <c r="I241" s="1739"/>
      <c r="J241" s="1740"/>
      <c r="K241" s="1740"/>
      <c r="L241" s="1740"/>
      <c r="M241" s="1741"/>
      <c r="N241" s="1739"/>
      <c r="O241" s="1740"/>
      <c r="P241" s="1740"/>
      <c r="Q241" s="1740"/>
      <c r="R241" s="1740"/>
      <c r="S241" s="1741"/>
    </row>
    <row r="242" spans="1:27" x14ac:dyDescent="0.25">
      <c r="A242" s="1742"/>
      <c r="B242" s="1743"/>
      <c r="C242" s="1743"/>
      <c r="D242" s="1743"/>
      <c r="E242" s="1743"/>
      <c r="F242" s="1744"/>
      <c r="G242" s="1742"/>
      <c r="H242" s="1744"/>
      <c r="I242" s="1739"/>
      <c r="J242" s="1740"/>
      <c r="K242" s="1740"/>
      <c r="L242" s="1740"/>
      <c r="M242" s="1741"/>
      <c r="N242" s="1739"/>
      <c r="O242" s="1740"/>
      <c r="P242" s="1740"/>
      <c r="Q242" s="1740"/>
      <c r="R242" s="1740"/>
      <c r="S242" s="1741"/>
    </row>
    <row r="243" spans="1:27" x14ac:dyDescent="0.25">
      <c r="A243" s="1742"/>
      <c r="B243" s="1743"/>
      <c r="C243" s="1743"/>
      <c r="D243" s="1743"/>
      <c r="E243" s="1743"/>
      <c r="F243" s="1744"/>
      <c r="G243" s="1742"/>
      <c r="H243" s="1744"/>
      <c r="I243" s="1739"/>
      <c r="J243" s="1740"/>
      <c r="K243" s="1740"/>
      <c r="L243" s="1740"/>
      <c r="M243" s="1741"/>
      <c r="N243" s="1739"/>
      <c r="O243" s="1740"/>
      <c r="P243" s="1740"/>
      <c r="Q243" s="1740"/>
      <c r="R243" s="1740"/>
      <c r="S243" s="1741"/>
    </row>
    <row r="244" spans="1:27" x14ac:dyDescent="0.25">
      <c r="A244" s="1742"/>
      <c r="B244" s="1743"/>
      <c r="C244" s="1743"/>
      <c r="D244" s="1743"/>
      <c r="E244" s="1743"/>
      <c r="F244" s="1744"/>
      <c r="G244" s="1742"/>
      <c r="H244" s="1744"/>
      <c r="I244" s="1739"/>
      <c r="J244" s="1740"/>
      <c r="K244" s="1740"/>
      <c r="L244" s="1740"/>
      <c r="M244" s="1741"/>
      <c r="N244" s="1739"/>
      <c r="O244" s="1740"/>
      <c r="P244" s="1740"/>
      <c r="Q244" s="1740"/>
      <c r="R244" s="1740"/>
      <c r="S244" s="1741"/>
      <c r="V244" s="301"/>
      <c r="W244" s="301"/>
      <c r="X244" s="301"/>
      <c r="Y244" s="301"/>
      <c r="Z244" s="301"/>
      <c r="AA244" s="301"/>
    </row>
    <row r="245" spans="1:27" x14ac:dyDescent="0.25">
      <c r="A245" s="1742"/>
      <c r="B245" s="1743"/>
      <c r="C245" s="1743"/>
      <c r="D245" s="1743"/>
      <c r="E245" s="1743"/>
      <c r="F245" s="1744"/>
      <c r="G245" s="1742"/>
      <c r="H245" s="1744"/>
      <c r="I245" s="1739"/>
      <c r="J245" s="1740"/>
      <c r="K245" s="1740"/>
      <c r="L245" s="1740"/>
      <c r="M245" s="1741"/>
      <c r="N245" s="1739"/>
      <c r="O245" s="1740"/>
      <c r="P245" s="1740"/>
      <c r="Q245" s="1740"/>
      <c r="R245" s="1740"/>
      <c r="S245" s="1741"/>
      <c r="V245" s="301"/>
      <c r="W245" s="301"/>
      <c r="X245" s="301"/>
      <c r="Y245" s="301"/>
      <c r="Z245" s="301"/>
      <c r="AA245" s="301"/>
    </row>
    <row r="246" spans="1:27" x14ac:dyDescent="0.25">
      <c r="A246" s="1742"/>
      <c r="B246" s="1743"/>
      <c r="C246" s="1743"/>
      <c r="D246" s="1743"/>
      <c r="E246" s="1743"/>
      <c r="F246" s="1744"/>
      <c r="G246" s="1742"/>
      <c r="H246" s="1744"/>
      <c r="I246" s="1739"/>
      <c r="J246" s="1740"/>
      <c r="K246" s="1740"/>
      <c r="L246" s="1740"/>
      <c r="M246" s="1741"/>
      <c r="N246" s="1739"/>
      <c r="O246" s="1740"/>
      <c r="P246" s="1740"/>
      <c r="Q246" s="1740"/>
      <c r="R246" s="1740"/>
      <c r="S246" s="1741"/>
      <c r="V246" s="301"/>
      <c r="W246" s="301"/>
      <c r="X246" s="301"/>
      <c r="Y246" s="301"/>
      <c r="Z246" s="301"/>
      <c r="AA246" s="301"/>
    </row>
    <row r="247" spans="1:27" collapsed="1" x14ac:dyDescent="0.25">
      <c r="A247" s="1742"/>
      <c r="B247" s="1743"/>
      <c r="C247" s="1743"/>
      <c r="D247" s="1743"/>
      <c r="E247" s="1743"/>
      <c r="F247" s="1744"/>
      <c r="G247" s="1742"/>
      <c r="H247" s="1744"/>
      <c r="I247" s="1739"/>
      <c r="J247" s="1740"/>
      <c r="K247" s="1740"/>
      <c r="L247" s="1740"/>
      <c r="M247" s="1741"/>
      <c r="N247" s="1739"/>
      <c r="O247" s="1740"/>
      <c r="P247" s="1740"/>
      <c r="Q247" s="1740"/>
      <c r="R247" s="1740"/>
      <c r="S247" s="1741"/>
      <c r="V247" s="301"/>
      <c r="W247" s="301"/>
      <c r="X247" s="301"/>
      <c r="Y247" s="301"/>
      <c r="Z247" s="301"/>
      <c r="AA247" s="301"/>
    </row>
    <row r="248" spans="1:27" hidden="1" outlineLevel="1" x14ac:dyDescent="0.25">
      <c r="A248" s="1742"/>
      <c r="B248" s="1743"/>
      <c r="C248" s="1743"/>
      <c r="D248" s="1743"/>
      <c r="E248" s="1743"/>
      <c r="F248" s="1744"/>
      <c r="G248" s="1742"/>
      <c r="H248" s="1744"/>
      <c r="I248" s="1739"/>
      <c r="J248" s="1740"/>
      <c r="K248" s="1740"/>
      <c r="L248" s="1740"/>
      <c r="M248" s="1741"/>
      <c r="N248" s="1739"/>
      <c r="O248" s="1740"/>
      <c r="P248" s="1740"/>
      <c r="Q248" s="1740"/>
      <c r="R248" s="1740"/>
      <c r="S248" s="1741"/>
      <c r="V248" s="301"/>
      <c r="W248" s="301"/>
      <c r="X248" s="301"/>
      <c r="Y248" s="301"/>
      <c r="Z248" s="301"/>
      <c r="AA248" s="301"/>
    </row>
    <row r="249" spans="1:27" hidden="1" outlineLevel="1" x14ac:dyDescent="0.25">
      <c r="A249" s="1742"/>
      <c r="B249" s="1743"/>
      <c r="C249" s="1743"/>
      <c r="D249" s="1743"/>
      <c r="E249" s="1743"/>
      <c r="F249" s="1744"/>
      <c r="G249" s="1742"/>
      <c r="H249" s="1744"/>
      <c r="I249" s="1739"/>
      <c r="J249" s="1740"/>
      <c r="K249" s="1740"/>
      <c r="L249" s="1740"/>
      <c r="M249" s="1741"/>
      <c r="N249" s="1739"/>
      <c r="O249" s="1740"/>
      <c r="P249" s="1740"/>
      <c r="Q249" s="1740"/>
      <c r="R249" s="1740"/>
      <c r="S249" s="1741"/>
    </row>
    <row r="250" spans="1:27" hidden="1" outlineLevel="1" x14ac:dyDescent="0.25">
      <c r="A250" s="1742"/>
      <c r="B250" s="1743"/>
      <c r="C250" s="1743"/>
      <c r="D250" s="1743"/>
      <c r="E250" s="1743"/>
      <c r="F250" s="1744"/>
      <c r="G250" s="1742"/>
      <c r="H250" s="1744"/>
      <c r="I250" s="1739"/>
      <c r="J250" s="1740"/>
      <c r="K250" s="1740"/>
      <c r="L250" s="1740"/>
      <c r="M250" s="1741"/>
      <c r="N250" s="1739"/>
      <c r="O250" s="1740"/>
      <c r="P250" s="1740"/>
      <c r="Q250" s="1740"/>
      <c r="R250" s="1740"/>
      <c r="S250" s="1741"/>
    </row>
    <row r="251" spans="1:27" hidden="1" outlineLevel="1" x14ac:dyDescent="0.25">
      <c r="A251" s="1742"/>
      <c r="B251" s="1743"/>
      <c r="C251" s="1743"/>
      <c r="D251" s="1743"/>
      <c r="E251" s="1743"/>
      <c r="F251" s="1744"/>
      <c r="G251" s="1742"/>
      <c r="H251" s="1744"/>
      <c r="I251" s="1739"/>
      <c r="J251" s="1740"/>
      <c r="K251" s="1740"/>
      <c r="L251" s="1740"/>
      <c r="M251" s="1741"/>
      <c r="N251" s="1739"/>
      <c r="O251" s="1740"/>
      <c r="P251" s="1740"/>
      <c r="Q251" s="1740"/>
      <c r="R251" s="1740"/>
      <c r="S251" s="1741"/>
    </row>
    <row r="252" spans="1:27" hidden="1" outlineLevel="1" x14ac:dyDescent="0.25">
      <c r="A252" s="1742"/>
      <c r="B252" s="1743"/>
      <c r="C252" s="1743"/>
      <c r="D252" s="1743"/>
      <c r="E252" s="1743"/>
      <c r="F252" s="1744"/>
      <c r="G252" s="1742"/>
      <c r="H252" s="1744"/>
      <c r="I252" s="1739"/>
      <c r="J252" s="1740"/>
      <c r="K252" s="1740"/>
      <c r="L252" s="1740"/>
      <c r="M252" s="1741"/>
      <c r="N252" s="1739"/>
      <c r="O252" s="1740"/>
      <c r="P252" s="1740"/>
      <c r="Q252" s="1740"/>
      <c r="R252" s="1740"/>
      <c r="S252" s="1741"/>
    </row>
    <row r="253" spans="1:27" hidden="1" outlineLevel="1" x14ac:dyDescent="0.25">
      <c r="A253" s="1742"/>
      <c r="B253" s="1743"/>
      <c r="C253" s="1743"/>
      <c r="D253" s="1743"/>
      <c r="E253" s="1743"/>
      <c r="F253" s="1744"/>
      <c r="G253" s="1742"/>
      <c r="H253" s="1744"/>
      <c r="I253" s="1739"/>
      <c r="J253" s="1740"/>
      <c r="K253" s="1740"/>
      <c r="L253" s="1740"/>
      <c r="M253" s="1741"/>
      <c r="N253" s="1739"/>
      <c r="O253" s="1740"/>
      <c r="P253" s="1740"/>
      <c r="Q253" s="1740"/>
      <c r="R253" s="1740"/>
      <c r="S253" s="1741"/>
      <c r="V253" s="301"/>
      <c r="W253" s="301"/>
      <c r="X253" s="301"/>
      <c r="Y253" s="301"/>
      <c r="Z253" s="301"/>
      <c r="AA253" s="301"/>
    </row>
    <row r="254" spans="1:27" ht="32.25" customHeight="1" x14ac:dyDescent="0.25">
      <c r="A254" s="1874" t="s">
        <v>1444</v>
      </c>
      <c r="B254" s="1874"/>
      <c r="C254" s="1874"/>
      <c r="D254" s="1874"/>
      <c r="E254" s="1874"/>
      <c r="F254" s="1874"/>
      <c r="G254" s="1874"/>
      <c r="H254" s="1874"/>
      <c r="I254" s="1739"/>
      <c r="J254" s="1740"/>
      <c r="K254" s="1740"/>
      <c r="L254" s="1740"/>
      <c r="M254" s="1740"/>
      <c r="N254" s="1740"/>
      <c r="O254" s="1740"/>
      <c r="P254" s="1740"/>
      <c r="Q254" s="1740"/>
      <c r="R254" s="1740"/>
      <c r="S254" s="1741"/>
    </row>
    <row r="255" spans="1:27" ht="6.75" customHeight="1" x14ac:dyDescent="0.25">
      <c r="A255" s="25"/>
      <c r="B255" s="26"/>
      <c r="C255" s="26"/>
      <c r="D255" s="26"/>
      <c r="E255" s="26"/>
      <c r="F255" s="26"/>
      <c r="G255" s="26"/>
      <c r="H255" s="26"/>
      <c r="I255" s="27"/>
      <c r="J255" s="27"/>
      <c r="K255" s="27"/>
      <c r="L255" s="27"/>
      <c r="M255" s="27"/>
      <c r="N255" s="27"/>
      <c r="O255" s="27"/>
      <c r="P255" s="27"/>
      <c r="Q255" s="27"/>
      <c r="R255" s="27"/>
      <c r="S255" s="28"/>
    </row>
    <row r="256" spans="1:27" ht="100.5" customHeight="1" x14ac:dyDescent="0.25">
      <c r="A256" s="1825" t="s">
        <v>933</v>
      </c>
      <c r="B256" s="1826"/>
      <c r="C256" s="1826"/>
      <c r="D256" s="1826"/>
      <c r="E256" s="1826"/>
      <c r="F256" s="1826"/>
      <c r="G256" s="1826"/>
      <c r="H256" s="1826"/>
      <c r="I256" s="1826"/>
      <c r="J256" s="1826"/>
      <c r="K256" s="1826"/>
      <c r="L256" s="1826"/>
      <c r="M256" s="1826"/>
      <c r="N256" s="1826"/>
      <c r="O256" s="1826"/>
      <c r="P256" s="1826"/>
      <c r="Q256" s="1826"/>
      <c r="R256" s="1826"/>
      <c r="S256" s="1827"/>
    </row>
    <row r="257" spans="1:97" ht="9" customHeight="1" x14ac:dyDescent="0.25">
      <c r="A257" s="314"/>
      <c r="B257" s="30"/>
      <c r="C257" s="30"/>
      <c r="D257" s="30"/>
      <c r="E257" s="30"/>
      <c r="F257" s="30"/>
      <c r="G257" s="30"/>
      <c r="H257" s="30"/>
      <c r="I257" s="30"/>
      <c r="J257" s="30"/>
      <c r="K257" s="30"/>
      <c r="L257" s="30"/>
      <c r="M257" s="30"/>
      <c r="N257" s="30"/>
      <c r="O257" s="30"/>
      <c r="P257" s="30"/>
      <c r="Q257" s="30"/>
      <c r="R257" s="30"/>
      <c r="S257" s="315"/>
    </row>
    <row r="258" spans="1:97" x14ac:dyDescent="0.25">
      <c r="A258" s="316" t="s">
        <v>932</v>
      </c>
      <c r="B258" s="212"/>
      <c r="C258" s="212"/>
      <c r="D258" s="317"/>
      <c r="E258" s="317"/>
      <c r="F258" s="317"/>
      <c r="G258" s="317"/>
      <c r="H258" s="317"/>
      <c r="I258" s="317"/>
      <c r="J258" s="317"/>
      <c r="K258" s="317"/>
      <c r="L258" s="317"/>
      <c r="M258" s="308"/>
      <c r="N258" s="308"/>
      <c r="O258" s="308"/>
      <c r="P258" s="308"/>
      <c r="Q258" s="309"/>
      <c r="R258" s="309"/>
      <c r="S258" s="310"/>
    </row>
    <row r="259" spans="1:97" x14ac:dyDescent="0.25">
      <c r="A259" s="316" t="s">
        <v>923</v>
      </c>
      <c r="B259" s="212"/>
      <c r="C259" s="212"/>
      <c r="D259" s="317"/>
      <c r="E259" s="317"/>
      <c r="F259" s="317"/>
      <c r="G259" s="317"/>
      <c r="H259" s="317"/>
      <c r="I259" s="317"/>
      <c r="J259" s="317"/>
      <c r="K259" s="317"/>
      <c r="L259" s="317"/>
      <c r="M259" s="308"/>
      <c r="N259" s="308"/>
      <c r="O259" s="308"/>
      <c r="P259" s="308"/>
      <c r="Q259" s="309"/>
      <c r="R259" s="309"/>
      <c r="S259" s="310"/>
    </row>
    <row r="260" spans="1:97" x14ac:dyDescent="0.25">
      <c r="A260" s="1818" t="s">
        <v>167</v>
      </c>
      <c r="B260" s="1818"/>
      <c r="C260" s="1818"/>
      <c r="D260" s="1818"/>
      <c r="E260" s="1818"/>
      <c r="F260" s="1818"/>
      <c r="G260" s="1818"/>
      <c r="H260" s="1818"/>
      <c r="I260" s="1828" t="s">
        <v>168</v>
      </c>
      <c r="J260" s="1828"/>
      <c r="K260" s="1828"/>
      <c r="L260" s="1828" t="s">
        <v>168</v>
      </c>
      <c r="M260" s="1828"/>
      <c r="N260" s="1828"/>
      <c r="O260" s="1828" t="s">
        <v>168</v>
      </c>
      <c r="P260" s="1828"/>
      <c r="Q260" s="1828" t="s">
        <v>168</v>
      </c>
      <c r="R260" s="1828"/>
      <c r="S260" s="1828"/>
    </row>
    <row r="261" spans="1:97" x14ac:dyDescent="0.25">
      <c r="A261" s="1818"/>
      <c r="B261" s="1818"/>
      <c r="C261" s="1818"/>
      <c r="D261" s="1818"/>
      <c r="E261" s="1818"/>
      <c r="F261" s="1818"/>
      <c r="G261" s="1818"/>
      <c r="H261" s="1818"/>
      <c r="I261" s="1828" t="s">
        <v>108</v>
      </c>
      <c r="J261" s="1828"/>
      <c r="K261" s="1828"/>
      <c r="L261" s="1828" t="s">
        <v>468</v>
      </c>
      <c r="M261" s="1828"/>
      <c r="N261" s="1828"/>
      <c r="O261" s="1828" t="s">
        <v>468</v>
      </c>
      <c r="P261" s="1828"/>
      <c r="Q261" s="1828" t="s">
        <v>468</v>
      </c>
      <c r="R261" s="1828"/>
      <c r="S261" s="1828"/>
    </row>
    <row r="262" spans="1:97" x14ac:dyDescent="0.25">
      <c r="A262" s="1782" t="s">
        <v>481</v>
      </c>
      <c r="B262" s="1783"/>
      <c r="C262" s="1783"/>
      <c r="D262" s="1783"/>
      <c r="E262" s="1783"/>
      <c r="F262" s="1783"/>
      <c r="G262" s="1783"/>
      <c r="H262" s="1784"/>
      <c r="I262" s="1828"/>
      <c r="J262" s="1828"/>
      <c r="K262" s="1828"/>
      <c r="L262" s="1828"/>
      <c r="M262" s="1828"/>
      <c r="N262" s="1828"/>
      <c r="O262" s="1828"/>
      <c r="P262" s="1828"/>
      <c r="Q262" s="1828"/>
      <c r="R262" s="1828"/>
      <c r="S262" s="1828"/>
    </row>
    <row r="263" spans="1:97" x14ac:dyDescent="0.25">
      <c r="A263" s="1946" t="s">
        <v>169</v>
      </c>
      <c r="B263" s="1946"/>
      <c r="C263" s="1946"/>
      <c r="D263" s="1946"/>
      <c r="E263" s="1946"/>
      <c r="F263" s="1946"/>
      <c r="G263" s="1946"/>
      <c r="H263" s="1946"/>
      <c r="I263" s="1739"/>
      <c r="J263" s="1740"/>
      <c r="K263" s="1740"/>
      <c r="L263" s="1740"/>
      <c r="M263" s="1740"/>
      <c r="N263" s="1740"/>
      <c r="O263" s="1740"/>
      <c r="P263" s="1740"/>
      <c r="Q263" s="1740"/>
      <c r="R263" s="1740"/>
      <c r="S263" s="1741"/>
      <c r="CI263" s="268"/>
      <c r="CJ263" s="268"/>
    </row>
    <row r="264" spans="1:97" ht="15.75" customHeight="1" x14ac:dyDescent="0.25">
      <c r="A264" s="1819" t="s">
        <v>1070</v>
      </c>
      <c r="B264" s="1820"/>
      <c r="C264" s="1820"/>
      <c r="D264" s="1820"/>
      <c r="E264" s="1820"/>
      <c r="F264" s="1820"/>
      <c r="G264" s="1820"/>
      <c r="H264" s="1820"/>
      <c r="I264" s="1820"/>
      <c r="J264" s="1821"/>
      <c r="K264" s="1838" t="s">
        <v>1409</v>
      </c>
      <c r="L264" s="1839"/>
      <c r="M264" s="1839"/>
      <c r="N264" s="1839"/>
      <c r="O264" s="1839"/>
      <c r="P264" s="1839"/>
      <c r="Q264" s="1839"/>
      <c r="R264" s="1839"/>
      <c r="S264" s="1840"/>
      <c r="V264" s="301"/>
      <c r="W264" s="301"/>
      <c r="X264" s="301"/>
      <c r="Y264" s="301"/>
      <c r="Z264" s="301"/>
      <c r="AA264" s="301"/>
    </row>
    <row r="265" spans="1:97" ht="27" customHeight="1" x14ac:dyDescent="0.25">
      <c r="A265" s="1871" t="s">
        <v>1410</v>
      </c>
      <c r="B265" s="1872"/>
      <c r="C265" s="1872"/>
      <c r="D265" s="1872"/>
      <c r="E265" s="1872"/>
      <c r="F265" s="1872"/>
      <c r="G265" s="1872"/>
      <c r="H265" s="1872"/>
      <c r="I265" s="1872"/>
      <c r="J265" s="1872"/>
      <c r="K265" s="1872"/>
      <c r="L265" s="1872"/>
      <c r="M265" s="1872"/>
      <c r="N265" s="1872"/>
      <c r="O265" s="1872"/>
      <c r="P265" s="1872"/>
      <c r="Q265" s="1872"/>
      <c r="R265" s="1872"/>
      <c r="S265" s="1873"/>
      <c r="T265" s="254"/>
      <c r="U265" s="254"/>
      <c r="V265" s="301"/>
      <c r="W265" s="301"/>
      <c r="X265" s="301"/>
      <c r="Y265" s="301"/>
      <c r="Z265" s="301"/>
      <c r="AA265" s="301"/>
      <c r="AB265" s="253"/>
      <c r="AC265" s="254"/>
      <c r="AD265" s="254"/>
      <c r="AE265" s="254"/>
      <c r="AF265" s="254"/>
      <c r="AG265" s="254"/>
      <c r="AH265" s="254"/>
      <c r="CI265" s="268"/>
      <c r="CJ265" s="268"/>
      <c r="CK265" s="268"/>
      <c r="CL265" s="268"/>
      <c r="CM265" s="268"/>
      <c r="CN265" s="268"/>
    </row>
    <row r="266" spans="1:97" ht="9" customHeight="1" x14ac:dyDescent="0.25">
      <c r="A266" s="314"/>
      <c r="B266" s="30"/>
      <c r="C266" s="30"/>
      <c r="D266" s="30"/>
      <c r="E266" s="30"/>
      <c r="F266" s="30"/>
      <c r="G266" s="30"/>
      <c r="H266" s="30"/>
      <c r="I266" s="30"/>
      <c r="J266" s="30"/>
      <c r="K266" s="30"/>
      <c r="L266" s="30"/>
      <c r="M266" s="30"/>
      <c r="N266" s="30"/>
      <c r="O266" s="30"/>
      <c r="P266" s="30"/>
      <c r="Q266" s="30"/>
      <c r="R266" s="30"/>
      <c r="S266" s="315"/>
    </row>
    <row r="267" spans="1:97" s="254" customFormat="1" x14ac:dyDescent="0.25">
      <c r="A267" s="1822" t="s">
        <v>1411</v>
      </c>
      <c r="B267" s="1823"/>
      <c r="C267" s="1823"/>
      <c r="D267" s="1823"/>
      <c r="E267" s="1823"/>
      <c r="F267" s="1823"/>
      <c r="G267" s="1823"/>
      <c r="H267" s="1823"/>
      <c r="I267" s="1823"/>
      <c r="J267" s="1823"/>
      <c r="K267" s="1823"/>
      <c r="L267" s="1823"/>
      <c r="M267" s="1823"/>
      <c r="N267" s="1823"/>
      <c r="O267" s="1823"/>
      <c r="P267" s="1823"/>
      <c r="Q267" s="1823"/>
      <c r="R267" s="1823"/>
      <c r="S267" s="1824"/>
      <c r="AB267" s="253"/>
      <c r="CH267" s="269"/>
      <c r="CI267" s="263"/>
      <c r="CJ267" s="263"/>
      <c r="CK267" s="268"/>
      <c r="CL267" s="268"/>
      <c r="CM267" s="268"/>
      <c r="CN267" s="268"/>
      <c r="CO267" s="269"/>
      <c r="CP267" s="269"/>
      <c r="CQ267" s="269"/>
      <c r="CR267" s="269"/>
      <c r="CS267" s="269"/>
    </row>
    <row r="268" spans="1:97" s="254" customFormat="1" ht="33" customHeight="1" x14ac:dyDescent="0.25">
      <c r="A268" s="1835" t="s">
        <v>1256</v>
      </c>
      <c r="B268" s="1836"/>
      <c r="C268" s="1836"/>
      <c r="D268" s="1836"/>
      <c r="E268" s="1836"/>
      <c r="F268" s="1836"/>
      <c r="G268" s="1836"/>
      <c r="H268" s="1836"/>
      <c r="I268" s="1836"/>
      <c r="J268" s="1837"/>
      <c r="K268" s="1838" t="s">
        <v>935</v>
      </c>
      <c r="L268" s="1839"/>
      <c r="M268" s="1839"/>
      <c r="N268" s="1839"/>
      <c r="O268" s="1839"/>
      <c r="P268" s="1839"/>
      <c r="Q268" s="1839"/>
      <c r="R268" s="1839"/>
      <c r="S268" s="1840"/>
      <c r="T268" s="6"/>
      <c r="U268" s="6"/>
      <c r="AB268" s="218"/>
      <c r="AC268" s="6"/>
      <c r="AD268" s="6"/>
      <c r="AE268" s="6"/>
      <c r="AF268" s="6"/>
      <c r="AG268" s="6"/>
      <c r="AH268" s="6"/>
      <c r="CH268" s="269"/>
      <c r="CI268" s="263"/>
      <c r="CJ268" s="263"/>
      <c r="CK268" s="263"/>
      <c r="CL268" s="263"/>
      <c r="CM268" s="263"/>
      <c r="CN268" s="263"/>
      <c r="CO268" s="269"/>
      <c r="CP268" s="269"/>
      <c r="CQ268" s="269"/>
      <c r="CR268" s="269"/>
      <c r="CS268" s="269"/>
    </row>
    <row r="269" spans="1:97" ht="15.75" customHeight="1" x14ac:dyDescent="0.25">
      <c r="A269" s="1835" t="s">
        <v>1255</v>
      </c>
      <c r="B269" s="1836"/>
      <c r="C269" s="1836"/>
      <c r="D269" s="1836"/>
      <c r="E269" s="1836"/>
      <c r="F269" s="1836"/>
      <c r="G269" s="1836"/>
      <c r="H269" s="1836"/>
      <c r="I269" s="1836"/>
      <c r="J269" s="1836"/>
      <c r="K269" s="1836"/>
      <c r="L269" s="1836"/>
      <c r="M269" s="1836"/>
      <c r="N269" s="1836"/>
      <c r="O269" s="1836"/>
      <c r="P269" s="1836"/>
      <c r="Q269" s="1836"/>
      <c r="R269" s="1836"/>
      <c r="S269" s="1837"/>
    </row>
    <row r="270" spans="1:97" ht="89.25" customHeight="1" x14ac:dyDescent="0.25">
      <c r="A270" s="1832"/>
      <c r="B270" s="1833"/>
      <c r="C270" s="1833"/>
      <c r="D270" s="1833"/>
      <c r="E270" s="1833"/>
      <c r="F270" s="1833"/>
      <c r="G270" s="1833"/>
      <c r="H270" s="1833"/>
      <c r="I270" s="1833"/>
      <c r="J270" s="1833"/>
      <c r="K270" s="1833"/>
      <c r="L270" s="1833"/>
      <c r="M270" s="1833"/>
      <c r="N270" s="1833"/>
      <c r="O270" s="1833"/>
      <c r="P270" s="1833"/>
      <c r="Q270" s="1833"/>
      <c r="R270" s="1833"/>
      <c r="S270" s="1834"/>
      <c r="T270" s="254"/>
      <c r="U270" s="254"/>
      <c r="AB270" s="253"/>
      <c r="AC270" s="254"/>
      <c r="AD270" s="254"/>
      <c r="AE270" s="254"/>
      <c r="AF270" s="254"/>
      <c r="AG270" s="254"/>
      <c r="AH270" s="254"/>
      <c r="CK270" s="268"/>
      <c r="CL270" s="268"/>
      <c r="CM270" s="268"/>
      <c r="CN270" s="268"/>
    </row>
    <row r="271" spans="1:97" s="254" customFormat="1" ht="8.25" customHeight="1" x14ac:dyDescent="0.25">
      <c r="A271" s="61"/>
      <c r="B271" s="18"/>
      <c r="C271" s="18"/>
      <c r="D271" s="18"/>
      <c r="E271" s="18"/>
      <c r="F271" s="18"/>
      <c r="G271" s="18"/>
      <c r="H271" s="18"/>
      <c r="I271" s="18"/>
      <c r="J271" s="18"/>
      <c r="K271" s="18"/>
      <c r="L271" s="18"/>
      <c r="M271" s="18"/>
      <c r="N271" s="18"/>
      <c r="O271" s="18"/>
      <c r="P271" s="18"/>
      <c r="Q271" s="18"/>
      <c r="R271" s="18"/>
      <c r="S271" s="62"/>
      <c r="AB271" s="253"/>
      <c r="CH271" s="269"/>
      <c r="CI271" s="263"/>
      <c r="CJ271" s="263"/>
      <c r="CK271" s="268"/>
      <c r="CL271" s="268"/>
      <c r="CM271" s="268"/>
      <c r="CN271" s="268"/>
      <c r="CO271" s="269"/>
      <c r="CP271" s="269"/>
      <c r="CQ271" s="269"/>
      <c r="CR271" s="269"/>
      <c r="CS271" s="269"/>
    </row>
    <row r="272" spans="1:97" s="254" customFormat="1" ht="15.75" customHeight="1" x14ac:dyDescent="0.25">
      <c r="A272" s="1835" t="s">
        <v>1254</v>
      </c>
      <c r="B272" s="1836"/>
      <c r="C272" s="1836"/>
      <c r="D272" s="1836"/>
      <c r="E272" s="1836"/>
      <c r="F272" s="1836"/>
      <c r="G272" s="1836"/>
      <c r="H272" s="1836"/>
      <c r="I272" s="1836"/>
      <c r="J272" s="1836"/>
      <c r="K272" s="1836"/>
      <c r="L272" s="1836"/>
      <c r="M272" s="1836"/>
      <c r="N272" s="1836"/>
      <c r="O272" s="1836"/>
      <c r="P272" s="1836"/>
      <c r="Q272" s="1836"/>
      <c r="R272" s="1836"/>
      <c r="S272" s="1837"/>
      <c r="AB272" s="253"/>
      <c r="CH272" s="269"/>
      <c r="CI272" s="263"/>
      <c r="CJ272" s="263"/>
      <c r="CK272" s="268"/>
      <c r="CL272" s="268"/>
      <c r="CM272" s="268"/>
      <c r="CN272" s="268"/>
      <c r="CO272" s="269"/>
      <c r="CP272" s="269"/>
      <c r="CQ272" s="269"/>
      <c r="CR272" s="269"/>
      <c r="CS272" s="269"/>
    </row>
    <row r="273" spans="1:97" s="254" customFormat="1" ht="89.25" customHeight="1" x14ac:dyDescent="0.25">
      <c r="A273" s="1832"/>
      <c r="B273" s="1833"/>
      <c r="C273" s="1833"/>
      <c r="D273" s="1833"/>
      <c r="E273" s="1833"/>
      <c r="F273" s="1833"/>
      <c r="G273" s="1833"/>
      <c r="H273" s="1833"/>
      <c r="I273" s="1833"/>
      <c r="J273" s="1833"/>
      <c r="K273" s="1833"/>
      <c r="L273" s="1833"/>
      <c r="M273" s="1833"/>
      <c r="N273" s="1833"/>
      <c r="O273" s="1833"/>
      <c r="P273" s="1833"/>
      <c r="Q273" s="1833"/>
      <c r="R273" s="1833"/>
      <c r="S273" s="1834"/>
      <c r="AB273" s="253"/>
      <c r="CH273" s="269"/>
      <c r="CI273" s="263"/>
      <c r="CJ273" s="263"/>
      <c r="CK273" s="268"/>
      <c r="CL273" s="268"/>
      <c r="CM273" s="268"/>
      <c r="CN273" s="268"/>
      <c r="CO273" s="269"/>
      <c r="CP273" s="269"/>
      <c r="CQ273" s="269"/>
      <c r="CR273" s="269"/>
      <c r="CS273" s="269"/>
    </row>
    <row r="274" spans="1:97" s="254" customFormat="1" ht="9.75" customHeight="1" x14ac:dyDescent="0.25">
      <c r="A274" s="61"/>
      <c r="B274" s="18"/>
      <c r="C274" s="18"/>
      <c r="D274" s="18"/>
      <c r="E274" s="18"/>
      <c r="F274" s="18"/>
      <c r="G274" s="18"/>
      <c r="H274" s="18"/>
      <c r="I274" s="18"/>
      <c r="J274" s="18"/>
      <c r="K274" s="18"/>
      <c r="L274" s="18"/>
      <c r="M274" s="18"/>
      <c r="N274" s="18"/>
      <c r="O274" s="18"/>
      <c r="P274" s="18"/>
      <c r="Q274" s="18"/>
      <c r="R274" s="18"/>
      <c r="S274" s="62"/>
      <c r="AB274" s="253"/>
      <c r="CH274" s="269"/>
      <c r="CI274" s="263"/>
      <c r="CJ274" s="263"/>
      <c r="CK274" s="268"/>
      <c r="CL274" s="268"/>
      <c r="CM274" s="268"/>
      <c r="CN274" s="268"/>
      <c r="CO274" s="269"/>
      <c r="CP274" s="269"/>
      <c r="CQ274" s="269"/>
      <c r="CR274" s="269"/>
      <c r="CS274" s="269"/>
    </row>
    <row r="275" spans="1:97" s="254" customFormat="1" ht="15.75" customHeight="1" x14ac:dyDescent="0.25">
      <c r="A275" s="1835" t="s">
        <v>1258</v>
      </c>
      <c r="B275" s="1836"/>
      <c r="C275" s="1836"/>
      <c r="D275" s="1836"/>
      <c r="E275" s="1836"/>
      <c r="F275" s="1836"/>
      <c r="G275" s="1836"/>
      <c r="H275" s="1836"/>
      <c r="I275" s="1836"/>
      <c r="J275" s="1836"/>
      <c r="K275" s="1836"/>
      <c r="L275" s="1836"/>
      <c r="M275" s="1836"/>
      <c r="N275" s="1836"/>
      <c r="O275" s="1836"/>
      <c r="P275" s="1836"/>
      <c r="Q275" s="1836"/>
      <c r="R275" s="1836"/>
      <c r="S275" s="1837"/>
      <c r="AB275" s="253"/>
      <c r="CH275" s="269"/>
      <c r="CI275" s="263"/>
      <c r="CJ275" s="263"/>
      <c r="CK275" s="268"/>
      <c r="CL275" s="268"/>
      <c r="CM275" s="268"/>
      <c r="CN275" s="268"/>
      <c r="CO275" s="269"/>
      <c r="CP275" s="269"/>
      <c r="CQ275" s="269"/>
      <c r="CR275" s="269"/>
      <c r="CS275" s="269"/>
    </row>
    <row r="276" spans="1:97" s="254" customFormat="1" ht="89.25" customHeight="1" x14ac:dyDescent="0.25">
      <c r="A276" s="1829"/>
      <c r="B276" s="1830"/>
      <c r="C276" s="1830"/>
      <c r="D276" s="1830"/>
      <c r="E276" s="1830"/>
      <c r="F276" s="1830"/>
      <c r="G276" s="1830"/>
      <c r="H276" s="1830"/>
      <c r="I276" s="1830"/>
      <c r="J276" s="1830"/>
      <c r="K276" s="1830"/>
      <c r="L276" s="1830"/>
      <c r="M276" s="1830"/>
      <c r="N276" s="1830"/>
      <c r="O276" s="1830"/>
      <c r="P276" s="1830"/>
      <c r="Q276" s="1830"/>
      <c r="R276" s="1830"/>
      <c r="S276" s="1831"/>
      <c r="AB276" s="253"/>
      <c r="CH276" s="269"/>
      <c r="CI276" s="263"/>
      <c r="CJ276" s="263"/>
      <c r="CK276" s="268"/>
      <c r="CL276" s="268"/>
      <c r="CM276" s="268"/>
      <c r="CN276" s="268"/>
      <c r="CO276" s="269"/>
      <c r="CP276" s="269"/>
      <c r="CQ276" s="269"/>
      <c r="CR276" s="269"/>
      <c r="CS276" s="269"/>
    </row>
    <row r="277" spans="1:97" ht="220.5" customHeight="1" x14ac:dyDescent="0.25">
      <c r="A277" s="1871" t="s">
        <v>1679</v>
      </c>
      <c r="B277" s="1872"/>
      <c r="C277" s="1872"/>
      <c r="D277" s="1872"/>
      <c r="E277" s="1872"/>
      <c r="F277" s="1872"/>
      <c r="G277" s="1872"/>
      <c r="H277" s="1872"/>
      <c r="I277" s="1872"/>
      <c r="J277" s="1872"/>
      <c r="K277" s="1872"/>
      <c r="L277" s="1872"/>
      <c r="M277" s="1872"/>
      <c r="N277" s="1872"/>
      <c r="O277" s="1872"/>
      <c r="P277" s="1872"/>
      <c r="Q277" s="1872"/>
      <c r="R277" s="1872"/>
      <c r="S277" s="1873"/>
      <c r="AB277" s="255"/>
      <c r="AC277" s="256"/>
      <c r="AD277" s="256"/>
      <c r="AE277" s="256"/>
      <c r="AF277" s="256"/>
      <c r="AG277" s="256"/>
      <c r="AH277" s="256"/>
      <c r="AI277" s="256"/>
      <c r="AJ277" s="256"/>
      <c r="AK277" s="256"/>
      <c r="AL277" s="256"/>
      <c r="AM277" s="256"/>
      <c r="AN277" s="256"/>
      <c r="AO277" s="256"/>
      <c r="AP277" s="256"/>
      <c r="CK277" s="270"/>
      <c r="CL277" s="270"/>
      <c r="CM277" s="270"/>
      <c r="CN277" s="270"/>
    </row>
    <row r="278" spans="1:97" ht="9" customHeight="1" x14ac:dyDescent="0.25">
      <c r="A278" s="198"/>
      <c r="B278" s="199"/>
      <c r="C278" s="199"/>
      <c r="D278" s="199"/>
      <c r="E278" s="199"/>
      <c r="F278" s="199"/>
      <c r="G278" s="199"/>
      <c r="H278" s="199"/>
      <c r="I278" s="199"/>
      <c r="J278" s="199"/>
      <c r="K278" s="199"/>
      <c r="L278" s="199"/>
      <c r="M278" s="199"/>
      <c r="N278" s="199"/>
      <c r="O278" s="200"/>
      <c r="P278" s="199"/>
      <c r="Q278" s="201"/>
      <c r="R278" s="201"/>
      <c r="S278" s="202"/>
      <c r="AB278" s="255"/>
      <c r="AC278" s="256"/>
      <c r="AD278" s="256"/>
      <c r="AE278" s="256"/>
      <c r="AF278" s="256"/>
      <c r="AG278" s="256"/>
      <c r="AH278" s="256"/>
      <c r="AI278" s="256"/>
      <c r="AJ278" s="256"/>
      <c r="AK278" s="256"/>
      <c r="AL278" s="256"/>
      <c r="AM278" s="256"/>
      <c r="AN278" s="256"/>
      <c r="AO278" s="256"/>
      <c r="AP278" s="256"/>
      <c r="CK278" s="270"/>
      <c r="CL278" s="270"/>
      <c r="CM278" s="270"/>
      <c r="CN278" s="270"/>
    </row>
    <row r="279" spans="1:97" ht="21" customHeight="1" x14ac:dyDescent="0.25">
      <c r="A279" s="1613" t="s">
        <v>1149</v>
      </c>
      <c r="B279" s="1614"/>
      <c r="C279" s="1614"/>
      <c r="D279" s="1614"/>
      <c r="E279" s="1614"/>
      <c r="F279" s="1614"/>
      <c r="G279" s="1614"/>
      <c r="H279" s="1614"/>
      <c r="I279" s="1614"/>
      <c r="J279" s="1614"/>
      <c r="K279" s="1614"/>
      <c r="L279" s="1614"/>
      <c r="M279" s="1614"/>
      <c r="N279" s="1614"/>
      <c r="O279" s="1614"/>
      <c r="P279" s="1614"/>
      <c r="Q279" s="1614"/>
      <c r="R279" s="1614"/>
      <c r="S279" s="1630"/>
      <c r="AB279" s="255"/>
      <c r="AC279" s="256"/>
      <c r="AD279" s="256"/>
      <c r="AE279" s="256"/>
      <c r="AF279" s="256"/>
      <c r="AG279" s="256"/>
      <c r="AH279" s="256"/>
      <c r="AI279" s="256"/>
      <c r="AJ279" s="256"/>
      <c r="AK279" s="256"/>
      <c r="AL279" s="256"/>
      <c r="AM279" s="256"/>
      <c r="AN279" s="256"/>
      <c r="AO279" s="256"/>
      <c r="AP279" s="256"/>
      <c r="CK279" s="270"/>
      <c r="CL279" s="270"/>
      <c r="CM279" s="270"/>
      <c r="CN279" s="270"/>
    </row>
    <row r="280" spans="1:97" ht="21" customHeight="1" x14ac:dyDescent="0.25">
      <c r="A280" s="1596" t="s">
        <v>1091</v>
      </c>
      <c r="B280" s="1596"/>
      <c r="C280" s="1596" t="s">
        <v>238</v>
      </c>
      <c r="D280" s="1596"/>
      <c r="E280" s="1596"/>
      <c r="F280" s="1596"/>
      <c r="G280" s="1596"/>
      <c r="H280" s="1609" t="s">
        <v>1209</v>
      </c>
      <c r="I280" s="1610"/>
      <c r="J280" s="1629"/>
      <c r="K280" s="1596" t="s">
        <v>1129</v>
      </c>
      <c r="L280" s="1596" t="s">
        <v>1130</v>
      </c>
      <c r="M280" s="1596" t="s">
        <v>1131</v>
      </c>
      <c r="N280" s="1596" t="s">
        <v>1132</v>
      </c>
      <c r="O280" s="1596" t="s">
        <v>1210</v>
      </c>
      <c r="P280" s="1596"/>
      <c r="Q280" s="1596" t="s">
        <v>1105</v>
      </c>
      <c r="R280" s="1596"/>
      <c r="S280" s="1596"/>
      <c r="AB280" s="255"/>
      <c r="AC280" s="256"/>
      <c r="AD280" s="256"/>
      <c r="AE280" s="256"/>
      <c r="AF280" s="256"/>
      <c r="AG280" s="256"/>
      <c r="AH280" s="256"/>
      <c r="AI280" s="256"/>
      <c r="AJ280" s="256"/>
      <c r="AK280" s="256"/>
      <c r="AL280" s="256"/>
      <c r="AM280" s="256"/>
      <c r="AN280" s="256"/>
      <c r="AO280" s="256"/>
      <c r="AP280" s="256"/>
      <c r="CK280" s="270"/>
      <c r="CL280" s="270"/>
      <c r="CM280" s="270"/>
      <c r="CN280" s="270"/>
    </row>
    <row r="281" spans="1:97" ht="61.5" customHeight="1" x14ac:dyDescent="0.25">
      <c r="A281" s="1596"/>
      <c r="B281" s="1596"/>
      <c r="C281" s="1596"/>
      <c r="D281" s="1596"/>
      <c r="E281" s="1596"/>
      <c r="F281" s="1596"/>
      <c r="G281" s="1596"/>
      <c r="H281" s="1613"/>
      <c r="I281" s="1614"/>
      <c r="J281" s="1630"/>
      <c r="K281" s="1596"/>
      <c r="L281" s="1596"/>
      <c r="M281" s="1596"/>
      <c r="N281" s="1596"/>
      <c r="O281" s="1596"/>
      <c r="P281" s="1596"/>
      <c r="Q281" s="1596"/>
      <c r="R281" s="1596"/>
      <c r="S281" s="1596"/>
      <c r="AB281" s="255"/>
      <c r="AC281" s="256"/>
      <c r="AD281" s="256"/>
      <c r="AE281" s="256"/>
      <c r="AF281" s="256"/>
      <c r="AG281" s="256"/>
      <c r="AH281" s="256"/>
      <c r="AI281" s="256"/>
      <c r="AJ281" s="256"/>
      <c r="AK281" s="256"/>
      <c r="AL281" s="256"/>
      <c r="AM281" s="256"/>
      <c r="AN281" s="256"/>
      <c r="AO281" s="256"/>
      <c r="AP281" s="256"/>
      <c r="CK281" s="270"/>
      <c r="CL281" s="270"/>
      <c r="CM281" s="270"/>
      <c r="CN281" s="270"/>
    </row>
    <row r="282" spans="1:97" ht="21" customHeight="1" x14ac:dyDescent="0.25">
      <c r="A282" s="1747">
        <f>'Движение ДС,НДО,арест'!A8</f>
        <v>0</v>
      </c>
      <c r="B282" s="1747"/>
      <c r="C282" s="1751" t="str">
        <f>'Движение ДС,НДО,арест'!B8</f>
        <v>Выберите Банк</v>
      </c>
      <c r="D282" s="1751"/>
      <c r="E282" s="1751"/>
      <c r="F282" s="1751"/>
      <c r="G282" s="1751"/>
      <c r="H282" s="1748">
        <f>'Движение ДС,НДО,арест'!E8</f>
        <v>0</v>
      </c>
      <c r="I282" s="1749"/>
      <c r="J282" s="1750"/>
      <c r="K282" s="544">
        <f>'Движение ДС,НДО,арест'!F8</f>
        <v>0</v>
      </c>
      <c r="L282" s="544">
        <f>'Движение ДС,НДО,арест'!G8</f>
        <v>0</v>
      </c>
      <c r="M282" s="544">
        <f>'Движение ДС,НДО,арест'!H8</f>
        <v>0</v>
      </c>
      <c r="N282" s="544">
        <f>'Движение ДС,НДО,арест'!I8</f>
        <v>0</v>
      </c>
      <c r="O282" s="1747">
        <f>'Движение ДС,НДО,арест'!J8</f>
        <v>0</v>
      </c>
      <c r="P282" s="1747"/>
      <c r="Q282" s="1745">
        <f t="shared" ref="Q282:Q313" si="0">H282+O282</f>
        <v>0</v>
      </c>
      <c r="R282" s="1745"/>
      <c r="S282" s="1746"/>
      <c r="AB282" s="255"/>
      <c r="AC282" s="256"/>
      <c r="AD282" s="256"/>
      <c r="AE282" s="256"/>
      <c r="AF282" s="256"/>
      <c r="AG282" s="256"/>
      <c r="AH282" s="256"/>
      <c r="AI282" s="256"/>
      <c r="AJ282" s="256"/>
      <c r="AK282" s="256"/>
      <c r="AL282" s="256"/>
      <c r="AM282" s="256"/>
      <c r="AN282" s="256"/>
      <c r="AO282" s="256"/>
      <c r="AP282" s="256"/>
      <c r="CK282" s="270"/>
      <c r="CL282" s="270"/>
      <c r="CM282" s="270"/>
      <c r="CN282" s="270"/>
    </row>
    <row r="283" spans="1:97" ht="21" customHeight="1" x14ac:dyDescent="0.25">
      <c r="A283" s="1747">
        <f>'Движение ДС,НДО,арест'!A9</f>
        <v>0</v>
      </c>
      <c r="B283" s="1747"/>
      <c r="C283" s="1751" t="str">
        <f>'Движение ДС,НДО,арест'!B9</f>
        <v>Выберите Банк</v>
      </c>
      <c r="D283" s="1751"/>
      <c r="E283" s="1751"/>
      <c r="F283" s="1751"/>
      <c r="G283" s="1751"/>
      <c r="H283" s="1748">
        <f>'Движение ДС,НДО,арест'!E9</f>
        <v>0</v>
      </c>
      <c r="I283" s="1749"/>
      <c r="J283" s="1750"/>
      <c r="K283" s="544">
        <f>'Движение ДС,НДО,арест'!F9</f>
        <v>0</v>
      </c>
      <c r="L283" s="544">
        <f>'Движение ДС,НДО,арест'!G9</f>
        <v>0</v>
      </c>
      <c r="M283" s="544">
        <f>'Движение ДС,НДО,арест'!H9</f>
        <v>0</v>
      </c>
      <c r="N283" s="544">
        <f>'Движение ДС,НДО,арест'!I9</f>
        <v>0</v>
      </c>
      <c r="O283" s="1747">
        <f>'Движение ДС,НДО,арест'!J9</f>
        <v>0</v>
      </c>
      <c r="P283" s="1747"/>
      <c r="Q283" s="1745">
        <f t="shared" si="0"/>
        <v>0</v>
      </c>
      <c r="R283" s="1745"/>
      <c r="S283" s="1746"/>
      <c r="AB283" s="255"/>
      <c r="AC283" s="256"/>
      <c r="AD283" s="256"/>
      <c r="AE283" s="256"/>
      <c r="AF283" s="256"/>
      <c r="AG283" s="256"/>
      <c r="AH283" s="256"/>
      <c r="AI283" s="256"/>
      <c r="AJ283" s="256"/>
      <c r="AK283" s="256"/>
      <c r="AL283" s="256"/>
      <c r="AM283" s="256"/>
      <c r="AN283" s="256"/>
      <c r="AO283" s="256"/>
      <c r="AP283" s="256"/>
      <c r="CK283" s="270"/>
      <c r="CL283" s="270"/>
      <c r="CM283" s="270"/>
      <c r="CN283" s="270"/>
    </row>
    <row r="284" spans="1:97" ht="21" customHeight="1" x14ac:dyDescent="0.25">
      <c r="A284" s="1747">
        <f>'Движение ДС,НДО,арест'!A10</f>
        <v>0</v>
      </c>
      <c r="B284" s="1747"/>
      <c r="C284" s="1751" t="str">
        <f>'Движение ДС,НДО,арест'!B10</f>
        <v>Выберите Банк</v>
      </c>
      <c r="D284" s="1751"/>
      <c r="E284" s="1751"/>
      <c r="F284" s="1751"/>
      <c r="G284" s="1751"/>
      <c r="H284" s="1748">
        <f>'Движение ДС,НДО,арест'!E10</f>
        <v>0</v>
      </c>
      <c r="I284" s="1749"/>
      <c r="J284" s="1750"/>
      <c r="K284" s="544">
        <f>'Движение ДС,НДО,арест'!F10</f>
        <v>0</v>
      </c>
      <c r="L284" s="544">
        <f>'Движение ДС,НДО,арест'!G10</f>
        <v>0</v>
      </c>
      <c r="M284" s="544">
        <f>'Движение ДС,НДО,арест'!H10</f>
        <v>0</v>
      </c>
      <c r="N284" s="544">
        <f>'Движение ДС,НДО,арест'!I10</f>
        <v>0</v>
      </c>
      <c r="O284" s="1747">
        <f>'Движение ДС,НДО,арест'!J10</f>
        <v>0</v>
      </c>
      <c r="P284" s="1747"/>
      <c r="Q284" s="1745">
        <f t="shared" si="0"/>
        <v>0</v>
      </c>
      <c r="R284" s="1745"/>
      <c r="S284" s="1746"/>
      <c r="AB284" s="255"/>
      <c r="AC284" s="256"/>
      <c r="AD284" s="256"/>
      <c r="AE284" s="256"/>
      <c r="AF284" s="256"/>
      <c r="AG284" s="256"/>
      <c r="AH284" s="256"/>
      <c r="AI284" s="256"/>
      <c r="AJ284" s="256"/>
      <c r="AK284" s="256"/>
      <c r="AL284" s="256"/>
      <c r="AM284" s="256"/>
      <c r="AN284" s="256"/>
      <c r="AO284" s="256"/>
      <c r="AP284" s="256"/>
      <c r="CK284" s="270"/>
      <c r="CL284" s="270"/>
      <c r="CM284" s="270"/>
      <c r="CN284" s="270"/>
    </row>
    <row r="285" spans="1:97" ht="21" customHeight="1" x14ac:dyDescent="0.25">
      <c r="A285" s="1747">
        <f>'Движение ДС,НДО,арест'!A11</f>
        <v>0</v>
      </c>
      <c r="B285" s="1747"/>
      <c r="C285" s="1751" t="str">
        <f>'Движение ДС,НДО,арест'!B11</f>
        <v>Выберите Банк</v>
      </c>
      <c r="D285" s="1751"/>
      <c r="E285" s="1751"/>
      <c r="F285" s="1751"/>
      <c r="G285" s="1751"/>
      <c r="H285" s="1748">
        <f>'Движение ДС,НДО,арест'!E11</f>
        <v>0</v>
      </c>
      <c r="I285" s="1749"/>
      <c r="J285" s="1750"/>
      <c r="K285" s="544">
        <f>'Движение ДС,НДО,арест'!F11</f>
        <v>0</v>
      </c>
      <c r="L285" s="544">
        <f>'Движение ДС,НДО,арест'!G11</f>
        <v>0</v>
      </c>
      <c r="M285" s="544">
        <f>'Движение ДС,НДО,арест'!H11</f>
        <v>0</v>
      </c>
      <c r="N285" s="544">
        <f>'Движение ДС,НДО,арест'!I11</f>
        <v>0</v>
      </c>
      <c r="O285" s="1747">
        <f>'Движение ДС,НДО,арест'!J11</f>
        <v>0</v>
      </c>
      <c r="P285" s="1747"/>
      <c r="Q285" s="1745">
        <f t="shared" si="0"/>
        <v>0</v>
      </c>
      <c r="R285" s="1745"/>
      <c r="S285" s="1746"/>
      <c r="AB285" s="255"/>
      <c r="AC285" s="256"/>
      <c r="AD285" s="256"/>
      <c r="AE285" s="256"/>
      <c r="AF285" s="256"/>
      <c r="AG285" s="256"/>
      <c r="AH285" s="256"/>
      <c r="AI285" s="256"/>
      <c r="AJ285" s="256"/>
      <c r="AK285" s="256"/>
      <c r="AL285" s="256"/>
      <c r="AM285" s="256"/>
      <c r="AN285" s="256"/>
      <c r="AO285" s="256"/>
      <c r="AP285" s="256"/>
      <c r="CK285" s="270"/>
      <c r="CL285" s="270"/>
      <c r="CM285" s="270"/>
      <c r="CN285" s="270"/>
    </row>
    <row r="286" spans="1:97" ht="21" customHeight="1" x14ac:dyDescent="0.25">
      <c r="A286" s="1747">
        <f>'Движение ДС,НДО,арест'!A12</f>
        <v>0</v>
      </c>
      <c r="B286" s="1747"/>
      <c r="C286" s="1751" t="str">
        <f>'Движение ДС,НДО,арест'!B12</f>
        <v>Выберите Банк</v>
      </c>
      <c r="D286" s="1751"/>
      <c r="E286" s="1751"/>
      <c r="F286" s="1751"/>
      <c r="G286" s="1751"/>
      <c r="H286" s="1748">
        <f>'Движение ДС,НДО,арест'!E12</f>
        <v>0</v>
      </c>
      <c r="I286" s="1749"/>
      <c r="J286" s="1750"/>
      <c r="K286" s="544">
        <f>'Движение ДС,НДО,арест'!F12</f>
        <v>0</v>
      </c>
      <c r="L286" s="544">
        <f>'Движение ДС,НДО,арест'!G12</f>
        <v>0</v>
      </c>
      <c r="M286" s="544">
        <f>'Движение ДС,НДО,арест'!H12</f>
        <v>0</v>
      </c>
      <c r="N286" s="544">
        <f>'Движение ДС,НДО,арест'!I12</f>
        <v>0</v>
      </c>
      <c r="O286" s="1747">
        <f>'Движение ДС,НДО,арест'!J12</f>
        <v>0</v>
      </c>
      <c r="P286" s="1747"/>
      <c r="Q286" s="1745">
        <f t="shared" si="0"/>
        <v>0</v>
      </c>
      <c r="R286" s="1745"/>
      <c r="S286" s="1746"/>
      <c r="AB286" s="255"/>
      <c r="AC286" s="256"/>
      <c r="AD286" s="256"/>
      <c r="AE286" s="256"/>
      <c r="AF286" s="256"/>
      <c r="AG286" s="256"/>
      <c r="AH286" s="256"/>
      <c r="AI286" s="256"/>
      <c r="AJ286" s="256"/>
      <c r="AK286" s="256"/>
      <c r="AL286" s="256"/>
      <c r="AM286" s="256"/>
      <c r="AN286" s="256"/>
      <c r="AO286" s="256"/>
      <c r="AP286" s="256"/>
      <c r="CK286" s="270"/>
      <c r="CL286" s="270"/>
      <c r="CM286" s="270"/>
      <c r="CN286" s="270"/>
    </row>
    <row r="287" spans="1:97" ht="21" customHeight="1" x14ac:dyDescent="0.25">
      <c r="A287" s="1747">
        <f>'Движение ДС,НДО,арест'!A13</f>
        <v>0</v>
      </c>
      <c r="B287" s="1747"/>
      <c r="C287" s="1751" t="str">
        <f>'Движение ДС,НДО,арест'!B13</f>
        <v>Выберите Банк</v>
      </c>
      <c r="D287" s="1751"/>
      <c r="E287" s="1751"/>
      <c r="F287" s="1751"/>
      <c r="G287" s="1751"/>
      <c r="H287" s="1748">
        <f>'Движение ДС,НДО,арест'!E13</f>
        <v>0</v>
      </c>
      <c r="I287" s="1749"/>
      <c r="J287" s="1750"/>
      <c r="K287" s="544">
        <f>'Движение ДС,НДО,арест'!F13</f>
        <v>0</v>
      </c>
      <c r="L287" s="544">
        <f>'Движение ДС,НДО,арест'!G13</f>
        <v>0</v>
      </c>
      <c r="M287" s="544">
        <f>'Движение ДС,НДО,арест'!H13</f>
        <v>0</v>
      </c>
      <c r="N287" s="544">
        <f>'Движение ДС,НДО,арест'!I13</f>
        <v>0</v>
      </c>
      <c r="O287" s="1747">
        <f>'Движение ДС,НДО,арест'!J13</f>
        <v>0</v>
      </c>
      <c r="P287" s="1747"/>
      <c r="Q287" s="1745">
        <f t="shared" si="0"/>
        <v>0</v>
      </c>
      <c r="R287" s="1745"/>
      <c r="S287" s="1746"/>
      <c r="AB287" s="255"/>
      <c r="AC287" s="256"/>
      <c r="AD287" s="256"/>
      <c r="AE287" s="256"/>
      <c r="AF287" s="256"/>
      <c r="AG287" s="256"/>
      <c r="AH287" s="256"/>
      <c r="AI287" s="256"/>
      <c r="AJ287" s="256"/>
      <c r="AK287" s="256"/>
      <c r="AL287" s="256"/>
      <c r="AM287" s="256"/>
      <c r="AN287" s="256"/>
      <c r="AO287" s="256"/>
      <c r="AP287" s="256"/>
      <c r="CK287" s="270"/>
      <c r="CL287" s="270"/>
      <c r="CM287" s="270"/>
      <c r="CN287" s="270"/>
    </row>
    <row r="288" spans="1:97" ht="21" customHeight="1" collapsed="1" x14ac:dyDescent="0.25">
      <c r="A288" s="1747">
        <f>'Движение ДС,НДО,арест'!A14</f>
        <v>0</v>
      </c>
      <c r="B288" s="1747"/>
      <c r="C288" s="1751" t="str">
        <f>'Движение ДС,НДО,арест'!B14</f>
        <v>Выберите Банк</v>
      </c>
      <c r="D288" s="1751"/>
      <c r="E288" s="1751"/>
      <c r="F288" s="1751"/>
      <c r="G288" s="1751"/>
      <c r="H288" s="1748">
        <f>'Движение ДС,НДО,арест'!E14</f>
        <v>0</v>
      </c>
      <c r="I288" s="1749"/>
      <c r="J288" s="1750"/>
      <c r="K288" s="544">
        <f>'Движение ДС,НДО,арест'!F14</f>
        <v>0</v>
      </c>
      <c r="L288" s="544">
        <f>'Движение ДС,НДО,арест'!G14</f>
        <v>0</v>
      </c>
      <c r="M288" s="544">
        <f>'Движение ДС,НДО,арест'!H14</f>
        <v>0</v>
      </c>
      <c r="N288" s="544">
        <f>'Движение ДС,НДО,арест'!I14</f>
        <v>0</v>
      </c>
      <c r="O288" s="1747">
        <f>'Движение ДС,НДО,арест'!J14</f>
        <v>0</v>
      </c>
      <c r="P288" s="1747"/>
      <c r="Q288" s="1745">
        <f t="shared" si="0"/>
        <v>0</v>
      </c>
      <c r="R288" s="1745"/>
      <c r="S288" s="1746"/>
      <c r="V288" s="301"/>
      <c r="W288" s="301"/>
      <c r="X288" s="301"/>
      <c r="Y288" s="301"/>
      <c r="Z288" s="301"/>
      <c r="AA288" s="301"/>
      <c r="AB288" s="255"/>
      <c r="AC288" s="256"/>
      <c r="AD288" s="256"/>
      <c r="AE288" s="256"/>
      <c r="AF288" s="256"/>
      <c r="AG288" s="256"/>
      <c r="AH288" s="256"/>
      <c r="AI288" s="256"/>
      <c r="AJ288" s="256"/>
      <c r="AK288" s="256"/>
      <c r="AL288" s="256"/>
      <c r="AM288" s="256"/>
      <c r="AN288" s="256"/>
      <c r="AO288" s="256"/>
      <c r="AP288" s="256"/>
      <c r="CK288" s="270"/>
      <c r="CL288" s="270"/>
      <c r="CM288" s="270"/>
      <c r="CN288" s="270"/>
    </row>
    <row r="289" spans="1:92" ht="21" hidden="1" customHeight="1" outlineLevel="1" x14ac:dyDescent="0.25">
      <c r="A289" s="1747">
        <f>'Движение ДС,НДО,арест'!A15</f>
        <v>0</v>
      </c>
      <c r="B289" s="1747"/>
      <c r="C289" s="1751" t="str">
        <f>'Движение ДС,НДО,арест'!B15</f>
        <v>Выберите Банк</v>
      </c>
      <c r="D289" s="1751"/>
      <c r="E289" s="1751"/>
      <c r="F289" s="1751"/>
      <c r="G289" s="1751"/>
      <c r="H289" s="1748">
        <f>'Движение ДС,НДО,арест'!E15</f>
        <v>0</v>
      </c>
      <c r="I289" s="1749"/>
      <c r="J289" s="1750"/>
      <c r="K289" s="544">
        <f>'Движение ДС,НДО,арест'!F15</f>
        <v>0</v>
      </c>
      <c r="L289" s="544">
        <f>'Движение ДС,НДО,арест'!G15</f>
        <v>0</v>
      </c>
      <c r="M289" s="544">
        <f>'Движение ДС,НДО,арест'!H15</f>
        <v>0</v>
      </c>
      <c r="N289" s="544">
        <f>'Движение ДС,НДО,арест'!I15</f>
        <v>0</v>
      </c>
      <c r="O289" s="1747">
        <f>'Движение ДС,НДО,арест'!J15</f>
        <v>0</v>
      </c>
      <c r="P289" s="1747"/>
      <c r="Q289" s="1745">
        <f t="shared" si="0"/>
        <v>0</v>
      </c>
      <c r="R289" s="1745"/>
      <c r="S289" s="1746"/>
      <c r="V289" s="301"/>
      <c r="W289" s="301"/>
      <c r="X289" s="301"/>
      <c r="Y289" s="301"/>
      <c r="Z289" s="301"/>
      <c r="AA289" s="301"/>
      <c r="AB289" s="255"/>
      <c r="AC289" s="256"/>
      <c r="AD289" s="256"/>
      <c r="AE289" s="256"/>
      <c r="AF289" s="256"/>
      <c r="AG289" s="256"/>
      <c r="AH289" s="256"/>
      <c r="AI289" s="256"/>
      <c r="AJ289" s="256"/>
      <c r="AK289" s="256"/>
      <c r="AL289" s="256"/>
      <c r="AM289" s="256"/>
      <c r="AN289" s="256"/>
      <c r="AO289" s="256"/>
      <c r="AP289" s="256"/>
      <c r="CK289" s="270"/>
      <c r="CL289" s="270"/>
      <c r="CM289" s="270"/>
      <c r="CN289" s="270"/>
    </row>
    <row r="290" spans="1:92" ht="21" hidden="1" customHeight="1" outlineLevel="1" x14ac:dyDescent="0.25">
      <c r="A290" s="1747">
        <f>'Движение ДС,НДО,арест'!A16</f>
        <v>0</v>
      </c>
      <c r="B290" s="1747"/>
      <c r="C290" s="1751" t="str">
        <f>'Движение ДС,НДО,арест'!B16</f>
        <v>Выберите Банк</v>
      </c>
      <c r="D290" s="1751"/>
      <c r="E290" s="1751"/>
      <c r="F290" s="1751"/>
      <c r="G290" s="1751"/>
      <c r="H290" s="1748">
        <f>'Движение ДС,НДО,арест'!E16</f>
        <v>0</v>
      </c>
      <c r="I290" s="1749"/>
      <c r="J290" s="1750"/>
      <c r="K290" s="544">
        <f>'Движение ДС,НДО,арест'!F16</f>
        <v>0</v>
      </c>
      <c r="L290" s="544">
        <f>'Движение ДС,НДО,арест'!G16</f>
        <v>0</v>
      </c>
      <c r="M290" s="544">
        <f>'Движение ДС,НДО,арест'!H16</f>
        <v>0</v>
      </c>
      <c r="N290" s="544">
        <f>'Движение ДС,НДО,арест'!I16</f>
        <v>0</v>
      </c>
      <c r="O290" s="1747">
        <f>'Движение ДС,НДО,арест'!J16</f>
        <v>0</v>
      </c>
      <c r="P290" s="1747"/>
      <c r="Q290" s="1745">
        <f t="shared" si="0"/>
        <v>0</v>
      </c>
      <c r="R290" s="1745"/>
      <c r="S290" s="1746"/>
      <c r="V290" s="301"/>
      <c r="W290" s="301"/>
      <c r="X290" s="301"/>
      <c r="Y290" s="301"/>
      <c r="Z290" s="301"/>
      <c r="AA290" s="301"/>
      <c r="AB290" s="255"/>
      <c r="AC290" s="256"/>
      <c r="AD290" s="256"/>
      <c r="AE290" s="256"/>
      <c r="AF290" s="256"/>
      <c r="AG290" s="256"/>
      <c r="AH290" s="256"/>
      <c r="AI290" s="256"/>
      <c r="AJ290" s="256"/>
      <c r="AK290" s="256"/>
      <c r="AL290" s="256"/>
      <c r="AM290" s="256"/>
      <c r="AN290" s="256"/>
      <c r="AO290" s="256"/>
      <c r="AP290" s="256"/>
      <c r="CK290" s="270"/>
      <c r="CL290" s="270"/>
      <c r="CM290" s="270"/>
      <c r="CN290" s="270"/>
    </row>
    <row r="291" spans="1:92" ht="21" hidden="1" customHeight="1" outlineLevel="1" x14ac:dyDescent="0.25">
      <c r="A291" s="1747">
        <f>'Движение ДС,НДО,арест'!A17</f>
        <v>0</v>
      </c>
      <c r="B291" s="1747"/>
      <c r="C291" s="1751" t="str">
        <f>'Движение ДС,НДО,арест'!B17</f>
        <v>Выберите Банк</v>
      </c>
      <c r="D291" s="1751"/>
      <c r="E291" s="1751"/>
      <c r="F291" s="1751"/>
      <c r="G291" s="1751"/>
      <c r="H291" s="1748">
        <f>'Движение ДС,НДО,арест'!E17</f>
        <v>0</v>
      </c>
      <c r="I291" s="1749"/>
      <c r="J291" s="1750"/>
      <c r="K291" s="544">
        <f>'Движение ДС,НДО,арест'!F17</f>
        <v>0</v>
      </c>
      <c r="L291" s="544">
        <f>'Движение ДС,НДО,арест'!G17</f>
        <v>0</v>
      </c>
      <c r="M291" s="544">
        <f>'Движение ДС,НДО,арест'!H17</f>
        <v>0</v>
      </c>
      <c r="N291" s="544">
        <f>'Движение ДС,НДО,арест'!I17</f>
        <v>0</v>
      </c>
      <c r="O291" s="1747">
        <f>'Движение ДС,НДО,арест'!J17</f>
        <v>0</v>
      </c>
      <c r="P291" s="1747"/>
      <c r="Q291" s="1745">
        <f t="shared" si="0"/>
        <v>0</v>
      </c>
      <c r="R291" s="1745"/>
      <c r="S291" s="1746"/>
      <c r="V291" s="301"/>
      <c r="W291" s="301"/>
      <c r="X291" s="301"/>
      <c r="Y291" s="301"/>
      <c r="Z291" s="301"/>
      <c r="AA291" s="301"/>
      <c r="AB291" s="255"/>
      <c r="AC291" s="256"/>
      <c r="AD291" s="256"/>
      <c r="AE291" s="256"/>
      <c r="AF291" s="256"/>
      <c r="AG291" s="256"/>
      <c r="AH291" s="256"/>
      <c r="AI291" s="256"/>
      <c r="AJ291" s="256"/>
      <c r="AK291" s="256"/>
      <c r="AL291" s="256"/>
      <c r="AM291" s="256"/>
      <c r="AN291" s="256"/>
      <c r="AO291" s="256"/>
      <c r="AP291" s="256"/>
      <c r="CK291" s="270"/>
      <c r="CL291" s="270"/>
      <c r="CM291" s="270"/>
      <c r="CN291" s="270"/>
    </row>
    <row r="292" spans="1:92" ht="21" hidden="1" customHeight="1" outlineLevel="1" x14ac:dyDescent="0.25">
      <c r="A292" s="1747">
        <f>'Движение ДС,НДО,арест'!A18</f>
        <v>0</v>
      </c>
      <c r="B292" s="1747"/>
      <c r="C292" s="1751" t="str">
        <f>'Движение ДС,НДО,арест'!B18</f>
        <v>Выберите Банк</v>
      </c>
      <c r="D292" s="1751"/>
      <c r="E292" s="1751"/>
      <c r="F292" s="1751"/>
      <c r="G292" s="1751"/>
      <c r="H292" s="1748">
        <f>'Движение ДС,НДО,арест'!E18</f>
        <v>0</v>
      </c>
      <c r="I292" s="1749"/>
      <c r="J292" s="1750"/>
      <c r="K292" s="544">
        <f>'Движение ДС,НДО,арест'!F18</f>
        <v>0</v>
      </c>
      <c r="L292" s="544">
        <f>'Движение ДС,НДО,арест'!G18</f>
        <v>0</v>
      </c>
      <c r="M292" s="544">
        <f>'Движение ДС,НДО,арест'!H18</f>
        <v>0</v>
      </c>
      <c r="N292" s="544">
        <f>'Движение ДС,НДО,арест'!I18</f>
        <v>0</v>
      </c>
      <c r="O292" s="1747">
        <f>'Движение ДС,НДО,арест'!J18</f>
        <v>0</v>
      </c>
      <c r="P292" s="1747"/>
      <c r="Q292" s="1745">
        <f t="shared" si="0"/>
        <v>0</v>
      </c>
      <c r="R292" s="1745"/>
      <c r="S292" s="1746"/>
      <c r="V292" s="301"/>
      <c r="W292" s="301"/>
      <c r="X292" s="301"/>
      <c r="Y292" s="301"/>
      <c r="Z292" s="301"/>
      <c r="AA292" s="301"/>
      <c r="AB292" s="255"/>
      <c r="AC292" s="256"/>
      <c r="AD292" s="256"/>
      <c r="AE292" s="256"/>
      <c r="AF292" s="256"/>
      <c r="AG292" s="256"/>
      <c r="AH292" s="256"/>
      <c r="AI292" s="256"/>
      <c r="AJ292" s="256"/>
      <c r="AK292" s="256"/>
      <c r="AL292" s="256"/>
      <c r="AM292" s="256"/>
      <c r="AN292" s="256"/>
      <c r="AO292" s="256"/>
      <c r="AP292" s="256"/>
      <c r="CK292" s="270"/>
      <c r="CL292" s="270"/>
      <c r="CM292" s="270"/>
      <c r="CN292" s="270"/>
    </row>
    <row r="293" spans="1:92" ht="21" hidden="1" customHeight="1" outlineLevel="1" x14ac:dyDescent="0.25">
      <c r="A293" s="1747">
        <f>'Движение ДС,НДО,арест'!A19</f>
        <v>0</v>
      </c>
      <c r="B293" s="1747"/>
      <c r="C293" s="1751" t="str">
        <f>'Движение ДС,НДО,арест'!B19</f>
        <v>Выберите Банк</v>
      </c>
      <c r="D293" s="1751"/>
      <c r="E293" s="1751"/>
      <c r="F293" s="1751"/>
      <c r="G293" s="1751"/>
      <c r="H293" s="1748">
        <f>'Движение ДС,НДО,арест'!E19</f>
        <v>0</v>
      </c>
      <c r="I293" s="1749"/>
      <c r="J293" s="1750"/>
      <c r="K293" s="544">
        <f>'Движение ДС,НДО,арест'!F19</f>
        <v>0</v>
      </c>
      <c r="L293" s="544">
        <f>'Движение ДС,НДО,арест'!G19</f>
        <v>0</v>
      </c>
      <c r="M293" s="544">
        <f>'Движение ДС,НДО,арест'!H19</f>
        <v>0</v>
      </c>
      <c r="N293" s="544">
        <f>'Движение ДС,НДО,арест'!I19</f>
        <v>0</v>
      </c>
      <c r="O293" s="1747">
        <f>'Движение ДС,НДО,арест'!J19</f>
        <v>0</v>
      </c>
      <c r="P293" s="1747"/>
      <c r="Q293" s="1745">
        <f t="shared" si="0"/>
        <v>0</v>
      </c>
      <c r="R293" s="1745"/>
      <c r="S293" s="1746"/>
      <c r="V293" s="301"/>
      <c r="W293" s="301"/>
      <c r="X293" s="301"/>
      <c r="Y293" s="301"/>
      <c r="Z293" s="301"/>
      <c r="AA293" s="301"/>
      <c r="AB293" s="255"/>
      <c r="AC293" s="256"/>
      <c r="AD293" s="256"/>
      <c r="AE293" s="256"/>
      <c r="AF293" s="256"/>
      <c r="AG293" s="256"/>
      <c r="AH293" s="256"/>
      <c r="AI293" s="256"/>
      <c r="AJ293" s="256"/>
      <c r="AK293" s="256"/>
      <c r="AL293" s="256"/>
      <c r="AM293" s="256"/>
      <c r="AN293" s="256"/>
      <c r="AO293" s="256"/>
      <c r="AP293" s="256"/>
      <c r="CK293" s="270"/>
      <c r="CL293" s="270"/>
      <c r="CM293" s="270"/>
      <c r="CN293" s="270"/>
    </row>
    <row r="294" spans="1:92" ht="21" hidden="1" customHeight="1" outlineLevel="1" x14ac:dyDescent="0.25">
      <c r="A294" s="1747">
        <f>'Движение ДС,НДО,арест'!A20</f>
        <v>0</v>
      </c>
      <c r="B294" s="1747"/>
      <c r="C294" s="1751" t="str">
        <f>'Движение ДС,НДО,арест'!B20</f>
        <v>Выберите Банк</v>
      </c>
      <c r="D294" s="1751"/>
      <c r="E294" s="1751"/>
      <c r="F294" s="1751"/>
      <c r="G294" s="1751"/>
      <c r="H294" s="1748">
        <f>'Движение ДС,НДО,арест'!E20</f>
        <v>0</v>
      </c>
      <c r="I294" s="1749"/>
      <c r="J294" s="1750"/>
      <c r="K294" s="544">
        <f>'Движение ДС,НДО,арест'!F20</f>
        <v>0</v>
      </c>
      <c r="L294" s="544">
        <f>'Движение ДС,НДО,арест'!G20</f>
        <v>0</v>
      </c>
      <c r="M294" s="544">
        <f>'Движение ДС,НДО,арест'!H20</f>
        <v>0</v>
      </c>
      <c r="N294" s="544">
        <f>'Движение ДС,НДО,арест'!I20</f>
        <v>0</v>
      </c>
      <c r="O294" s="1747">
        <f>'Движение ДС,НДО,арест'!J20</f>
        <v>0</v>
      </c>
      <c r="P294" s="1747"/>
      <c r="Q294" s="1745">
        <f t="shared" si="0"/>
        <v>0</v>
      </c>
      <c r="R294" s="1745"/>
      <c r="S294" s="1746"/>
      <c r="V294" s="301"/>
      <c r="W294" s="301"/>
      <c r="X294" s="301"/>
      <c r="Y294" s="301"/>
      <c r="Z294" s="301"/>
      <c r="AA294" s="301"/>
      <c r="AB294" s="255"/>
      <c r="AC294" s="256"/>
      <c r="AD294" s="256"/>
      <c r="AE294" s="256"/>
      <c r="AF294" s="256"/>
      <c r="AG294" s="256"/>
      <c r="AH294" s="256"/>
      <c r="AI294" s="256"/>
      <c r="AJ294" s="256"/>
      <c r="AK294" s="256"/>
      <c r="AL294" s="256"/>
      <c r="AM294" s="256"/>
      <c r="AN294" s="256"/>
      <c r="AO294" s="256"/>
      <c r="AP294" s="256"/>
      <c r="CK294" s="270"/>
      <c r="CL294" s="270"/>
      <c r="CM294" s="270"/>
      <c r="CN294" s="270"/>
    </row>
    <row r="295" spans="1:92" ht="21" hidden="1" customHeight="1" outlineLevel="1" x14ac:dyDescent="0.25">
      <c r="A295" s="1747">
        <f>'Движение ДС,НДО,арест'!A21</f>
        <v>0</v>
      </c>
      <c r="B295" s="1747"/>
      <c r="C295" s="1751" t="str">
        <f>'Движение ДС,НДО,арест'!B21</f>
        <v>Выберите Банк</v>
      </c>
      <c r="D295" s="1751"/>
      <c r="E295" s="1751"/>
      <c r="F295" s="1751"/>
      <c r="G295" s="1751"/>
      <c r="H295" s="1748">
        <f>'Движение ДС,НДО,арест'!E21</f>
        <v>0</v>
      </c>
      <c r="I295" s="1749"/>
      <c r="J295" s="1750"/>
      <c r="K295" s="544">
        <f>'Движение ДС,НДО,арест'!F21</f>
        <v>0</v>
      </c>
      <c r="L295" s="544">
        <f>'Движение ДС,НДО,арест'!G21</f>
        <v>0</v>
      </c>
      <c r="M295" s="544">
        <f>'Движение ДС,НДО,арест'!H21</f>
        <v>0</v>
      </c>
      <c r="N295" s="544">
        <f>'Движение ДС,НДО,арест'!I21</f>
        <v>0</v>
      </c>
      <c r="O295" s="1747">
        <f>'Движение ДС,НДО,арест'!J21</f>
        <v>0</v>
      </c>
      <c r="P295" s="1747"/>
      <c r="Q295" s="1745">
        <f t="shared" si="0"/>
        <v>0</v>
      </c>
      <c r="R295" s="1745"/>
      <c r="S295" s="1746"/>
      <c r="V295" s="301"/>
      <c r="W295" s="301"/>
      <c r="X295" s="301"/>
      <c r="Y295" s="301"/>
      <c r="Z295" s="301"/>
      <c r="AA295" s="301"/>
      <c r="AB295" s="255"/>
      <c r="AC295" s="256"/>
      <c r="AD295" s="256"/>
      <c r="AE295" s="256"/>
      <c r="AF295" s="256"/>
      <c r="AG295" s="256"/>
      <c r="AH295" s="256"/>
      <c r="AI295" s="256"/>
      <c r="AJ295" s="256"/>
      <c r="AK295" s="256"/>
      <c r="AL295" s="256"/>
      <c r="AM295" s="256"/>
      <c r="AN295" s="256"/>
      <c r="AO295" s="256"/>
      <c r="AP295" s="256"/>
      <c r="CK295" s="270"/>
      <c r="CL295" s="270"/>
      <c r="CM295" s="270"/>
      <c r="CN295" s="270"/>
    </row>
    <row r="296" spans="1:92" ht="21" hidden="1" customHeight="1" outlineLevel="1" x14ac:dyDescent="0.25">
      <c r="A296" s="1747">
        <f>'Движение ДС,НДО,арест'!A22</f>
        <v>0</v>
      </c>
      <c r="B296" s="1747"/>
      <c r="C296" s="1751" t="str">
        <f>'Движение ДС,НДО,арест'!B22</f>
        <v>Выберите Банк</v>
      </c>
      <c r="D296" s="1751"/>
      <c r="E296" s="1751"/>
      <c r="F296" s="1751"/>
      <c r="G296" s="1751"/>
      <c r="H296" s="1748">
        <f>'Движение ДС,НДО,арест'!E22</f>
        <v>0</v>
      </c>
      <c r="I296" s="1749"/>
      <c r="J296" s="1750"/>
      <c r="K296" s="544">
        <f>'Движение ДС,НДО,арест'!F22</f>
        <v>0</v>
      </c>
      <c r="L296" s="544">
        <f>'Движение ДС,НДО,арест'!G22</f>
        <v>0</v>
      </c>
      <c r="M296" s="544">
        <f>'Движение ДС,НДО,арест'!H22</f>
        <v>0</v>
      </c>
      <c r="N296" s="544">
        <f>'Движение ДС,НДО,арест'!I22</f>
        <v>0</v>
      </c>
      <c r="O296" s="1747">
        <f>'Движение ДС,НДО,арест'!J22</f>
        <v>0</v>
      </c>
      <c r="P296" s="1747"/>
      <c r="Q296" s="1745">
        <f t="shared" si="0"/>
        <v>0</v>
      </c>
      <c r="R296" s="1745"/>
      <c r="S296" s="1746"/>
      <c r="V296" s="301"/>
      <c r="W296" s="301"/>
      <c r="X296" s="301"/>
      <c r="Y296" s="301"/>
      <c r="Z296" s="301"/>
      <c r="AA296" s="301"/>
      <c r="AB296" s="255"/>
      <c r="AC296" s="256"/>
      <c r="AD296" s="256"/>
      <c r="AE296" s="256"/>
      <c r="AF296" s="256"/>
      <c r="AG296" s="256"/>
      <c r="AH296" s="256"/>
      <c r="AI296" s="256"/>
      <c r="AJ296" s="256"/>
      <c r="AK296" s="256"/>
      <c r="AL296" s="256"/>
      <c r="AM296" s="256"/>
      <c r="AN296" s="256"/>
      <c r="AO296" s="256"/>
      <c r="AP296" s="256"/>
      <c r="CK296" s="270"/>
      <c r="CL296" s="270"/>
      <c r="CM296" s="270"/>
      <c r="CN296" s="270"/>
    </row>
    <row r="297" spans="1:92" ht="21" hidden="1" customHeight="1" outlineLevel="1" x14ac:dyDescent="0.25">
      <c r="A297" s="1747">
        <f>'Движение ДС,НДО,арест'!A23</f>
        <v>0</v>
      </c>
      <c r="B297" s="1747"/>
      <c r="C297" s="1751" t="str">
        <f>'Движение ДС,НДО,арест'!B23</f>
        <v>Выберите Банк</v>
      </c>
      <c r="D297" s="1751"/>
      <c r="E297" s="1751"/>
      <c r="F297" s="1751"/>
      <c r="G297" s="1751"/>
      <c r="H297" s="1748">
        <f>'Движение ДС,НДО,арест'!E23</f>
        <v>0</v>
      </c>
      <c r="I297" s="1749"/>
      <c r="J297" s="1750"/>
      <c r="K297" s="544">
        <f>'Движение ДС,НДО,арест'!F23</f>
        <v>0</v>
      </c>
      <c r="L297" s="544">
        <f>'Движение ДС,НДО,арест'!G23</f>
        <v>0</v>
      </c>
      <c r="M297" s="544">
        <f>'Движение ДС,НДО,арест'!H23</f>
        <v>0</v>
      </c>
      <c r="N297" s="544">
        <f>'Движение ДС,НДО,арест'!I23</f>
        <v>0</v>
      </c>
      <c r="O297" s="1747">
        <f>'Движение ДС,НДО,арест'!J23</f>
        <v>0</v>
      </c>
      <c r="P297" s="1747"/>
      <c r="Q297" s="1745">
        <f t="shared" si="0"/>
        <v>0</v>
      </c>
      <c r="R297" s="1745"/>
      <c r="S297" s="1746"/>
      <c r="V297" s="301"/>
      <c r="W297" s="301"/>
      <c r="X297" s="301"/>
      <c r="Y297" s="301"/>
      <c r="Z297" s="301"/>
      <c r="AA297" s="301"/>
      <c r="AB297" s="255"/>
      <c r="AC297" s="256"/>
      <c r="AD297" s="256"/>
      <c r="AE297" s="256"/>
      <c r="AF297" s="256"/>
      <c r="AG297" s="256"/>
      <c r="AH297" s="256"/>
      <c r="AI297" s="256"/>
      <c r="AJ297" s="256"/>
      <c r="AK297" s="256"/>
      <c r="AL297" s="256"/>
      <c r="AM297" s="256"/>
      <c r="AN297" s="256"/>
      <c r="AO297" s="256"/>
      <c r="AP297" s="256"/>
      <c r="CK297" s="270"/>
      <c r="CL297" s="270"/>
      <c r="CM297" s="270"/>
      <c r="CN297" s="270"/>
    </row>
    <row r="298" spans="1:92" ht="21" hidden="1" customHeight="1" outlineLevel="1" x14ac:dyDescent="0.25">
      <c r="A298" s="1747">
        <f>'Движение ДС,НДО,арест'!A24</f>
        <v>0</v>
      </c>
      <c r="B298" s="1747"/>
      <c r="C298" s="1751" t="str">
        <f>'Движение ДС,НДО,арест'!B24</f>
        <v>Выберите Банк</v>
      </c>
      <c r="D298" s="1751"/>
      <c r="E298" s="1751"/>
      <c r="F298" s="1751"/>
      <c r="G298" s="1751"/>
      <c r="H298" s="1748">
        <f>'Движение ДС,НДО,арест'!E24</f>
        <v>0</v>
      </c>
      <c r="I298" s="1749"/>
      <c r="J298" s="1750"/>
      <c r="K298" s="544">
        <f>'Движение ДС,НДО,арест'!F24</f>
        <v>0</v>
      </c>
      <c r="L298" s="544">
        <f>'Движение ДС,НДО,арест'!G24</f>
        <v>0</v>
      </c>
      <c r="M298" s="544">
        <f>'Движение ДС,НДО,арест'!H24</f>
        <v>0</v>
      </c>
      <c r="N298" s="544">
        <f>'Движение ДС,НДО,арест'!I24</f>
        <v>0</v>
      </c>
      <c r="O298" s="1747">
        <f>'Движение ДС,НДО,арест'!J24</f>
        <v>0</v>
      </c>
      <c r="P298" s="1747"/>
      <c r="Q298" s="1745">
        <f t="shared" si="0"/>
        <v>0</v>
      </c>
      <c r="R298" s="1745"/>
      <c r="S298" s="1746"/>
      <c r="V298" s="301"/>
      <c r="W298" s="301"/>
      <c r="X298" s="301"/>
      <c r="Y298" s="301"/>
      <c r="Z298" s="301"/>
      <c r="AA298" s="301"/>
      <c r="AB298" s="255"/>
      <c r="AC298" s="256"/>
      <c r="AD298" s="256"/>
      <c r="AE298" s="256"/>
      <c r="AF298" s="256"/>
      <c r="AG298" s="256"/>
      <c r="AH298" s="256"/>
      <c r="AI298" s="256"/>
      <c r="AJ298" s="256"/>
      <c r="AK298" s="256"/>
      <c r="AL298" s="256"/>
      <c r="AM298" s="256"/>
      <c r="AN298" s="256"/>
      <c r="AO298" s="256"/>
      <c r="AP298" s="256"/>
      <c r="CK298" s="270"/>
      <c r="CL298" s="270"/>
      <c r="CM298" s="270"/>
      <c r="CN298" s="270"/>
    </row>
    <row r="299" spans="1:92" ht="21" hidden="1" customHeight="1" outlineLevel="1" x14ac:dyDescent="0.25">
      <c r="A299" s="1747">
        <f>'Движение ДС,НДО,арест'!A25</f>
        <v>0</v>
      </c>
      <c r="B299" s="1747"/>
      <c r="C299" s="1751" t="str">
        <f>'Движение ДС,НДО,арест'!B25</f>
        <v>Выберите Банк</v>
      </c>
      <c r="D299" s="1751"/>
      <c r="E299" s="1751"/>
      <c r="F299" s="1751"/>
      <c r="G299" s="1751"/>
      <c r="H299" s="1748">
        <f>'Движение ДС,НДО,арест'!E25</f>
        <v>0</v>
      </c>
      <c r="I299" s="1749"/>
      <c r="J299" s="1750"/>
      <c r="K299" s="544">
        <f>'Движение ДС,НДО,арест'!F25</f>
        <v>0</v>
      </c>
      <c r="L299" s="544">
        <f>'Движение ДС,НДО,арест'!G25</f>
        <v>0</v>
      </c>
      <c r="M299" s="544">
        <f>'Движение ДС,НДО,арест'!H25</f>
        <v>0</v>
      </c>
      <c r="N299" s="544">
        <f>'Движение ДС,НДО,арест'!I25</f>
        <v>0</v>
      </c>
      <c r="O299" s="1747">
        <f>'Движение ДС,НДО,арест'!J25</f>
        <v>0</v>
      </c>
      <c r="P299" s="1747"/>
      <c r="Q299" s="1745">
        <f t="shared" si="0"/>
        <v>0</v>
      </c>
      <c r="R299" s="1745"/>
      <c r="S299" s="1746"/>
      <c r="V299" s="301"/>
      <c r="W299" s="301"/>
      <c r="X299" s="301"/>
      <c r="Y299" s="301"/>
      <c r="Z299" s="301"/>
      <c r="AA299" s="301"/>
      <c r="AB299" s="255"/>
      <c r="AC299" s="256"/>
      <c r="AD299" s="256"/>
      <c r="AE299" s="256"/>
      <c r="AF299" s="256"/>
      <c r="AG299" s="256"/>
      <c r="AH299" s="256"/>
      <c r="AI299" s="256"/>
      <c r="AJ299" s="256"/>
      <c r="AK299" s="256"/>
      <c r="AL299" s="256"/>
      <c r="AM299" s="256"/>
      <c r="AN299" s="256"/>
      <c r="AO299" s="256"/>
      <c r="AP299" s="256"/>
      <c r="CK299" s="270"/>
      <c r="CL299" s="270"/>
      <c r="CM299" s="270"/>
      <c r="CN299" s="270"/>
    </row>
    <row r="300" spans="1:92" ht="21" hidden="1" customHeight="1" outlineLevel="1" x14ac:dyDescent="0.25">
      <c r="A300" s="1747">
        <f>'Движение ДС,НДО,арест'!A26</f>
        <v>0</v>
      </c>
      <c r="B300" s="1747"/>
      <c r="C300" s="1751" t="str">
        <f>'Движение ДС,НДО,арест'!B26</f>
        <v>Выберите Банк</v>
      </c>
      <c r="D300" s="1751"/>
      <c r="E300" s="1751"/>
      <c r="F300" s="1751"/>
      <c r="G300" s="1751"/>
      <c r="H300" s="1748">
        <f>'Движение ДС,НДО,арест'!E26</f>
        <v>0</v>
      </c>
      <c r="I300" s="1749"/>
      <c r="J300" s="1750"/>
      <c r="K300" s="544">
        <f>'Движение ДС,НДО,арест'!F26</f>
        <v>0</v>
      </c>
      <c r="L300" s="544">
        <f>'Движение ДС,НДО,арест'!G26</f>
        <v>0</v>
      </c>
      <c r="M300" s="544">
        <f>'Движение ДС,НДО,арест'!H26</f>
        <v>0</v>
      </c>
      <c r="N300" s="544">
        <f>'Движение ДС,НДО,арест'!I26</f>
        <v>0</v>
      </c>
      <c r="O300" s="1747">
        <f>'Движение ДС,НДО,арест'!J26</f>
        <v>0</v>
      </c>
      <c r="P300" s="1747"/>
      <c r="Q300" s="1745">
        <f t="shared" si="0"/>
        <v>0</v>
      </c>
      <c r="R300" s="1745"/>
      <c r="S300" s="1746"/>
      <c r="V300" s="301"/>
      <c r="W300" s="301"/>
      <c r="X300" s="301"/>
      <c r="Y300" s="301"/>
      <c r="Z300" s="301"/>
      <c r="AA300" s="301"/>
      <c r="AB300" s="255"/>
      <c r="AC300" s="256"/>
      <c r="AD300" s="256"/>
      <c r="AE300" s="256"/>
      <c r="AF300" s="256"/>
      <c r="AG300" s="256"/>
      <c r="AH300" s="256"/>
      <c r="AI300" s="256"/>
      <c r="AJ300" s="256"/>
      <c r="AK300" s="256"/>
      <c r="AL300" s="256"/>
      <c r="AM300" s="256"/>
      <c r="AN300" s="256"/>
      <c r="AO300" s="256"/>
      <c r="AP300" s="256"/>
      <c r="CK300" s="270"/>
      <c r="CL300" s="270"/>
      <c r="CM300" s="270"/>
      <c r="CN300" s="270"/>
    </row>
    <row r="301" spans="1:92" ht="21" hidden="1" customHeight="1" outlineLevel="1" x14ac:dyDescent="0.25">
      <c r="A301" s="1747">
        <f>'Движение ДС,НДО,арест'!A27</f>
        <v>0</v>
      </c>
      <c r="B301" s="1747"/>
      <c r="C301" s="1751" t="str">
        <f>'Движение ДС,НДО,арест'!B27</f>
        <v>Выберите Банк</v>
      </c>
      <c r="D301" s="1751"/>
      <c r="E301" s="1751"/>
      <c r="F301" s="1751"/>
      <c r="G301" s="1751"/>
      <c r="H301" s="1748">
        <f>'Движение ДС,НДО,арест'!E27</f>
        <v>0</v>
      </c>
      <c r="I301" s="1749"/>
      <c r="J301" s="1750"/>
      <c r="K301" s="544">
        <f>'Движение ДС,НДО,арест'!F27</f>
        <v>0</v>
      </c>
      <c r="L301" s="544">
        <f>'Движение ДС,НДО,арест'!G27</f>
        <v>0</v>
      </c>
      <c r="M301" s="544">
        <f>'Движение ДС,НДО,арест'!H27</f>
        <v>0</v>
      </c>
      <c r="N301" s="544">
        <f>'Движение ДС,НДО,арест'!I27</f>
        <v>0</v>
      </c>
      <c r="O301" s="1747">
        <f>'Движение ДС,НДО,арест'!J27</f>
        <v>0</v>
      </c>
      <c r="P301" s="1747"/>
      <c r="Q301" s="1745">
        <f t="shared" si="0"/>
        <v>0</v>
      </c>
      <c r="R301" s="1745"/>
      <c r="S301" s="1746"/>
      <c r="V301" s="301"/>
      <c r="W301" s="301"/>
      <c r="X301" s="301"/>
      <c r="Y301" s="301"/>
      <c r="Z301" s="301"/>
      <c r="AA301" s="301"/>
      <c r="AB301" s="255"/>
      <c r="AC301" s="256"/>
      <c r="AD301" s="256"/>
      <c r="AE301" s="256"/>
      <c r="AF301" s="256"/>
      <c r="AG301" s="256"/>
      <c r="AH301" s="256"/>
      <c r="AI301" s="256"/>
      <c r="AJ301" s="256"/>
      <c r="AK301" s="256"/>
      <c r="AL301" s="256"/>
      <c r="AM301" s="256"/>
      <c r="AN301" s="256"/>
      <c r="AO301" s="256"/>
      <c r="AP301" s="256"/>
      <c r="CK301" s="270"/>
      <c r="CL301" s="270"/>
      <c r="CM301" s="270"/>
      <c r="CN301" s="270"/>
    </row>
    <row r="302" spans="1:92" ht="21" hidden="1" customHeight="1" outlineLevel="1" x14ac:dyDescent="0.25">
      <c r="A302" s="1747">
        <f>'Движение ДС,НДО,арест'!A28</f>
        <v>0</v>
      </c>
      <c r="B302" s="1747"/>
      <c r="C302" s="1751" t="str">
        <f>'Движение ДС,НДО,арест'!B28</f>
        <v>Выберите Банк</v>
      </c>
      <c r="D302" s="1751"/>
      <c r="E302" s="1751"/>
      <c r="F302" s="1751"/>
      <c r="G302" s="1751"/>
      <c r="H302" s="1748">
        <f>'Движение ДС,НДО,арест'!E28</f>
        <v>0</v>
      </c>
      <c r="I302" s="1749"/>
      <c r="J302" s="1750"/>
      <c r="K302" s="544">
        <f>'Движение ДС,НДО,арест'!F28</f>
        <v>0</v>
      </c>
      <c r="L302" s="544">
        <f>'Движение ДС,НДО,арест'!G28</f>
        <v>0</v>
      </c>
      <c r="M302" s="544">
        <f>'Движение ДС,НДО,арест'!H28</f>
        <v>0</v>
      </c>
      <c r="N302" s="544">
        <f>'Движение ДС,НДО,арест'!I28</f>
        <v>0</v>
      </c>
      <c r="O302" s="1747">
        <f>'Движение ДС,НДО,арест'!J28</f>
        <v>0</v>
      </c>
      <c r="P302" s="1747"/>
      <c r="Q302" s="1745">
        <f t="shared" si="0"/>
        <v>0</v>
      </c>
      <c r="R302" s="1745"/>
      <c r="S302" s="1746"/>
      <c r="V302" s="301"/>
      <c r="W302" s="301"/>
      <c r="X302" s="301"/>
      <c r="Y302" s="301"/>
      <c r="Z302" s="301"/>
      <c r="AA302" s="301"/>
      <c r="AB302" s="255"/>
      <c r="AC302" s="256"/>
      <c r="AD302" s="256"/>
      <c r="AE302" s="256"/>
      <c r="AF302" s="256"/>
      <c r="AG302" s="256"/>
      <c r="AH302" s="256"/>
      <c r="AI302" s="256"/>
      <c r="AJ302" s="256"/>
      <c r="AK302" s="256"/>
      <c r="AL302" s="256"/>
      <c r="AM302" s="256"/>
      <c r="AN302" s="256"/>
      <c r="AO302" s="256"/>
      <c r="AP302" s="256"/>
      <c r="CK302" s="270"/>
      <c r="CL302" s="270"/>
      <c r="CM302" s="270"/>
      <c r="CN302" s="270"/>
    </row>
    <row r="303" spans="1:92" ht="21" hidden="1" customHeight="1" outlineLevel="1" x14ac:dyDescent="0.25">
      <c r="A303" s="1747">
        <f>'Движение ДС,НДО,арест'!A29</f>
        <v>0</v>
      </c>
      <c r="B303" s="1747"/>
      <c r="C303" s="1751" t="str">
        <f>'Движение ДС,НДО,арест'!B29</f>
        <v>Выберите Банк</v>
      </c>
      <c r="D303" s="1751"/>
      <c r="E303" s="1751"/>
      <c r="F303" s="1751"/>
      <c r="G303" s="1751"/>
      <c r="H303" s="1748">
        <f>'Движение ДС,НДО,арест'!E29</f>
        <v>0</v>
      </c>
      <c r="I303" s="1749"/>
      <c r="J303" s="1750"/>
      <c r="K303" s="544">
        <f>'Движение ДС,НДО,арест'!F29</f>
        <v>0</v>
      </c>
      <c r="L303" s="544">
        <f>'Движение ДС,НДО,арест'!G29</f>
        <v>0</v>
      </c>
      <c r="M303" s="544">
        <f>'Движение ДС,НДО,арест'!H29</f>
        <v>0</v>
      </c>
      <c r="N303" s="544">
        <f>'Движение ДС,НДО,арест'!I29</f>
        <v>0</v>
      </c>
      <c r="O303" s="1747">
        <f>'Движение ДС,НДО,арест'!J29</f>
        <v>0</v>
      </c>
      <c r="P303" s="1747"/>
      <c r="Q303" s="1745">
        <f t="shared" si="0"/>
        <v>0</v>
      </c>
      <c r="R303" s="1745"/>
      <c r="S303" s="1746"/>
      <c r="V303" s="301"/>
      <c r="W303" s="301"/>
      <c r="X303" s="301"/>
      <c r="Y303" s="301"/>
      <c r="Z303" s="301"/>
      <c r="AA303" s="301"/>
      <c r="AB303" s="255"/>
      <c r="AC303" s="256"/>
      <c r="AD303" s="256"/>
      <c r="AE303" s="256"/>
      <c r="AF303" s="256"/>
      <c r="AG303" s="256"/>
      <c r="AH303" s="256"/>
      <c r="AI303" s="256"/>
      <c r="AJ303" s="256"/>
      <c r="AK303" s="256"/>
      <c r="AL303" s="256"/>
      <c r="AM303" s="256"/>
      <c r="AN303" s="256"/>
      <c r="AO303" s="256"/>
      <c r="AP303" s="256"/>
      <c r="CK303" s="270"/>
      <c r="CL303" s="270"/>
      <c r="CM303" s="270"/>
      <c r="CN303" s="270"/>
    </row>
    <row r="304" spans="1:92" ht="21" hidden="1" customHeight="1" outlineLevel="1" x14ac:dyDescent="0.25">
      <c r="A304" s="1747">
        <f>'Движение ДС,НДО,арест'!A30</f>
        <v>0</v>
      </c>
      <c r="B304" s="1747"/>
      <c r="C304" s="1751" t="str">
        <f>'Движение ДС,НДО,арест'!B30</f>
        <v>Выберите Банк</v>
      </c>
      <c r="D304" s="1751"/>
      <c r="E304" s="1751"/>
      <c r="F304" s="1751"/>
      <c r="G304" s="1751"/>
      <c r="H304" s="1748">
        <f>'Движение ДС,НДО,арест'!E30</f>
        <v>0</v>
      </c>
      <c r="I304" s="1749"/>
      <c r="J304" s="1750"/>
      <c r="K304" s="544">
        <f>'Движение ДС,НДО,арест'!F30</f>
        <v>0</v>
      </c>
      <c r="L304" s="544">
        <f>'Движение ДС,НДО,арест'!G30</f>
        <v>0</v>
      </c>
      <c r="M304" s="544">
        <f>'Движение ДС,НДО,арест'!H30</f>
        <v>0</v>
      </c>
      <c r="N304" s="544">
        <f>'Движение ДС,НДО,арест'!I30</f>
        <v>0</v>
      </c>
      <c r="O304" s="1747">
        <f>'Движение ДС,НДО,арест'!J30</f>
        <v>0</v>
      </c>
      <c r="P304" s="1747"/>
      <c r="Q304" s="1745">
        <f t="shared" si="0"/>
        <v>0</v>
      </c>
      <c r="R304" s="1745"/>
      <c r="S304" s="1746"/>
      <c r="V304" s="301"/>
      <c r="W304" s="301"/>
      <c r="X304" s="301"/>
      <c r="Y304" s="301"/>
      <c r="Z304" s="301"/>
      <c r="AA304" s="301"/>
      <c r="AB304" s="255"/>
      <c r="AC304" s="256"/>
      <c r="AD304" s="256"/>
      <c r="AE304" s="256"/>
      <c r="AF304" s="256"/>
      <c r="AG304" s="256"/>
      <c r="AH304" s="256"/>
      <c r="AI304" s="256"/>
      <c r="AJ304" s="256"/>
      <c r="AK304" s="256"/>
      <c r="AL304" s="256"/>
      <c r="AM304" s="256"/>
      <c r="AN304" s="256"/>
      <c r="AO304" s="256"/>
      <c r="AP304" s="256"/>
      <c r="CK304" s="270"/>
      <c r="CL304" s="270"/>
      <c r="CM304" s="270"/>
      <c r="CN304" s="270"/>
    </row>
    <row r="305" spans="1:92" ht="21" hidden="1" customHeight="1" outlineLevel="1" x14ac:dyDescent="0.25">
      <c r="A305" s="1747">
        <f>'Движение ДС,НДО,арест'!A31</f>
        <v>0</v>
      </c>
      <c r="B305" s="1747"/>
      <c r="C305" s="1751" t="str">
        <f>'Движение ДС,НДО,арест'!B31</f>
        <v>Выберите Банк</v>
      </c>
      <c r="D305" s="1751"/>
      <c r="E305" s="1751"/>
      <c r="F305" s="1751"/>
      <c r="G305" s="1751"/>
      <c r="H305" s="1748">
        <f>'Движение ДС,НДО,арест'!E31</f>
        <v>0</v>
      </c>
      <c r="I305" s="1749"/>
      <c r="J305" s="1750"/>
      <c r="K305" s="544">
        <f>'Движение ДС,НДО,арест'!F31</f>
        <v>0</v>
      </c>
      <c r="L305" s="544">
        <f>'Движение ДС,НДО,арест'!G31</f>
        <v>0</v>
      </c>
      <c r="M305" s="544">
        <f>'Движение ДС,НДО,арест'!H31</f>
        <v>0</v>
      </c>
      <c r="N305" s="544">
        <f>'Движение ДС,НДО,арест'!I31</f>
        <v>0</v>
      </c>
      <c r="O305" s="1747">
        <f>'Движение ДС,НДО,арест'!J31</f>
        <v>0</v>
      </c>
      <c r="P305" s="1747"/>
      <c r="Q305" s="1745">
        <f t="shared" si="0"/>
        <v>0</v>
      </c>
      <c r="R305" s="1745"/>
      <c r="S305" s="1746"/>
      <c r="V305" s="301"/>
      <c r="W305" s="301"/>
      <c r="X305" s="301"/>
      <c r="Y305" s="301"/>
      <c r="Z305" s="301"/>
      <c r="AA305" s="301"/>
      <c r="AB305" s="255"/>
      <c r="AC305" s="256"/>
      <c r="AD305" s="256"/>
      <c r="AE305" s="256"/>
      <c r="AF305" s="256"/>
      <c r="AG305" s="256"/>
      <c r="AH305" s="256"/>
      <c r="AI305" s="256"/>
      <c r="AJ305" s="256"/>
      <c r="AK305" s="256"/>
      <c r="AL305" s="256"/>
      <c r="AM305" s="256"/>
      <c r="AN305" s="256"/>
      <c r="AO305" s="256"/>
      <c r="AP305" s="256"/>
      <c r="CK305" s="270"/>
      <c r="CL305" s="270"/>
      <c r="CM305" s="270"/>
      <c r="CN305" s="270"/>
    </row>
    <row r="306" spans="1:92" ht="21" hidden="1" customHeight="1" outlineLevel="1" x14ac:dyDescent="0.25">
      <c r="A306" s="1747">
        <f>'Движение ДС,НДО,арест'!A32</f>
        <v>0</v>
      </c>
      <c r="B306" s="1747"/>
      <c r="C306" s="1751" t="str">
        <f>'Движение ДС,НДО,арест'!B32</f>
        <v>Выберите Банк</v>
      </c>
      <c r="D306" s="1751"/>
      <c r="E306" s="1751"/>
      <c r="F306" s="1751"/>
      <c r="G306" s="1751"/>
      <c r="H306" s="1748">
        <f>'Движение ДС,НДО,арест'!E32</f>
        <v>0</v>
      </c>
      <c r="I306" s="1749"/>
      <c r="J306" s="1750"/>
      <c r="K306" s="544">
        <f>'Движение ДС,НДО,арест'!F32</f>
        <v>0</v>
      </c>
      <c r="L306" s="544">
        <f>'Движение ДС,НДО,арест'!G32</f>
        <v>0</v>
      </c>
      <c r="M306" s="544">
        <f>'Движение ДС,НДО,арест'!H32</f>
        <v>0</v>
      </c>
      <c r="N306" s="544">
        <f>'Движение ДС,НДО,арест'!I32</f>
        <v>0</v>
      </c>
      <c r="O306" s="1747">
        <f>'Движение ДС,НДО,арест'!J32</f>
        <v>0</v>
      </c>
      <c r="P306" s="1747"/>
      <c r="Q306" s="1745">
        <f t="shared" si="0"/>
        <v>0</v>
      </c>
      <c r="R306" s="1745"/>
      <c r="S306" s="1746"/>
      <c r="V306" s="301"/>
      <c r="W306" s="301"/>
      <c r="X306" s="301"/>
      <c r="Y306" s="301"/>
      <c r="Z306" s="301"/>
      <c r="AA306" s="301"/>
      <c r="AB306" s="255"/>
      <c r="AC306" s="256"/>
      <c r="AD306" s="256"/>
      <c r="AE306" s="256"/>
      <c r="AF306" s="256"/>
      <c r="AG306" s="256"/>
      <c r="AH306" s="256"/>
      <c r="AI306" s="256"/>
      <c r="AJ306" s="256"/>
      <c r="AK306" s="256"/>
      <c r="AL306" s="256"/>
      <c r="AM306" s="256"/>
      <c r="AN306" s="256"/>
      <c r="AO306" s="256"/>
      <c r="AP306" s="256"/>
      <c r="CK306" s="270"/>
      <c r="CL306" s="270"/>
      <c r="CM306" s="270"/>
      <c r="CN306" s="270"/>
    </row>
    <row r="307" spans="1:92" ht="21" hidden="1" customHeight="1" outlineLevel="1" x14ac:dyDescent="0.25">
      <c r="A307" s="1747">
        <f>'Движение ДС,НДО,арест'!A33</f>
        <v>0</v>
      </c>
      <c r="B307" s="1747"/>
      <c r="C307" s="1751" t="str">
        <f>'Движение ДС,НДО,арест'!B33</f>
        <v>Выберите Банк</v>
      </c>
      <c r="D307" s="1751"/>
      <c r="E307" s="1751"/>
      <c r="F307" s="1751"/>
      <c r="G307" s="1751"/>
      <c r="H307" s="1748">
        <f>'Движение ДС,НДО,арест'!E33</f>
        <v>0</v>
      </c>
      <c r="I307" s="1749"/>
      <c r="J307" s="1750"/>
      <c r="K307" s="544">
        <f>'Движение ДС,НДО,арест'!F33</f>
        <v>0</v>
      </c>
      <c r="L307" s="544">
        <f>'Движение ДС,НДО,арест'!G33</f>
        <v>0</v>
      </c>
      <c r="M307" s="544">
        <f>'Движение ДС,НДО,арест'!H33</f>
        <v>0</v>
      </c>
      <c r="N307" s="544">
        <f>'Движение ДС,НДО,арест'!I33</f>
        <v>0</v>
      </c>
      <c r="O307" s="1747">
        <f>'Движение ДС,НДО,арест'!J33</f>
        <v>0</v>
      </c>
      <c r="P307" s="1747"/>
      <c r="Q307" s="1745">
        <f t="shared" si="0"/>
        <v>0</v>
      </c>
      <c r="R307" s="1745"/>
      <c r="S307" s="1746"/>
      <c r="V307" s="301"/>
      <c r="W307" s="301"/>
      <c r="X307" s="301"/>
      <c r="Y307" s="301"/>
      <c r="Z307" s="301"/>
      <c r="AA307" s="301"/>
      <c r="AB307" s="255"/>
      <c r="AC307" s="256"/>
      <c r="AD307" s="256"/>
      <c r="AE307" s="256"/>
      <c r="AF307" s="256"/>
      <c r="AG307" s="256"/>
      <c r="AH307" s="256"/>
      <c r="AI307" s="256"/>
      <c r="AJ307" s="256"/>
      <c r="AK307" s="256"/>
      <c r="AL307" s="256"/>
      <c r="AM307" s="256"/>
      <c r="AN307" s="256"/>
      <c r="AO307" s="256"/>
      <c r="AP307" s="256"/>
      <c r="CK307" s="270"/>
      <c r="CL307" s="270"/>
      <c r="CM307" s="270"/>
      <c r="CN307" s="270"/>
    </row>
    <row r="308" spans="1:92" ht="21" hidden="1" customHeight="1" outlineLevel="1" x14ac:dyDescent="0.25">
      <c r="A308" s="1747">
        <f>'Движение ДС,НДО,арест'!A34</f>
        <v>0</v>
      </c>
      <c r="B308" s="1747"/>
      <c r="C308" s="1751" t="str">
        <f>'Движение ДС,НДО,арест'!B34</f>
        <v>Выберите Банк</v>
      </c>
      <c r="D308" s="1751"/>
      <c r="E308" s="1751"/>
      <c r="F308" s="1751"/>
      <c r="G308" s="1751"/>
      <c r="H308" s="1748">
        <f>'Движение ДС,НДО,арест'!E34</f>
        <v>0</v>
      </c>
      <c r="I308" s="1749"/>
      <c r="J308" s="1750"/>
      <c r="K308" s="544">
        <f>'Движение ДС,НДО,арест'!F34</f>
        <v>0</v>
      </c>
      <c r="L308" s="544">
        <f>'Движение ДС,НДО,арест'!G34</f>
        <v>0</v>
      </c>
      <c r="M308" s="544">
        <f>'Движение ДС,НДО,арест'!H34</f>
        <v>0</v>
      </c>
      <c r="N308" s="544">
        <f>'Движение ДС,НДО,арест'!I34</f>
        <v>0</v>
      </c>
      <c r="O308" s="1747">
        <f>'Движение ДС,НДО,арест'!J34</f>
        <v>0</v>
      </c>
      <c r="P308" s="1747"/>
      <c r="Q308" s="1745">
        <f t="shared" si="0"/>
        <v>0</v>
      </c>
      <c r="R308" s="1745"/>
      <c r="S308" s="1746"/>
      <c r="V308" s="301"/>
      <c r="W308" s="301"/>
      <c r="X308" s="301"/>
      <c r="Y308" s="301"/>
      <c r="Z308" s="301"/>
      <c r="AA308" s="301"/>
      <c r="AB308" s="255"/>
      <c r="AC308" s="256"/>
      <c r="AD308" s="256"/>
      <c r="AE308" s="256"/>
      <c r="AF308" s="256"/>
      <c r="AG308" s="256"/>
      <c r="AH308" s="256"/>
      <c r="AI308" s="256"/>
      <c r="AJ308" s="256"/>
      <c r="AK308" s="256"/>
      <c r="AL308" s="256"/>
      <c r="AM308" s="256"/>
      <c r="AN308" s="256"/>
      <c r="AO308" s="256"/>
      <c r="AP308" s="256"/>
      <c r="CK308" s="270"/>
      <c r="CL308" s="270"/>
      <c r="CM308" s="270"/>
      <c r="CN308" s="270"/>
    </row>
    <row r="309" spans="1:92" ht="21" hidden="1" customHeight="1" outlineLevel="1" x14ac:dyDescent="0.25">
      <c r="A309" s="1747">
        <f>'Движение ДС,НДО,арест'!A35</f>
        <v>0</v>
      </c>
      <c r="B309" s="1747"/>
      <c r="C309" s="1751" t="str">
        <f>'Движение ДС,НДО,арест'!B35</f>
        <v>Выберите Банк</v>
      </c>
      <c r="D309" s="1751"/>
      <c r="E309" s="1751"/>
      <c r="F309" s="1751"/>
      <c r="G309" s="1751"/>
      <c r="H309" s="1748">
        <f>'Движение ДС,НДО,арест'!E35</f>
        <v>0</v>
      </c>
      <c r="I309" s="1749"/>
      <c r="J309" s="1750"/>
      <c r="K309" s="544">
        <f>'Движение ДС,НДО,арест'!F35</f>
        <v>0</v>
      </c>
      <c r="L309" s="544">
        <f>'Движение ДС,НДО,арест'!G35</f>
        <v>0</v>
      </c>
      <c r="M309" s="544">
        <f>'Движение ДС,НДО,арест'!H35</f>
        <v>0</v>
      </c>
      <c r="N309" s="544">
        <f>'Движение ДС,НДО,арест'!I35</f>
        <v>0</v>
      </c>
      <c r="O309" s="1747">
        <f>'Движение ДС,НДО,арест'!J35</f>
        <v>0</v>
      </c>
      <c r="P309" s="1747"/>
      <c r="Q309" s="1745">
        <f t="shared" si="0"/>
        <v>0</v>
      </c>
      <c r="R309" s="1745"/>
      <c r="S309" s="1746"/>
      <c r="V309" s="301"/>
      <c r="W309" s="301"/>
      <c r="X309" s="301"/>
      <c r="Y309" s="301"/>
      <c r="Z309" s="301"/>
      <c r="AA309" s="301"/>
      <c r="AB309" s="255"/>
      <c r="AC309" s="256"/>
      <c r="AD309" s="256"/>
      <c r="AE309" s="256"/>
      <c r="AF309" s="256"/>
      <c r="AG309" s="256"/>
      <c r="AH309" s="256"/>
      <c r="AI309" s="256"/>
      <c r="AJ309" s="256"/>
      <c r="AK309" s="256"/>
      <c r="AL309" s="256"/>
      <c r="AM309" s="256"/>
      <c r="AN309" s="256"/>
      <c r="AO309" s="256"/>
      <c r="AP309" s="256"/>
      <c r="CK309" s="270"/>
      <c r="CL309" s="270"/>
      <c r="CM309" s="270"/>
      <c r="CN309" s="270"/>
    </row>
    <row r="310" spans="1:92" ht="21" hidden="1" customHeight="1" outlineLevel="1" x14ac:dyDescent="0.25">
      <c r="A310" s="1747">
        <f>'Движение ДС,НДО,арест'!A36</f>
        <v>0</v>
      </c>
      <c r="B310" s="1747"/>
      <c r="C310" s="1751" t="str">
        <f>'Движение ДС,НДО,арест'!B36</f>
        <v>Выберите Банк</v>
      </c>
      <c r="D310" s="1751"/>
      <c r="E310" s="1751"/>
      <c r="F310" s="1751"/>
      <c r="G310" s="1751"/>
      <c r="H310" s="1748">
        <f>'Движение ДС,НДО,арест'!E36</f>
        <v>0</v>
      </c>
      <c r="I310" s="1749"/>
      <c r="J310" s="1750"/>
      <c r="K310" s="544">
        <f>'Движение ДС,НДО,арест'!F36</f>
        <v>0</v>
      </c>
      <c r="L310" s="544">
        <f>'Движение ДС,НДО,арест'!G36</f>
        <v>0</v>
      </c>
      <c r="M310" s="544">
        <f>'Движение ДС,НДО,арест'!H36</f>
        <v>0</v>
      </c>
      <c r="N310" s="544">
        <f>'Движение ДС,НДО,арест'!I36</f>
        <v>0</v>
      </c>
      <c r="O310" s="1747">
        <f>'Движение ДС,НДО,арест'!J36</f>
        <v>0</v>
      </c>
      <c r="P310" s="1747"/>
      <c r="Q310" s="1745">
        <f t="shared" si="0"/>
        <v>0</v>
      </c>
      <c r="R310" s="1745"/>
      <c r="S310" s="1746"/>
      <c r="V310" s="301"/>
      <c r="W310" s="301"/>
      <c r="X310" s="301"/>
      <c r="Y310" s="301"/>
      <c r="Z310" s="301"/>
      <c r="AA310" s="301"/>
      <c r="AB310" s="255"/>
      <c r="AC310" s="256"/>
      <c r="AD310" s="256"/>
      <c r="AE310" s="256"/>
      <c r="AF310" s="256"/>
      <c r="AG310" s="256"/>
      <c r="AH310" s="256"/>
      <c r="AI310" s="256"/>
      <c r="AJ310" s="256"/>
      <c r="AK310" s="256"/>
      <c r="AL310" s="256"/>
      <c r="AM310" s="256"/>
      <c r="AN310" s="256"/>
      <c r="AO310" s="256"/>
      <c r="AP310" s="256"/>
      <c r="CK310" s="270"/>
      <c r="CL310" s="270"/>
      <c r="CM310" s="270"/>
      <c r="CN310" s="270"/>
    </row>
    <row r="311" spans="1:92" ht="21" hidden="1" customHeight="1" outlineLevel="1" x14ac:dyDescent="0.25">
      <c r="A311" s="1747">
        <f>'Движение ДС,НДО,арест'!A37</f>
        <v>0</v>
      </c>
      <c r="B311" s="1747"/>
      <c r="C311" s="1751" t="str">
        <f>'Движение ДС,НДО,арест'!B37</f>
        <v>Выберите Банк</v>
      </c>
      <c r="D311" s="1751"/>
      <c r="E311" s="1751"/>
      <c r="F311" s="1751"/>
      <c r="G311" s="1751"/>
      <c r="H311" s="1748">
        <f>'Движение ДС,НДО,арест'!E37</f>
        <v>0</v>
      </c>
      <c r="I311" s="1749"/>
      <c r="J311" s="1750"/>
      <c r="K311" s="544">
        <f>'Движение ДС,НДО,арест'!F37</f>
        <v>0</v>
      </c>
      <c r="L311" s="544">
        <f>'Движение ДС,НДО,арест'!G37</f>
        <v>0</v>
      </c>
      <c r="M311" s="544">
        <f>'Движение ДС,НДО,арест'!H37</f>
        <v>0</v>
      </c>
      <c r="N311" s="544">
        <f>'Движение ДС,НДО,арест'!I37</f>
        <v>0</v>
      </c>
      <c r="O311" s="1747">
        <f>'Движение ДС,НДО,арест'!J37</f>
        <v>0</v>
      </c>
      <c r="P311" s="1747"/>
      <c r="Q311" s="1745">
        <f t="shared" si="0"/>
        <v>0</v>
      </c>
      <c r="R311" s="1745"/>
      <c r="S311" s="1746"/>
      <c r="V311" s="301"/>
      <c r="W311" s="301"/>
      <c r="X311" s="301"/>
      <c r="Y311" s="301"/>
      <c r="Z311" s="301"/>
      <c r="AA311" s="301"/>
      <c r="AB311" s="255"/>
      <c r="AC311" s="256"/>
      <c r="AD311" s="256"/>
      <c r="AE311" s="256"/>
      <c r="AF311" s="256"/>
      <c r="AG311" s="256"/>
      <c r="AH311" s="256"/>
      <c r="AI311" s="256"/>
      <c r="AJ311" s="256"/>
      <c r="AK311" s="256"/>
      <c r="AL311" s="256"/>
      <c r="AM311" s="256"/>
      <c r="AN311" s="256"/>
      <c r="AO311" s="256"/>
      <c r="AP311" s="256"/>
      <c r="CK311" s="270"/>
      <c r="CL311" s="270"/>
      <c r="CM311" s="270"/>
      <c r="CN311" s="270"/>
    </row>
    <row r="312" spans="1:92" ht="21" hidden="1" customHeight="1" outlineLevel="1" x14ac:dyDescent="0.25">
      <c r="A312" s="1747">
        <f>'Движение ДС,НДО,арест'!A38</f>
        <v>0</v>
      </c>
      <c r="B312" s="1747"/>
      <c r="C312" s="1751" t="str">
        <f>'Движение ДС,НДО,арест'!B38</f>
        <v>Выберите Банк</v>
      </c>
      <c r="D312" s="1751"/>
      <c r="E312" s="1751"/>
      <c r="F312" s="1751"/>
      <c r="G312" s="1751"/>
      <c r="H312" s="1748">
        <f>'Движение ДС,НДО,арест'!E38</f>
        <v>0</v>
      </c>
      <c r="I312" s="1749"/>
      <c r="J312" s="1750"/>
      <c r="K312" s="544">
        <f>'Движение ДС,НДО,арест'!F38</f>
        <v>0</v>
      </c>
      <c r="L312" s="544">
        <f>'Движение ДС,НДО,арест'!G38</f>
        <v>0</v>
      </c>
      <c r="M312" s="544">
        <f>'Движение ДС,НДО,арест'!H38</f>
        <v>0</v>
      </c>
      <c r="N312" s="544">
        <f>'Движение ДС,НДО,арест'!I38</f>
        <v>0</v>
      </c>
      <c r="O312" s="1747">
        <f>'Движение ДС,НДО,арест'!J38</f>
        <v>0</v>
      </c>
      <c r="P312" s="1747"/>
      <c r="Q312" s="1745">
        <f t="shared" si="0"/>
        <v>0</v>
      </c>
      <c r="R312" s="1745"/>
      <c r="S312" s="1746"/>
      <c r="V312" s="301"/>
      <c r="W312" s="301"/>
      <c r="X312" s="301"/>
      <c r="Y312" s="301"/>
      <c r="Z312" s="301"/>
      <c r="AA312" s="301"/>
      <c r="AB312" s="255"/>
      <c r="AC312" s="256"/>
      <c r="AD312" s="256"/>
      <c r="AE312" s="256"/>
      <c r="AF312" s="256"/>
      <c r="AG312" s="256"/>
      <c r="AH312" s="256"/>
      <c r="AI312" s="256"/>
      <c r="AJ312" s="256"/>
      <c r="AK312" s="256"/>
      <c r="AL312" s="256"/>
      <c r="AM312" s="256"/>
      <c r="AN312" s="256"/>
      <c r="AO312" s="256"/>
      <c r="AP312" s="256"/>
      <c r="CK312" s="270"/>
      <c r="CL312" s="270"/>
      <c r="CM312" s="270"/>
      <c r="CN312" s="270"/>
    </row>
    <row r="313" spans="1:92" ht="21" hidden="1" customHeight="1" outlineLevel="1" x14ac:dyDescent="0.25">
      <c r="A313" s="1747">
        <f>'Движение ДС,НДО,арест'!A39</f>
        <v>0</v>
      </c>
      <c r="B313" s="1747"/>
      <c r="C313" s="1751" t="str">
        <f>'Движение ДС,НДО,арест'!B39</f>
        <v>Выберите Банк</v>
      </c>
      <c r="D313" s="1751"/>
      <c r="E313" s="1751"/>
      <c r="F313" s="1751"/>
      <c r="G313" s="1751"/>
      <c r="H313" s="1748">
        <f>'Движение ДС,НДО,арест'!E39</f>
        <v>0</v>
      </c>
      <c r="I313" s="1749"/>
      <c r="J313" s="1750"/>
      <c r="K313" s="544">
        <f>'Движение ДС,НДО,арест'!F39</f>
        <v>0</v>
      </c>
      <c r="L313" s="544">
        <f>'Движение ДС,НДО,арест'!G39</f>
        <v>0</v>
      </c>
      <c r="M313" s="544">
        <f>'Движение ДС,НДО,арест'!H39</f>
        <v>0</v>
      </c>
      <c r="N313" s="544">
        <f>'Движение ДС,НДО,арест'!I39</f>
        <v>0</v>
      </c>
      <c r="O313" s="1747">
        <f>'Движение ДС,НДО,арест'!J39</f>
        <v>0</v>
      </c>
      <c r="P313" s="1747"/>
      <c r="Q313" s="1745">
        <f t="shared" si="0"/>
        <v>0</v>
      </c>
      <c r="R313" s="1745"/>
      <c r="S313" s="1746"/>
      <c r="V313" s="301"/>
      <c r="W313" s="301"/>
      <c r="X313" s="301"/>
      <c r="Y313" s="301"/>
      <c r="Z313" s="301"/>
      <c r="AA313" s="301"/>
      <c r="AB313" s="255"/>
      <c r="AC313" s="256"/>
      <c r="AD313" s="256"/>
      <c r="AE313" s="256"/>
      <c r="AF313" s="256"/>
      <c r="AG313" s="256"/>
      <c r="AH313" s="256"/>
      <c r="AI313" s="256"/>
      <c r="AJ313" s="256"/>
      <c r="AK313" s="256"/>
      <c r="AL313" s="256"/>
      <c r="AM313" s="256"/>
      <c r="AN313" s="256"/>
      <c r="AO313" s="256"/>
      <c r="AP313" s="256"/>
      <c r="CK313" s="270"/>
      <c r="CL313" s="270"/>
      <c r="CM313" s="270"/>
      <c r="CN313" s="270"/>
    </row>
    <row r="314" spans="1:92" ht="21" hidden="1" customHeight="1" outlineLevel="1" x14ac:dyDescent="0.25">
      <c r="A314" s="1747">
        <f>'Движение ДС,НДО,арест'!A40</f>
        <v>0</v>
      </c>
      <c r="B314" s="1747"/>
      <c r="C314" s="1751" t="str">
        <f>'Движение ДС,НДО,арест'!B40</f>
        <v>Выберите Банк</v>
      </c>
      <c r="D314" s="1751"/>
      <c r="E314" s="1751"/>
      <c r="F314" s="1751"/>
      <c r="G314" s="1751"/>
      <c r="H314" s="1748">
        <f>'Движение ДС,НДО,арест'!E40</f>
        <v>0</v>
      </c>
      <c r="I314" s="1749"/>
      <c r="J314" s="1750"/>
      <c r="K314" s="544">
        <f>'Движение ДС,НДО,арест'!F40</f>
        <v>0</v>
      </c>
      <c r="L314" s="544">
        <f>'Движение ДС,НДО,арест'!G40</f>
        <v>0</v>
      </c>
      <c r="M314" s="544">
        <f>'Движение ДС,НДО,арест'!H40</f>
        <v>0</v>
      </c>
      <c r="N314" s="544">
        <f>'Движение ДС,НДО,арест'!I40</f>
        <v>0</v>
      </c>
      <c r="O314" s="1747">
        <f>'Движение ДС,НДО,арест'!J40</f>
        <v>0</v>
      </c>
      <c r="P314" s="1747"/>
      <c r="Q314" s="1745">
        <f t="shared" ref="Q314:Q330" si="1">H314+O314</f>
        <v>0</v>
      </c>
      <c r="R314" s="1745"/>
      <c r="S314" s="1746"/>
      <c r="V314" s="301"/>
      <c r="W314" s="301"/>
      <c r="X314" s="301"/>
      <c r="Y314" s="301"/>
      <c r="Z314" s="301"/>
      <c r="AA314" s="301"/>
      <c r="AB314" s="255"/>
      <c r="AC314" s="256"/>
      <c r="AD314" s="256"/>
      <c r="AE314" s="256"/>
      <c r="AF314" s="256"/>
      <c r="AG314" s="256"/>
      <c r="AH314" s="256"/>
      <c r="AI314" s="256"/>
      <c r="AJ314" s="256"/>
      <c r="AK314" s="256"/>
      <c r="AL314" s="256"/>
      <c r="AM314" s="256"/>
      <c r="AN314" s="256"/>
      <c r="AO314" s="256"/>
      <c r="AP314" s="256"/>
      <c r="CK314" s="270"/>
      <c r="CL314" s="270"/>
      <c r="CM314" s="270"/>
      <c r="CN314" s="270"/>
    </row>
    <row r="315" spans="1:92" ht="21" hidden="1" customHeight="1" outlineLevel="1" x14ac:dyDescent="0.25">
      <c r="A315" s="1747">
        <f>'Движение ДС,НДО,арест'!A41</f>
        <v>0</v>
      </c>
      <c r="B315" s="1747"/>
      <c r="C315" s="1751" t="str">
        <f>'Движение ДС,НДО,арест'!B41</f>
        <v>Выберите Банк</v>
      </c>
      <c r="D315" s="1751"/>
      <c r="E315" s="1751"/>
      <c r="F315" s="1751"/>
      <c r="G315" s="1751"/>
      <c r="H315" s="1748">
        <f>'Движение ДС,НДО,арест'!E41</f>
        <v>0</v>
      </c>
      <c r="I315" s="1749"/>
      <c r="J315" s="1750"/>
      <c r="K315" s="544">
        <f>'Движение ДС,НДО,арест'!F41</f>
        <v>0</v>
      </c>
      <c r="L315" s="544">
        <f>'Движение ДС,НДО,арест'!G41</f>
        <v>0</v>
      </c>
      <c r="M315" s="544">
        <f>'Движение ДС,НДО,арест'!H41</f>
        <v>0</v>
      </c>
      <c r="N315" s="544">
        <f>'Движение ДС,НДО,арест'!I41</f>
        <v>0</v>
      </c>
      <c r="O315" s="1747">
        <f>'Движение ДС,НДО,арест'!J41</f>
        <v>0</v>
      </c>
      <c r="P315" s="1747"/>
      <c r="Q315" s="1745">
        <f t="shared" si="1"/>
        <v>0</v>
      </c>
      <c r="R315" s="1745"/>
      <c r="S315" s="1746"/>
      <c r="V315" s="301"/>
      <c r="W315" s="301"/>
      <c r="X315" s="301"/>
      <c r="Y315" s="301"/>
      <c r="Z315" s="301"/>
      <c r="AA315" s="301"/>
      <c r="AB315" s="255"/>
      <c r="AC315" s="256"/>
      <c r="AD315" s="256"/>
      <c r="AE315" s="256"/>
      <c r="AF315" s="256"/>
      <c r="AG315" s="256"/>
      <c r="AH315" s="256"/>
      <c r="AI315" s="256"/>
      <c r="AJ315" s="256"/>
      <c r="AK315" s="256"/>
      <c r="AL315" s="256"/>
      <c r="AM315" s="256"/>
      <c r="AN315" s="256"/>
      <c r="AO315" s="256"/>
      <c r="AP315" s="256"/>
      <c r="CK315" s="270"/>
      <c r="CL315" s="270"/>
      <c r="CM315" s="270"/>
      <c r="CN315" s="270"/>
    </row>
    <row r="316" spans="1:92" ht="21" hidden="1" customHeight="1" outlineLevel="1" x14ac:dyDescent="0.25">
      <c r="A316" s="1747">
        <f>'Движение ДС,НДО,арест'!A42</f>
        <v>0</v>
      </c>
      <c r="B316" s="1747"/>
      <c r="C316" s="1751" t="str">
        <f>'Движение ДС,НДО,арест'!B42</f>
        <v>Выберите Банк</v>
      </c>
      <c r="D316" s="1751"/>
      <c r="E316" s="1751"/>
      <c r="F316" s="1751"/>
      <c r="G316" s="1751"/>
      <c r="H316" s="1748">
        <f>'Движение ДС,НДО,арест'!E42</f>
        <v>0</v>
      </c>
      <c r="I316" s="1749"/>
      <c r="J316" s="1750"/>
      <c r="K316" s="544">
        <f>'Движение ДС,НДО,арест'!F42</f>
        <v>0</v>
      </c>
      <c r="L316" s="544">
        <f>'Движение ДС,НДО,арест'!G42</f>
        <v>0</v>
      </c>
      <c r="M316" s="544">
        <f>'Движение ДС,НДО,арест'!H42</f>
        <v>0</v>
      </c>
      <c r="N316" s="544">
        <f>'Движение ДС,НДО,арест'!I42</f>
        <v>0</v>
      </c>
      <c r="O316" s="1747">
        <f>'Движение ДС,НДО,арест'!J42</f>
        <v>0</v>
      </c>
      <c r="P316" s="1747"/>
      <c r="Q316" s="1745">
        <f t="shared" si="1"/>
        <v>0</v>
      </c>
      <c r="R316" s="1745"/>
      <c r="S316" s="1746"/>
      <c r="V316" s="301"/>
      <c r="W316" s="301"/>
      <c r="X316" s="301"/>
      <c r="Y316" s="301"/>
      <c r="Z316" s="301"/>
      <c r="AA316" s="301"/>
      <c r="AB316" s="255"/>
      <c r="AC316" s="256"/>
      <c r="AD316" s="256"/>
      <c r="AE316" s="256"/>
      <c r="AF316" s="256"/>
      <c r="AG316" s="256"/>
      <c r="AH316" s="256"/>
      <c r="AI316" s="256"/>
      <c r="AJ316" s="256"/>
      <c r="AK316" s="256"/>
      <c r="AL316" s="256"/>
      <c r="AM316" s="256"/>
      <c r="AN316" s="256"/>
      <c r="AO316" s="256"/>
      <c r="AP316" s="256"/>
      <c r="CK316" s="270"/>
      <c r="CL316" s="270"/>
      <c r="CM316" s="270"/>
      <c r="CN316" s="270"/>
    </row>
    <row r="317" spans="1:92" ht="21" hidden="1" customHeight="1" outlineLevel="1" x14ac:dyDescent="0.25">
      <c r="A317" s="1747">
        <f>'Движение ДС,НДО,арест'!A43</f>
        <v>0</v>
      </c>
      <c r="B317" s="1747"/>
      <c r="C317" s="1751" t="str">
        <f>'Движение ДС,НДО,арест'!B43</f>
        <v>Выберите Банк</v>
      </c>
      <c r="D317" s="1751"/>
      <c r="E317" s="1751"/>
      <c r="F317" s="1751"/>
      <c r="G317" s="1751"/>
      <c r="H317" s="1748">
        <f>'Движение ДС,НДО,арест'!E43</f>
        <v>0</v>
      </c>
      <c r="I317" s="1749"/>
      <c r="J317" s="1750"/>
      <c r="K317" s="544">
        <f>'Движение ДС,НДО,арест'!F43</f>
        <v>0</v>
      </c>
      <c r="L317" s="544">
        <f>'Движение ДС,НДО,арест'!G43</f>
        <v>0</v>
      </c>
      <c r="M317" s="544">
        <f>'Движение ДС,НДО,арест'!H43</f>
        <v>0</v>
      </c>
      <c r="N317" s="544">
        <f>'Движение ДС,НДО,арест'!I43</f>
        <v>0</v>
      </c>
      <c r="O317" s="1747">
        <f>'Движение ДС,НДО,арест'!J43</f>
        <v>0</v>
      </c>
      <c r="P317" s="1747"/>
      <c r="Q317" s="1745">
        <f t="shared" si="1"/>
        <v>0</v>
      </c>
      <c r="R317" s="1745"/>
      <c r="S317" s="1746"/>
      <c r="V317" s="301"/>
      <c r="W317" s="301"/>
      <c r="X317" s="301"/>
      <c r="Y317" s="301"/>
      <c r="Z317" s="301"/>
      <c r="AA317" s="301"/>
      <c r="AB317" s="255"/>
      <c r="AC317" s="256"/>
      <c r="AD317" s="256"/>
      <c r="AE317" s="256"/>
      <c r="AF317" s="256"/>
      <c r="AG317" s="256"/>
      <c r="AH317" s="256"/>
      <c r="AI317" s="256"/>
      <c r="AJ317" s="256"/>
      <c r="AK317" s="256"/>
      <c r="AL317" s="256"/>
      <c r="AM317" s="256"/>
      <c r="AN317" s="256"/>
      <c r="AO317" s="256"/>
      <c r="AP317" s="256"/>
      <c r="CK317" s="270"/>
      <c r="CL317" s="270"/>
      <c r="CM317" s="270"/>
      <c r="CN317" s="270"/>
    </row>
    <row r="318" spans="1:92" ht="21" hidden="1" customHeight="1" outlineLevel="1" x14ac:dyDescent="0.25">
      <c r="A318" s="1747">
        <f>'Движение ДС,НДО,арест'!A44</f>
        <v>0</v>
      </c>
      <c r="B318" s="1747"/>
      <c r="C318" s="1751" t="str">
        <f>'Движение ДС,НДО,арест'!B44</f>
        <v>Выберите Банк</v>
      </c>
      <c r="D318" s="1751"/>
      <c r="E318" s="1751"/>
      <c r="F318" s="1751"/>
      <c r="G318" s="1751"/>
      <c r="H318" s="1748">
        <f>'Движение ДС,НДО,арест'!E44</f>
        <v>0</v>
      </c>
      <c r="I318" s="1749"/>
      <c r="J318" s="1750"/>
      <c r="K318" s="544">
        <f>'Движение ДС,НДО,арест'!F44</f>
        <v>0</v>
      </c>
      <c r="L318" s="544">
        <f>'Движение ДС,НДО,арест'!G44</f>
        <v>0</v>
      </c>
      <c r="M318" s="544">
        <f>'Движение ДС,НДО,арест'!H44</f>
        <v>0</v>
      </c>
      <c r="N318" s="544">
        <f>'Движение ДС,НДО,арест'!I44</f>
        <v>0</v>
      </c>
      <c r="O318" s="1747">
        <f>'Движение ДС,НДО,арест'!J44</f>
        <v>0</v>
      </c>
      <c r="P318" s="1747"/>
      <c r="Q318" s="1745">
        <f t="shared" si="1"/>
        <v>0</v>
      </c>
      <c r="R318" s="1745"/>
      <c r="S318" s="1746"/>
      <c r="V318" s="301"/>
      <c r="W318" s="301"/>
      <c r="X318" s="301"/>
      <c r="Y318" s="301"/>
      <c r="Z318" s="301"/>
      <c r="AA318" s="301"/>
      <c r="AB318" s="255"/>
      <c r="AC318" s="256"/>
      <c r="AD318" s="256"/>
      <c r="AE318" s="256"/>
      <c r="AF318" s="256"/>
      <c r="AG318" s="256"/>
      <c r="AH318" s="256"/>
      <c r="AI318" s="256"/>
      <c r="AJ318" s="256"/>
      <c r="AK318" s="256"/>
      <c r="AL318" s="256"/>
      <c r="AM318" s="256"/>
      <c r="AN318" s="256"/>
      <c r="AO318" s="256"/>
      <c r="AP318" s="256"/>
      <c r="CK318" s="270"/>
      <c r="CL318" s="270"/>
      <c r="CM318" s="270"/>
      <c r="CN318" s="270"/>
    </row>
    <row r="319" spans="1:92" ht="21" hidden="1" customHeight="1" outlineLevel="1" x14ac:dyDescent="0.25">
      <c r="A319" s="1747">
        <f>'Движение ДС,НДО,арест'!A45</f>
        <v>0</v>
      </c>
      <c r="B319" s="1747"/>
      <c r="C319" s="1751" t="str">
        <f>'Движение ДС,НДО,арест'!B45</f>
        <v>Выберите Банк</v>
      </c>
      <c r="D319" s="1751"/>
      <c r="E319" s="1751"/>
      <c r="F319" s="1751"/>
      <c r="G319" s="1751"/>
      <c r="H319" s="1748">
        <f>'Движение ДС,НДО,арест'!E45</f>
        <v>0</v>
      </c>
      <c r="I319" s="1749"/>
      <c r="J319" s="1750"/>
      <c r="K319" s="544">
        <f>'Движение ДС,НДО,арест'!F45</f>
        <v>0</v>
      </c>
      <c r="L319" s="544">
        <f>'Движение ДС,НДО,арест'!G45</f>
        <v>0</v>
      </c>
      <c r="M319" s="544">
        <f>'Движение ДС,НДО,арест'!H45</f>
        <v>0</v>
      </c>
      <c r="N319" s="544">
        <f>'Движение ДС,НДО,арест'!I45</f>
        <v>0</v>
      </c>
      <c r="O319" s="1747">
        <f>'Движение ДС,НДО,арест'!J45</f>
        <v>0</v>
      </c>
      <c r="P319" s="1747"/>
      <c r="Q319" s="1745">
        <f t="shared" si="1"/>
        <v>0</v>
      </c>
      <c r="R319" s="1745"/>
      <c r="S319" s="1746"/>
      <c r="V319" s="301"/>
      <c r="W319" s="301"/>
      <c r="X319" s="301"/>
      <c r="Y319" s="301"/>
      <c r="Z319" s="301"/>
      <c r="AA319" s="301"/>
      <c r="AB319" s="255"/>
      <c r="AC319" s="256"/>
      <c r="AD319" s="256"/>
      <c r="AE319" s="256"/>
      <c r="AF319" s="256"/>
      <c r="AG319" s="256"/>
      <c r="AH319" s="256"/>
      <c r="AI319" s="256"/>
      <c r="AJ319" s="256"/>
      <c r="AK319" s="256"/>
      <c r="AL319" s="256"/>
      <c r="AM319" s="256"/>
      <c r="AN319" s="256"/>
      <c r="AO319" s="256"/>
      <c r="AP319" s="256"/>
      <c r="CK319" s="270"/>
      <c r="CL319" s="270"/>
      <c r="CM319" s="270"/>
      <c r="CN319" s="270"/>
    </row>
    <row r="320" spans="1:92" ht="21" hidden="1" customHeight="1" outlineLevel="1" x14ac:dyDescent="0.25">
      <c r="A320" s="1747">
        <f>'Движение ДС,НДО,арест'!A46</f>
        <v>0</v>
      </c>
      <c r="B320" s="1747"/>
      <c r="C320" s="1751" t="str">
        <f>'Движение ДС,НДО,арест'!B46</f>
        <v>Выберите Банк</v>
      </c>
      <c r="D320" s="1751"/>
      <c r="E320" s="1751"/>
      <c r="F320" s="1751"/>
      <c r="G320" s="1751"/>
      <c r="H320" s="1748">
        <f>'Движение ДС,НДО,арест'!E46</f>
        <v>0</v>
      </c>
      <c r="I320" s="1749"/>
      <c r="J320" s="1750"/>
      <c r="K320" s="544">
        <f>'Движение ДС,НДО,арест'!F46</f>
        <v>0</v>
      </c>
      <c r="L320" s="544">
        <f>'Движение ДС,НДО,арест'!G46</f>
        <v>0</v>
      </c>
      <c r="M320" s="544">
        <f>'Движение ДС,НДО,арест'!H46</f>
        <v>0</v>
      </c>
      <c r="N320" s="544">
        <f>'Движение ДС,НДО,арест'!I46</f>
        <v>0</v>
      </c>
      <c r="O320" s="1747">
        <f>'Движение ДС,НДО,арест'!J46</f>
        <v>0</v>
      </c>
      <c r="P320" s="1747"/>
      <c r="Q320" s="1745">
        <f t="shared" si="1"/>
        <v>0</v>
      </c>
      <c r="R320" s="1745"/>
      <c r="S320" s="1746"/>
      <c r="V320" s="301"/>
      <c r="W320" s="301"/>
      <c r="X320" s="301"/>
      <c r="Y320" s="301"/>
      <c r="Z320" s="301"/>
      <c r="AA320" s="301"/>
      <c r="AB320" s="255"/>
      <c r="AC320" s="256"/>
      <c r="AD320" s="256"/>
      <c r="AE320" s="256"/>
      <c r="AF320" s="256"/>
      <c r="AG320" s="256"/>
      <c r="AH320" s="256"/>
      <c r="AI320" s="256"/>
      <c r="AJ320" s="256"/>
      <c r="AK320" s="256"/>
      <c r="AL320" s="256"/>
      <c r="AM320" s="256"/>
      <c r="AN320" s="256"/>
      <c r="AO320" s="256"/>
      <c r="AP320" s="256"/>
      <c r="CK320" s="270"/>
      <c r="CL320" s="270"/>
      <c r="CM320" s="270"/>
      <c r="CN320" s="270"/>
    </row>
    <row r="321" spans="1:92" ht="21" hidden="1" customHeight="1" outlineLevel="1" x14ac:dyDescent="0.25">
      <c r="A321" s="1747">
        <f>'Движение ДС,НДО,арест'!A47</f>
        <v>0</v>
      </c>
      <c r="B321" s="1747"/>
      <c r="C321" s="1751" t="str">
        <f>'Движение ДС,НДО,арест'!B47</f>
        <v>Выберите Банк</v>
      </c>
      <c r="D321" s="1751"/>
      <c r="E321" s="1751"/>
      <c r="F321" s="1751"/>
      <c r="G321" s="1751"/>
      <c r="H321" s="1748">
        <f>'Движение ДС,НДО,арест'!E47</f>
        <v>0</v>
      </c>
      <c r="I321" s="1749"/>
      <c r="J321" s="1750"/>
      <c r="K321" s="544">
        <f>'Движение ДС,НДО,арест'!F47</f>
        <v>0</v>
      </c>
      <c r="L321" s="544">
        <f>'Движение ДС,НДО,арест'!G47</f>
        <v>0</v>
      </c>
      <c r="M321" s="544">
        <f>'Движение ДС,НДО,арест'!H47</f>
        <v>0</v>
      </c>
      <c r="N321" s="544">
        <f>'Движение ДС,НДО,арест'!I47</f>
        <v>0</v>
      </c>
      <c r="O321" s="1747">
        <f>'Движение ДС,НДО,арест'!J47</f>
        <v>0</v>
      </c>
      <c r="P321" s="1747"/>
      <c r="Q321" s="1745">
        <f t="shared" si="1"/>
        <v>0</v>
      </c>
      <c r="R321" s="1745"/>
      <c r="S321" s="1746"/>
      <c r="V321" s="301"/>
      <c r="W321" s="301"/>
      <c r="X321" s="301"/>
      <c r="Y321" s="301"/>
      <c r="Z321" s="301"/>
      <c r="AA321" s="301"/>
      <c r="AB321" s="255"/>
      <c r="AC321" s="256"/>
      <c r="AD321" s="256"/>
      <c r="AE321" s="256"/>
      <c r="AF321" s="256"/>
      <c r="AG321" s="256"/>
      <c r="AH321" s="256"/>
      <c r="AI321" s="256"/>
      <c r="AJ321" s="256"/>
      <c r="AK321" s="256"/>
      <c r="AL321" s="256"/>
      <c r="AM321" s="256"/>
      <c r="AN321" s="256"/>
      <c r="AO321" s="256"/>
      <c r="AP321" s="256"/>
      <c r="CK321" s="270"/>
      <c r="CL321" s="270"/>
      <c r="CM321" s="270"/>
      <c r="CN321" s="270"/>
    </row>
    <row r="322" spans="1:92" ht="21" hidden="1" customHeight="1" outlineLevel="1" x14ac:dyDescent="0.25">
      <c r="A322" s="1747">
        <f>'Движение ДС,НДО,арест'!A48</f>
        <v>0</v>
      </c>
      <c r="B322" s="1747"/>
      <c r="C322" s="1751" t="str">
        <f>'Движение ДС,НДО,арест'!B48</f>
        <v>Выберите Банк</v>
      </c>
      <c r="D322" s="1751"/>
      <c r="E322" s="1751"/>
      <c r="F322" s="1751"/>
      <c r="G322" s="1751"/>
      <c r="H322" s="1748">
        <f>'Движение ДС,НДО,арест'!E48</f>
        <v>0</v>
      </c>
      <c r="I322" s="1749"/>
      <c r="J322" s="1750"/>
      <c r="K322" s="544">
        <f>'Движение ДС,НДО,арест'!F48</f>
        <v>0</v>
      </c>
      <c r="L322" s="544">
        <f>'Движение ДС,НДО,арест'!G48</f>
        <v>0</v>
      </c>
      <c r="M322" s="544">
        <f>'Движение ДС,НДО,арест'!H48</f>
        <v>0</v>
      </c>
      <c r="N322" s="544">
        <f>'Движение ДС,НДО,арест'!I48</f>
        <v>0</v>
      </c>
      <c r="O322" s="1747">
        <f>'Движение ДС,НДО,арест'!J48</f>
        <v>0</v>
      </c>
      <c r="P322" s="1747"/>
      <c r="Q322" s="1745">
        <f t="shared" si="1"/>
        <v>0</v>
      </c>
      <c r="R322" s="1745"/>
      <c r="S322" s="1746"/>
      <c r="V322" s="301"/>
      <c r="W322" s="301"/>
      <c r="X322" s="301"/>
      <c r="Y322" s="301"/>
      <c r="Z322" s="301"/>
      <c r="AA322" s="301"/>
      <c r="AB322" s="255"/>
      <c r="AC322" s="256"/>
      <c r="AD322" s="256"/>
      <c r="AE322" s="256"/>
      <c r="AF322" s="256"/>
      <c r="AG322" s="256"/>
      <c r="AH322" s="256"/>
      <c r="AI322" s="256"/>
      <c r="AJ322" s="256"/>
      <c r="AK322" s="256"/>
      <c r="AL322" s="256"/>
      <c r="AM322" s="256"/>
      <c r="AN322" s="256"/>
      <c r="AO322" s="256"/>
      <c r="AP322" s="256"/>
      <c r="CK322" s="270"/>
      <c r="CL322" s="270"/>
      <c r="CM322" s="270"/>
      <c r="CN322" s="270"/>
    </row>
    <row r="323" spans="1:92" ht="21" hidden="1" customHeight="1" outlineLevel="1" x14ac:dyDescent="0.25">
      <c r="A323" s="1747">
        <f>'Движение ДС,НДО,арест'!A49</f>
        <v>0</v>
      </c>
      <c r="B323" s="1747"/>
      <c r="C323" s="1751" t="str">
        <f>'Движение ДС,НДО,арест'!B49</f>
        <v>Выберите Банк</v>
      </c>
      <c r="D323" s="1751"/>
      <c r="E323" s="1751"/>
      <c r="F323" s="1751"/>
      <c r="G323" s="1751"/>
      <c r="H323" s="1748">
        <f>'Движение ДС,НДО,арест'!E49</f>
        <v>0</v>
      </c>
      <c r="I323" s="1749"/>
      <c r="J323" s="1750"/>
      <c r="K323" s="544">
        <f>'Движение ДС,НДО,арест'!F49</f>
        <v>0</v>
      </c>
      <c r="L323" s="544">
        <f>'Движение ДС,НДО,арест'!G49</f>
        <v>0</v>
      </c>
      <c r="M323" s="544">
        <f>'Движение ДС,НДО,арест'!H49</f>
        <v>0</v>
      </c>
      <c r="N323" s="544">
        <f>'Движение ДС,НДО,арест'!I49</f>
        <v>0</v>
      </c>
      <c r="O323" s="1747">
        <f>'Движение ДС,НДО,арест'!J49</f>
        <v>0</v>
      </c>
      <c r="P323" s="1747"/>
      <c r="Q323" s="1745">
        <f t="shared" si="1"/>
        <v>0</v>
      </c>
      <c r="R323" s="1745"/>
      <c r="S323" s="1746"/>
      <c r="V323" s="301"/>
      <c r="W323" s="301"/>
      <c r="X323" s="301"/>
      <c r="Y323" s="301"/>
      <c r="Z323" s="301"/>
      <c r="AA323" s="301"/>
      <c r="AB323" s="255"/>
      <c r="AC323" s="256"/>
      <c r="AD323" s="256"/>
      <c r="AE323" s="256"/>
      <c r="AF323" s="256"/>
      <c r="AG323" s="256"/>
      <c r="AH323" s="256"/>
      <c r="AI323" s="256"/>
      <c r="AJ323" s="256"/>
      <c r="AK323" s="256"/>
      <c r="AL323" s="256"/>
      <c r="AM323" s="256"/>
      <c r="AN323" s="256"/>
      <c r="AO323" s="256"/>
      <c r="AP323" s="256"/>
      <c r="CK323" s="270"/>
      <c r="CL323" s="270"/>
      <c r="CM323" s="270"/>
      <c r="CN323" s="270"/>
    </row>
    <row r="324" spans="1:92" ht="21" hidden="1" customHeight="1" outlineLevel="1" x14ac:dyDescent="0.25">
      <c r="A324" s="1747">
        <f>'Движение ДС,НДО,арест'!A50</f>
        <v>0</v>
      </c>
      <c r="B324" s="1747"/>
      <c r="C324" s="1751" t="str">
        <f>'Движение ДС,НДО,арест'!B50</f>
        <v>Выберите Банк</v>
      </c>
      <c r="D324" s="1751"/>
      <c r="E324" s="1751"/>
      <c r="F324" s="1751"/>
      <c r="G324" s="1751"/>
      <c r="H324" s="1748">
        <f>'Движение ДС,НДО,арест'!E50</f>
        <v>0</v>
      </c>
      <c r="I324" s="1749"/>
      <c r="J324" s="1750"/>
      <c r="K324" s="544">
        <f>'Движение ДС,НДО,арест'!F50</f>
        <v>0</v>
      </c>
      <c r="L324" s="544">
        <f>'Движение ДС,НДО,арест'!G50</f>
        <v>0</v>
      </c>
      <c r="M324" s="544">
        <f>'Движение ДС,НДО,арест'!H50</f>
        <v>0</v>
      </c>
      <c r="N324" s="544">
        <f>'Движение ДС,НДО,арест'!I50</f>
        <v>0</v>
      </c>
      <c r="O324" s="1747">
        <f>'Движение ДС,НДО,арест'!J50</f>
        <v>0</v>
      </c>
      <c r="P324" s="1747"/>
      <c r="Q324" s="1745">
        <f t="shared" si="1"/>
        <v>0</v>
      </c>
      <c r="R324" s="1745"/>
      <c r="S324" s="1746"/>
      <c r="V324" s="301"/>
      <c r="W324" s="301"/>
      <c r="X324" s="301"/>
      <c r="Y324" s="301"/>
      <c r="Z324" s="301"/>
      <c r="AA324" s="301"/>
      <c r="AB324" s="255"/>
      <c r="AC324" s="256"/>
      <c r="AD324" s="256"/>
      <c r="AE324" s="256"/>
      <c r="AF324" s="256"/>
      <c r="AG324" s="256"/>
      <c r="AH324" s="256"/>
      <c r="AI324" s="256"/>
      <c r="AJ324" s="256"/>
      <c r="AK324" s="256"/>
      <c r="AL324" s="256"/>
      <c r="AM324" s="256"/>
      <c r="AN324" s="256"/>
      <c r="AO324" s="256"/>
      <c r="AP324" s="256"/>
      <c r="CK324" s="270"/>
      <c r="CL324" s="270"/>
      <c r="CM324" s="270"/>
      <c r="CN324" s="270"/>
    </row>
    <row r="325" spans="1:92" ht="21" hidden="1" customHeight="1" outlineLevel="1" x14ac:dyDescent="0.25">
      <c r="A325" s="1747">
        <f>'Движение ДС,НДО,арест'!A51</f>
        <v>0</v>
      </c>
      <c r="B325" s="1747"/>
      <c r="C325" s="1751" t="str">
        <f>'Движение ДС,НДО,арест'!B51</f>
        <v>Выберите Банк</v>
      </c>
      <c r="D325" s="1751"/>
      <c r="E325" s="1751"/>
      <c r="F325" s="1751"/>
      <c r="G325" s="1751"/>
      <c r="H325" s="1748">
        <f>'Движение ДС,НДО,арест'!E51</f>
        <v>0</v>
      </c>
      <c r="I325" s="1749"/>
      <c r="J325" s="1750"/>
      <c r="K325" s="544">
        <f>'Движение ДС,НДО,арест'!F51</f>
        <v>0</v>
      </c>
      <c r="L325" s="544">
        <f>'Движение ДС,НДО,арест'!G51</f>
        <v>0</v>
      </c>
      <c r="M325" s="544">
        <f>'Движение ДС,НДО,арест'!H51</f>
        <v>0</v>
      </c>
      <c r="N325" s="544">
        <f>'Движение ДС,НДО,арест'!I51</f>
        <v>0</v>
      </c>
      <c r="O325" s="1747">
        <f>'Движение ДС,НДО,арест'!J51</f>
        <v>0</v>
      </c>
      <c r="P325" s="1747"/>
      <c r="Q325" s="1745">
        <f t="shared" si="1"/>
        <v>0</v>
      </c>
      <c r="R325" s="1745"/>
      <c r="S325" s="1746"/>
      <c r="V325" s="301"/>
      <c r="W325" s="301"/>
      <c r="X325" s="301"/>
      <c r="Y325" s="301"/>
      <c r="Z325" s="301"/>
      <c r="AA325" s="301"/>
      <c r="AB325" s="255"/>
      <c r="AC325" s="256"/>
      <c r="AD325" s="256"/>
      <c r="AE325" s="256"/>
      <c r="AF325" s="256"/>
      <c r="AG325" s="256"/>
      <c r="AH325" s="256"/>
      <c r="AI325" s="256"/>
      <c r="AJ325" s="256"/>
      <c r="AK325" s="256"/>
      <c r="AL325" s="256"/>
      <c r="AM325" s="256"/>
      <c r="AN325" s="256"/>
      <c r="AO325" s="256"/>
      <c r="AP325" s="256"/>
      <c r="CK325" s="270"/>
      <c r="CL325" s="270"/>
      <c r="CM325" s="270"/>
      <c r="CN325" s="270"/>
    </row>
    <row r="326" spans="1:92" ht="21" hidden="1" customHeight="1" outlineLevel="1" x14ac:dyDescent="0.25">
      <c r="A326" s="1747">
        <f>'Движение ДС,НДО,арест'!A52</f>
        <v>0</v>
      </c>
      <c r="B326" s="1747"/>
      <c r="C326" s="1751" t="str">
        <f>'Движение ДС,НДО,арест'!B52</f>
        <v>Выберите Банк</v>
      </c>
      <c r="D326" s="1751"/>
      <c r="E326" s="1751"/>
      <c r="F326" s="1751"/>
      <c r="G326" s="1751"/>
      <c r="H326" s="1748">
        <f>'Движение ДС,НДО,арест'!E52</f>
        <v>0</v>
      </c>
      <c r="I326" s="1749"/>
      <c r="J326" s="1750"/>
      <c r="K326" s="544">
        <f>'Движение ДС,НДО,арест'!F52</f>
        <v>0</v>
      </c>
      <c r="L326" s="544">
        <f>'Движение ДС,НДО,арест'!G52</f>
        <v>0</v>
      </c>
      <c r="M326" s="544">
        <f>'Движение ДС,НДО,арест'!H52</f>
        <v>0</v>
      </c>
      <c r="N326" s="544">
        <f>'Движение ДС,НДО,арест'!I52</f>
        <v>0</v>
      </c>
      <c r="O326" s="1747">
        <f>'Движение ДС,НДО,арест'!J52</f>
        <v>0</v>
      </c>
      <c r="P326" s="1747"/>
      <c r="Q326" s="1745">
        <f t="shared" si="1"/>
        <v>0</v>
      </c>
      <c r="R326" s="1745"/>
      <c r="S326" s="1746"/>
      <c r="V326" s="301"/>
      <c r="W326" s="301"/>
      <c r="X326" s="301"/>
      <c r="Y326" s="301"/>
      <c r="Z326" s="301"/>
      <c r="AA326" s="301"/>
      <c r="AB326" s="255"/>
      <c r="AC326" s="256"/>
      <c r="AD326" s="256"/>
      <c r="AE326" s="256"/>
      <c r="AF326" s="256"/>
      <c r="AG326" s="256"/>
      <c r="AH326" s="256"/>
      <c r="AI326" s="256"/>
      <c r="AJ326" s="256"/>
      <c r="AK326" s="256"/>
      <c r="AL326" s="256"/>
      <c r="AM326" s="256"/>
      <c r="AN326" s="256"/>
      <c r="AO326" s="256"/>
      <c r="AP326" s="256"/>
      <c r="CK326" s="270"/>
      <c r="CL326" s="270"/>
      <c r="CM326" s="270"/>
      <c r="CN326" s="270"/>
    </row>
    <row r="327" spans="1:92" ht="21" hidden="1" customHeight="1" outlineLevel="1" x14ac:dyDescent="0.25">
      <c r="A327" s="1747">
        <f>'Движение ДС,НДО,арест'!A53</f>
        <v>0</v>
      </c>
      <c r="B327" s="1747"/>
      <c r="C327" s="1751" t="str">
        <f>'Движение ДС,НДО,арест'!B53</f>
        <v>Выберите Банк</v>
      </c>
      <c r="D327" s="1751"/>
      <c r="E327" s="1751"/>
      <c r="F327" s="1751"/>
      <c r="G327" s="1751"/>
      <c r="H327" s="1748">
        <f>'Движение ДС,НДО,арест'!E53</f>
        <v>0</v>
      </c>
      <c r="I327" s="1749"/>
      <c r="J327" s="1750"/>
      <c r="K327" s="544">
        <f>'Движение ДС,НДО,арест'!F53</f>
        <v>0</v>
      </c>
      <c r="L327" s="544">
        <f>'Движение ДС,НДО,арест'!G53</f>
        <v>0</v>
      </c>
      <c r="M327" s="544">
        <f>'Движение ДС,НДО,арест'!H53</f>
        <v>0</v>
      </c>
      <c r="N327" s="544">
        <f>'Движение ДС,НДО,арест'!I53</f>
        <v>0</v>
      </c>
      <c r="O327" s="1747">
        <f>'Движение ДС,НДО,арест'!J53</f>
        <v>0</v>
      </c>
      <c r="P327" s="1747"/>
      <c r="Q327" s="1745">
        <f t="shared" si="1"/>
        <v>0</v>
      </c>
      <c r="R327" s="1745"/>
      <c r="S327" s="1746"/>
      <c r="V327" s="301"/>
      <c r="W327" s="301"/>
      <c r="X327" s="301"/>
      <c r="Y327" s="301"/>
      <c r="Z327" s="301"/>
      <c r="AA327" s="301"/>
      <c r="AB327" s="255"/>
      <c r="AC327" s="256"/>
      <c r="AD327" s="256"/>
      <c r="AE327" s="256"/>
      <c r="AF327" s="256"/>
      <c r="AG327" s="256"/>
      <c r="AH327" s="256"/>
      <c r="AI327" s="256"/>
      <c r="AJ327" s="256"/>
      <c r="AK327" s="256"/>
      <c r="AL327" s="256"/>
      <c r="AM327" s="256"/>
      <c r="AN327" s="256"/>
      <c r="AO327" s="256"/>
      <c r="AP327" s="256"/>
      <c r="CK327" s="270"/>
      <c r="CL327" s="270"/>
      <c r="CM327" s="270"/>
      <c r="CN327" s="270"/>
    </row>
    <row r="328" spans="1:92" ht="21" hidden="1" customHeight="1" outlineLevel="1" x14ac:dyDescent="0.25">
      <c r="A328" s="1747">
        <f>'Движение ДС,НДО,арест'!A54</f>
        <v>0</v>
      </c>
      <c r="B328" s="1747"/>
      <c r="C328" s="1751" t="str">
        <f>'Движение ДС,НДО,арест'!B54</f>
        <v>Выберите Банк</v>
      </c>
      <c r="D328" s="1751"/>
      <c r="E328" s="1751"/>
      <c r="F328" s="1751"/>
      <c r="G328" s="1751"/>
      <c r="H328" s="1748">
        <f>'Движение ДС,НДО,арест'!E54</f>
        <v>0</v>
      </c>
      <c r="I328" s="1749"/>
      <c r="J328" s="1750"/>
      <c r="K328" s="544">
        <f>'Движение ДС,НДО,арест'!F54</f>
        <v>0</v>
      </c>
      <c r="L328" s="544">
        <f>'Движение ДС,НДО,арест'!G54</f>
        <v>0</v>
      </c>
      <c r="M328" s="544">
        <f>'Движение ДС,НДО,арест'!H54</f>
        <v>0</v>
      </c>
      <c r="N328" s="544">
        <f>'Движение ДС,НДО,арест'!I54</f>
        <v>0</v>
      </c>
      <c r="O328" s="1747">
        <f>'Движение ДС,НДО,арест'!J54</f>
        <v>0</v>
      </c>
      <c r="P328" s="1747"/>
      <c r="Q328" s="1745">
        <f t="shared" si="1"/>
        <v>0</v>
      </c>
      <c r="R328" s="1745"/>
      <c r="S328" s="1746"/>
      <c r="V328" s="301"/>
      <c r="W328" s="301"/>
      <c r="X328" s="301"/>
      <c r="Y328" s="301"/>
      <c r="Z328" s="301"/>
      <c r="AA328" s="301"/>
      <c r="AB328" s="255"/>
      <c r="AC328" s="256"/>
      <c r="AD328" s="256"/>
      <c r="AE328" s="256"/>
      <c r="AF328" s="256"/>
      <c r="AG328" s="256"/>
      <c r="AH328" s="256"/>
      <c r="AI328" s="256"/>
      <c r="AJ328" s="256"/>
      <c r="AK328" s="256"/>
      <c r="AL328" s="256"/>
      <c r="AM328" s="256"/>
      <c r="AN328" s="256"/>
      <c r="AO328" s="256"/>
      <c r="AP328" s="256"/>
      <c r="CK328" s="270"/>
      <c r="CL328" s="270"/>
      <c r="CM328" s="270"/>
      <c r="CN328" s="270"/>
    </row>
    <row r="329" spans="1:92" ht="21" hidden="1" customHeight="1" outlineLevel="1" x14ac:dyDescent="0.25">
      <c r="A329" s="1747">
        <f>'Движение ДС,НДО,арест'!A55</f>
        <v>0</v>
      </c>
      <c r="B329" s="1747"/>
      <c r="C329" s="1751" t="str">
        <f>'Движение ДС,НДО,арест'!B55</f>
        <v>Выберите Банк</v>
      </c>
      <c r="D329" s="1751"/>
      <c r="E329" s="1751"/>
      <c r="F329" s="1751"/>
      <c r="G329" s="1751"/>
      <c r="H329" s="1748">
        <f>'Движение ДС,НДО,арест'!E55</f>
        <v>0</v>
      </c>
      <c r="I329" s="1749"/>
      <c r="J329" s="1750"/>
      <c r="K329" s="544">
        <f>'Движение ДС,НДО,арест'!F55</f>
        <v>0</v>
      </c>
      <c r="L329" s="544">
        <f>'Движение ДС,НДО,арест'!G55</f>
        <v>0</v>
      </c>
      <c r="M329" s="544">
        <f>'Движение ДС,НДО,арест'!H55</f>
        <v>0</v>
      </c>
      <c r="N329" s="544">
        <f>'Движение ДС,НДО,арест'!I55</f>
        <v>0</v>
      </c>
      <c r="O329" s="1747">
        <f>'Движение ДС,НДО,арест'!J55</f>
        <v>0</v>
      </c>
      <c r="P329" s="1747"/>
      <c r="Q329" s="1745">
        <f t="shared" si="1"/>
        <v>0</v>
      </c>
      <c r="R329" s="1745"/>
      <c r="S329" s="1746"/>
      <c r="V329" s="301"/>
      <c r="W329" s="301"/>
      <c r="X329" s="301"/>
      <c r="Y329" s="301"/>
      <c r="Z329" s="301"/>
      <c r="AA329" s="301"/>
      <c r="AB329" s="255"/>
      <c r="AC329" s="256"/>
      <c r="AD329" s="256"/>
      <c r="AE329" s="256"/>
      <c r="AF329" s="256"/>
      <c r="AG329" s="256"/>
      <c r="AH329" s="256"/>
      <c r="AI329" s="256"/>
      <c r="AJ329" s="256"/>
      <c r="AK329" s="256"/>
      <c r="AL329" s="256"/>
      <c r="AM329" s="256"/>
      <c r="AN329" s="256"/>
      <c r="AO329" s="256"/>
      <c r="AP329" s="256"/>
      <c r="CK329" s="270"/>
      <c r="CL329" s="270"/>
      <c r="CM329" s="270"/>
      <c r="CN329" s="270"/>
    </row>
    <row r="330" spans="1:92" ht="21" customHeight="1" x14ac:dyDescent="0.25">
      <c r="A330" s="1975" t="str">
        <f>'Движение ДС,НДО,арест'!A56</f>
        <v>ИТОГО:</v>
      </c>
      <c r="B330" s="1976"/>
      <c r="C330" s="1976"/>
      <c r="D330" s="1976"/>
      <c r="E330" s="1976"/>
      <c r="F330" s="1976"/>
      <c r="G330" s="1977"/>
      <c r="H330" s="1748">
        <f>'Движение ДС,НДО,арест'!E56</f>
        <v>0</v>
      </c>
      <c r="I330" s="1749"/>
      <c r="J330" s="1750"/>
      <c r="K330" s="544">
        <f>'Движение ДС,НДО,арест'!F56</f>
        <v>0</v>
      </c>
      <c r="L330" s="544">
        <f>'Движение ДС,НДО,арест'!G56</f>
        <v>0</v>
      </c>
      <c r="M330" s="544">
        <f>'Движение ДС,НДО,арест'!H56</f>
        <v>0</v>
      </c>
      <c r="N330" s="544">
        <f>'Движение ДС,НДО,арест'!I56</f>
        <v>0</v>
      </c>
      <c r="O330" s="1747">
        <f>'Движение ДС,НДО,арест'!J56</f>
        <v>0</v>
      </c>
      <c r="P330" s="1747"/>
      <c r="Q330" s="1745">
        <f t="shared" si="1"/>
        <v>0</v>
      </c>
      <c r="R330" s="1745"/>
      <c r="S330" s="1746"/>
      <c r="V330" s="301"/>
      <c r="W330" s="301"/>
      <c r="X330" s="301"/>
      <c r="Y330" s="301"/>
      <c r="Z330" s="301"/>
      <c r="AA330" s="301"/>
      <c r="AB330" s="255"/>
      <c r="AC330" s="256"/>
      <c r="AD330" s="256"/>
      <c r="AE330" s="256"/>
      <c r="AF330" s="256"/>
      <c r="AG330" s="256"/>
      <c r="AH330" s="256"/>
      <c r="AI330" s="256"/>
      <c r="AJ330" s="256"/>
      <c r="AK330" s="256"/>
      <c r="AL330" s="256"/>
      <c r="AM330" s="256"/>
      <c r="AN330" s="256"/>
      <c r="AO330" s="256"/>
      <c r="AP330" s="256"/>
      <c r="CK330" s="270"/>
      <c r="CL330" s="270"/>
      <c r="CM330" s="270"/>
      <c r="CN330" s="270"/>
    </row>
    <row r="331" spans="1:92" ht="7.5" customHeight="1" x14ac:dyDescent="0.25">
      <c r="A331" s="198"/>
      <c r="B331" s="199"/>
      <c r="C331" s="199"/>
      <c r="D331" s="199"/>
      <c r="E331" s="199"/>
      <c r="F331" s="199"/>
      <c r="G331" s="199"/>
      <c r="H331" s="199"/>
      <c r="I331" s="199"/>
      <c r="J331" s="199"/>
      <c r="K331" s="199"/>
      <c r="L331" s="199"/>
      <c r="M331" s="199"/>
      <c r="N331" s="199"/>
      <c r="O331" s="200"/>
      <c r="P331" s="199"/>
      <c r="Q331" s="201"/>
      <c r="R331" s="201"/>
      <c r="S331" s="202"/>
      <c r="AB331" s="255"/>
      <c r="AC331" s="256"/>
      <c r="AD331" s="256"/>
      <c r="AE331" s="256"/>
      <c r="AF331" s="256"/>
      <c r="AG331" s="256"/>
      <c r="AH331" s="256"/>
      <c r="AI331" s="256"/>
      <c r="AJ331" s="256"/>
      <c r="AK331" s="256"/>
      <c r="AL331" s="256"/>
      <c r="AM331" s="256"/>
      <c r="AN331" s="256"/>
      <c r="AO331" s="256"/>
      <c r="AP331" s="256"/>
      <c r="CK331" s="270"/>
      <c r="CL331" s="270"/>
      <c r="CM331" s="270"/>
      <c r="CN331" s="270"/>
    </row>
    <row r="332" spans="1:92" x14ac:dyDescent="0.25">
      <c r="A332" s="1822" t="s">
        <v>1018</v>
      </c>
      <c r="B332" s="1823"/>
      <c r="C332" s="1823"/>
      <c r="D332" s="1823"/>
      <c r="E332" s="1823"/>
      <c r="F332" s="1823"/>
      <c r="G332" s="1823"/>
      <c r="H332" s="1823"/>
      <c r="I332" s="1823"/>
      <c r="J332" s="1823"/>
      <c r="K332" s="1823"/>
      <c r="L332" s="1823"/>
      <c r="M332" s="1823"/>
      <c r="N332" s="1823"/>
      <c r="O332" s="1823"/>
      <c r="P332" s="1823"/>
      <c r="Q332" s="1823"/>
      <c r="R332" s="1823"/>
      <c r="S332" s="1824"/>
      <c r="AB332" s="255"/>
      <c r="AC332" s="256"/>
      <c r="AD332" s="256"/>
      <c r="AE332" s="256"/>
      <c r="AF332" s="256"/>
      <c r="AG332" s="256"/>
      <c r="AH332" s="256"/>
      <c r="AI332" s="256"/>
      <c r="AJ332" s="256"/>
      <c r="AK332" s="256"/>
      <c r="AL332" s="256"/>
      <c r="AM332" s="256"/>
      <c r="AN332" s="256"/>
      <c r="AO332" s="256"/>
      <c r="AP332" s="256"/>
      <c r="CK332" s="270"/>
      <c r="CL332" s="270"/>
      <c r="CM332" s="270"/>
      <c r="CN332" s="270"/>
    </row>
    <row r="333" spans="1:92" ht="110.25" customHeight="1" x14ac:dyDescent="0.25">
      <c r="A333" s="1829"/>
      <c r="B333" s="1830"/>
      <c r="C333" s="1830"/>
      <c r="D333" s="1830"/>
      <c r="E333" s="1830"/>
      <c r="F333" s="1830"/>
      <c r="G333" s="1830"/>
      <c r="H333" s="1830"/>
      <c r="I333" s="1830"/>
      <c r="J333" s="1830"/>
      <c r="K333" s="1830"/>
      <c r="L333" s="1830"/>
      <c r="M333" s="1830"/>
      <c r="N333" s="1830"/>
      <c r="O333" s="1830"/>
      <c r="P333" s="1830"/>
      <c r="Q333" s="1830"/>
      <c r="R333" s="1830"/>
      <c r="S333" s="1831"/>
      <c r="AB333" s="255"/>
      <c r="AC333" s="256"/>
      <c r="AD333" s="256"/>
      <c r="AE333" s="256"/>
      <c r="AF333" s="256"/>
      <c r="AG333" s="256"/>
      <c r="AH333" s="256"/>
      <c r="AI333" s="256"/>
      <c r="AJ333" s="256"/>
      <c r="AK333" s="256"/>
      <c r="AL333" s="256"/>
      <c r="AM333" s="256"/>
      <c r="AN333" s="256"/>
      <c r="AO333" s="256"/>
      <c r="AP333" s="256"/>
      <c r="CK333" s="270"/>
      <c r="CL333" s="270"/>
      <c r="CM333" s="270"/>
      <c r="CN333" s="270"/>
    </row>
    <row r="334" spans="1:92" ht="78" customHeight="1" x14ac:dyDescent="0.25">
      <c r="A334" s="1978" t="s">
        <v>1019</v>
      </c>
      <c r="B334" s="1979"/>
      <c r="C334" s="1979"/>
      <c r="D334" s="1979"/>
      <c r="E334" s="1979"/>
      <c r="F334" s="1979"/>
      <c r="G334" s="1979"/>
      <c r="H334" s="1979"/>
      <c r="I334" s="1979"/>
      <c r="J334" s="1979"/>
      <c r="K334" s="1979"/>
      <c r="L334" s="1979"/>
      <c r="M334" s="1979"/>
      <c r="N334" s="1979"/>
      <c r="O334" s="1979"/>
      <c r="P334" s="1979"/>
      <c r="Q334" s="1979"/>
      <c r="R334" s="1979"/>
      <c r="S334" s="1980"/>
      <c r="AI334" s="256"/>
      <c r="AJ334" s="256"/>
      <c r="AK334" s="256"/>
      <c r="AL334" s="256"/>
      <c r="AM334" s="256"/>
      <c r="AN334" s="256"/>
      <c r="AO334" s="256"/>
      <c r="AP334" s="256"/>
    </row>
    <row r="335" spans="1:92" ht="7.5" customHeight="1" x14ac:dyDescent="0.25">
      <c r="A335" s="318"/>
      <c r="B335" s="49"/>
      <c r="C335" s="49"/>
      <c r="D335" s="49"/>
      <c r="E335" s="49"/>
      <c r="F335" s="49"/>
      <c r="G335" s="49"/>
      <c r="H335" s="49"/>
      <c r="I335" s="49"/>
      <c r="J335" s="49"/>
      <c r="K335" s="49"/>
      <c r="L335" s="49"/>
      <c r="M335" s="49"/>
      <c r="N335" s="49"/>
      <c r="O335" s="49"/>
      <c r="P335" s="50"/>
      <c r="Q335" s="50"/>
      <c r="R335" s="50"/>
      <c r="S335" s="319"/>
      <c r="AI335" s="256"/>
      <c r="AJ335" s="256"/>
      <c r="AK335" s="256"/>
      <c r="AL335" s="256"/>
      <c r="AM335" s="256"/>
      <c r="AN335" s="256"/>
      <c r="AO335" s="256"/>
      <c r="AP335" s="256"/>
    </row>
    <row r="336" spans="1:92" ht="15.75" customHeight="1" x14ac:dyDescent="0.25">
      <c r="A336" s="1822" t="s">
        <v>944</v>
      </c>
      <c r="B336" s="1823"/>
      <c r="C336" s="1823"/>
      <c r="D336" s="1823"/>
      <c r="E336" s="1823"/>
      <c r="F336" s="1823"/>
      <c r="G336" s="1823"/>
      <c r="H336" s="1823"/>
      <c r="I336" s="1823"/>
      <c r="J336" s="1823"/>
      <c r="K336" s="1823"/>
      <c r="L336" s="1823"/>
      <c r="M336" s="1823"/>
      <c r="N336" s="1823"/>
      <c r="O336" s="1823"/>
      <c r="P336" s="1823"/>
      <c r="Q336" s="1823"/>
      <c r="R336" s="1823"/>
      <c r="S336" s="1824"/>
    </row>
    <row r="337" spans="1:97" ht="32.25" customHeight="1" x14ac:dyDescent="0.25">
      <c r="A337" s="1057" t="s">
        <v>177</v>
      </c>
      <c r="B337" s="1058"/>
      <c r="C337" s="1058"/>
      <c r="D337" s="1058"/>
      <c r="E337" s="1058"/>
      <c r="F337" s="1059"/>
      <c r="G337" s="1057" t="s">
        <v>178</v>
      </c>
      <c r="H337" s="1059"/>
      <c r="I337" s="1801" t="s">
        <v>1417</v>
      </c>
      <c r="J337" s="1801"/>
      <c r="K337" s="1801"/>
      <c r="L337" s="1801"/>
      <c r="M337" s="1057" t="s">
        <v>179</v>
      </c>
      <c r="N337" s="1058"/>
      <c r="O337" s="1058"/>
      <c r="P337" s="1058"/>
      <c r="Q337" s="1058"/>
      <c r="R337" s="1058"/>
      <c r="S337" s="1059"/>
    </row>
    <row r="338" spans="1:97" ht="15.75" customHeight="1" x14ac:dyDescent="0.25">
      <c r="A338" s="1782" t="s">
        <v>180</v>
      </c>
      <c r="B338" s="1783"/>
      <c r="C338" s="1783"/>
      <c r="D338" s="1783"/>
      <c r="E338" s="1783"/>
      <c r="F338" s="1784"/>
      <c r="G338" s="1739"/>
      <c r="H338" s="1741"/>
      <c r="I338" s="1950"/>
      <c r="J338" s="1950"/>
      <c r="K338" s="1950"/>
      <c r="L338" s="1950"/>
      <c r="M338" s="1947"/>
      <c r="N338" s="1948"/>
      <c r="O338" s="1948"/>
      <c r="P338" s="1948"/>
      <c r="Q338" s="1948"/>
      <c r="R338" s="1948"/>
      <c r="S338" s="1949"/>
    </row>
    <row r="339" spans="1:97" ht="15.75" customHeight="1" x14ac:dyDescent="0.25">
      <c r="A339" s="1782" t="s">
        <v>181</v>
      </c>
      <c r="B339" s="1783"/>
      <c r="C339" s="1783"/>
      <c r="D339" s="1783"/>
      <c r="E339" s="1783"/>
      <c r="F339" s="1784"/>
      <c r="G339" s="1739"/>
      <c r="H339" s="1741"/>
      <c r="I339" s="1950"/>
      <c r="J339" s="1950"/>
      <c r="K339" s="1950"/>
      <c r="L339" s="1950"/>
      <c r="M339" s="1947"/>
      <c r="N339" s="1948"/>
      <c r="O339" s="1948"/>
      <c r="P339" s="1948"/>
      <c r="Q339" s="1948"/>
      <c r="R339" s="1948"/>
      <c r="S339" s="1949"/>
    </row>
    <row r="340" spans="1:97" s="850" customFormat="1" ht="30.75" customHeight="1" x14ac:dyDescent="0.25">
      <c r="A340" s="1776" t="s">
        <v>182</v>
      </c>
      <c r="B340" s="1777"/>
      <c r="C340" s="1777"/>
      <c r="D340" s="1777"/>
      <c r="E340" s="1777"/>
      <c r="F340" s="1778"/>
      <c r="G340" s="1739" t="s">
        <v>1784</v>
      </c>
      <c r="H340" s="1740"/>
      <c r="I340" s="1740"/>
      <c r="J340" s="1740"/>
      <c r="K340" s="1740"/>
      <c r="L340" s="1740"/>
      <c r="M340" s="1740"/>
      <c r="N340" s="1740"/>
      <c r="O340" s="1740"/>
      <c r="P340" s="1740"/>
      <c r="Q340" s="1740"/>
      <c r="R340" s="1740"/>
      <c r="S340" s="1741"/>
      <c r="V340" s="919"/>
      <c r="W340" s="919"/>
      <c r="X340" s="919"/>
      <c r="Y340" s="919"/>
      <c r="Z340" s="919"/>
      <c r="AA340" s="919"/>
      <c r="AB340" s="218"/>
      <c r="CH340" s="262"/>
      <c r="CI340" s="263"/>
      <c r="CJ340" s="263"/>
      <c r="CK340" s="263"/>
      <c r="CL340" s="263"/>
      <c r="CM340" s="263"/>
      <c r="CN340" s="263"/>
      <c r="CO340" s="262"/>
      <c r="CP340" s="262"/>
      <c r="CQ340" s="262"/>
      <c r="CR340" s="262"/>
      <c r="CS340" s="262"/>
    </row>
    <row r="341" spans="1:97" s="850" customFormat="1" ht="81.75" customHeight="1" x14ac:dyDescent="0.25">
      <c r="A341" s="1889"/>
      <c r="B341" s="1722"/>
      <c r="C341" s="1722"/>
      <c r="D341" s="1722"/>
      <c r="E341" s="1722"/>
      <c r="F341" s="1890"/>
      <c r="G341" s="1738" t="s">
        <v>1785</v>
      </c>
      <c r="H341" s="1738"/>
      <c r="I341" s="1738"/>
      <c r="J341" s="1738"/>
      <c r="K341" s="1738" t="s">
        <v>1786</v>
      </c>
      <c r="L341" s="1738"/>
      <c r="M341" s="1738" t="s">
        <v>1787</v>
      </c>
      <c r="N341" s="1738"/>
      <c r="O341" s="1738"/>
      <c r="P341" s="1738" t="s">
        <v>1788</v>
      </c>
      <c r="Q341" s="1738"/>
      <c r="R341" s="1738"/>
      <c r="S341" s="1738"/>
      <c r="V341" s="919"/>
      <c r="W341" s="919"/>
      <c r="X341" s="919"/>
      <c r="Y341" s="919"/>
      <c r="Z341" s="919"/>
      <c r="AA341" s="919"/>
      <c r="AB341" s="218"/>
      <c r="CH341" s="262"/>
      <c r="CI341" s="263"/>
      <c r="CJ341" s="263"/>
      <c r="CK341" s="263"/>
      <c r="CL341" s="263"/>
      <c r="CM341" s="263"/>
      <c r="CN341" s="263"/>
      <c r="CO341" s="262"/>
      <c r="CP341" s="262"/>
      <c r="CQ341" s="262"/>
      <c r="CR341" s="262"/>
      <c r="CS341" s="262"/>
    </row>
    <row r="342" spans="1:97" s="850" customFormat="1" x14ac:dyDescent="0.25">
      <c r="A342" s="1889"/>
      <c r="B342" s="1722"/>
      <c r="C342" s="1722"/>
      <c r="D342" s="1722"/>
      <c r="E342" s="1722"/>
      <c r="F342" s="1890"/>
      <c r="G342" s="1738"/>
      <c r="H342" s="1738"/>
      <c r="I342" s="1738"/>
      <c r="J342" s="1738"/>
      <c r="K342" s="1738"/>
      <c r="L342" s="1738"/>
      <c r="M342" s="1738"/>
      <c r="N342" s="1738"/>
      <c r="O342" s="1738"/>
      <c r="P342" s="1738"/>
      <c r="Q342" s="1738"/>
      <c r="R342" s="1738"/>
      <c r="S342" s="1738"/>
      <c r="V342" s="919"/>
      <c r="W342" s="919"/>
      <c r="X342" s="919"/>
      <c r="Y342" s="919"/>
      <c r="Z342" s="919"/>
      <c r="AA342" s="919"/>
      <c r="AB342" s="218"/>
      <c r="CH342" s="262"/>
      <c r="CI342" s="263"/>
      <c r="CJ342" s="263"/>
      <c r="CK342" s="263"/>
      <c r="CL342" s="263"/>
      <c r="CM342" s="263"/>
      <c r="CN342" s="263"/>
      <c r="CO342" s="262"/>
      <c r="CP342" s="262"/>
      <c r="CQ342" s="262"/>
      <c r="CR342" s="262"/>
      <c r="CS342" s="262"/>
    </row>
    <row r="343" spans="1:97" s="850" customFormat="1" x14ac:dyDescent="0.25">
      <c r="A343" s="1889"/>
      <c r="B343" s="1722"/>
      <c r="C343" s="1722"/>
      <c r="D343" s="1722"/>
      <c r="E343" s="1722"/>
      <c r="F343" s="1890"/>
      <c r="G343" s="1738"/>
      <c r="H343" s="1738"/>
      <c r="I343" s="1738"/>
      <c r="J343" s="1738"/>
      <c r="K343" s="1738"/>
      <c r="L343" s="1738"/>
      <c r="M343" s="1738"/>
      <c r="N343" s="1738"/>
      <c r="O343" s="1738"/>
      <c r="P343" s="1738"/>
      <c r="Q343" s="1738"/>
      <c r="R343" s="1738"/>
      <c r="S343" s="1738"/>
      <c r="V343" s="919"/>
      <c r="W343" s="919"/>
      <c r="X343" s="919"/>
      <c r="Y343" s="919"/>
      <c r="Z343" s="919"/>
      <c r="AA343" s="919"/>
      <c r="AB343" s="218"/>
      <c r="CH343" s="262"/>
      <c r="CI343" s="263"/>
      <c r="CJ343" s="263"/>
      <c r="CK343" s="263"/>
      <c r="CL343" s="263"/>
      <c r="CM343" s="263"/>
      <c r="CN343" s="263"/>
      <c r="CO343" s="262"/>
      <c r="CP343" s="262"/>
      <c r="CQ343" s="262"/>
      <c r="CR343" s="262"/>
      <c r="CS343" s="262"/>
    </row>
    <row r="344" spans="1:97" ht="15.75" customHeight="1" x14ac:dyDescent="0.25">
      <c r="A344" s="1782" t="s">
        <v>183</v>
      </c>
      <c r="B344" s="1783"/>
      <c r="C344" s="1783"/>
      <c r="D344" s="1783"/>
      <c r="E344" s="1783"/>
      <c r="F344" s="1784"/>
      <c r="G344" s="1739"/>
      <c r="H344" s="1741"/>
      <c r="I344" s="1950"/>
      <c r="J344" s="1950"/>
      <c r="K344" s="1950"/>
      <c r="L344" s="1950"/>
      <c r="M344" s="1947"/>
      <c r="N344" s="1948"/>
      <c r="O344" s="1948"/>
      <c r="P344" s="1948"/>
      <c r="Q344" s="1948"/>
      <c r="R344" s="1948"/>
      <c r="S344" s="1949"/>
    </row>
    <row r="345" spans="1:97" ht="15.75" customHeight="1" x14ac:dyDescent="0.25">
      <c r="A345" s="1782" t="s">
        <v>184</v>
      </c>
      <c r="B345" s="1783"/>
      <c r="C345" s="1783"/>
      <c r="D345" s="1783"/>
      <c r="E345" s="1783"/>
      <c r="F345" s="1784"/>
      <c r="G345" s="1739"/>
      <c r="H345" s="1741"/>
      <c r="I345" s="1950"/>
      <c r="J345" s="1950"/>
      <c r="K345" s="1950"/>
      <c r="L345" s="1950"/>
      <c r="M345" s="1947"/>
      <c r="N345" s="1948"/>
      <c r="O345" s="1948"/>
      <c r="P345" s="1948"/>
      <c r="Q345" s="1948"/>
      <c r="R345" s="1948"/>
      <c r="S345" s="1949"/>
    </row>
    <row r="346" spans="1:97" s="850" customFormat="1" ht="33.75" customHeight="1" x14ac:dyDescent="0.25">
      <c r="A346" s="1782" t="s">
        <v>1822</v>
      </c>
      <c r="B346" s="1783"/>
      <c r="C346" s="1783"/>
      <c r="D346" s="1783"/>
      <c r="E346" s="1783"/>
      <c r="F346" s="1783"/>
      <c r="G346" s="1783"/>
      <c r="H346" s="1783"/>
      <c r="I346" s="1783"/>
      <c r="J346" s="1783"/>
      <c r="K346" s="1783"/>
      <c r="L346" s="1783"/>
      <c r="M346" s="1783"/>
      <c r="N346" s="1783"/>
      <c r="O346" s="1783"/>
      <c r="P346" s="1783"/>
      <c r="Q346" s="1783"/>
      <c r="R346" s="1783"/>
      <c r="S346" s="1784"/>
      <c r="V346" s="919"/>
      <c r="W346" s="919"/>
      <c r="X346" s="919"/>
      <c r="Y346" s="919"/>
      <c r="Z346" s="919"/>
      <c r="AA346" s="919"/>
      <c r="AB346" s="218"/>
      <c r="CH346" s="262"/>
      <c r="CI346" s="263"/>
      <c r="CJ346" s="263"/>
      <c r="CK346" s="263"/>
      <c r="CL346" s="263"/>
      <c r="CM346" s="263"/>
      <c r="CN346" s="263"/>
      <c r="CO346" s="262"/>
      <c r="CP346" s="262"/>
      <c r="CQ346" s="262"/>
      <c r="CR346" s="262"/>
      <c r="CS346" s="262"/>
    </row>
    <row r="347" spans="1:97" ht="15.75" customHeight="1" x14ac:dyDescent="0.25">
      <c r="A347" s="1904" t="s">
        <v>945</v>
      </c>
      <c r="B347" s="1905"/>
      <c r="C347" s="1905"/>
      <c r="D347" s="1905"/>
      <c r="E347" s="1905"/>
      <c r="F347" s="1905"/>
      <c r="G347" s="1905"/>
      <c r="H347" s="1973" t="str">
        <f>IF($K$10="кредитной операции","Заявителя (Условия предоставления кредита, выносимые на рассмотрение кредитным комитетом)",IF($K$10="банковской гарантии","Инструктирующей стороны (Условия выдачи банковской гарантии, выносимые на рассмотрение кредитным комитетом)",IF($K$10="факторинга","Кредитора (Условия осуществления факторинга, выносимые на рассмотрение кредитным комитетом)",IF($K$10="открытия аккредитива без покрытия","Приказодателя (Условия открытия аккредитива, выносимые на рассмотрение кредитным комитетом)",IF($K$10="выберите вид активной операции","Заявителя (Условия кредитной операции, выносимые на рассмотрение кредитным комитетом)")))))</f>
        <v>Заявителя (Условия предоставления кредита, выносимые на рассмотрение кредитным комитетом)</v>
      </c>
      <c r="I347" s="1973"/>
      <c r="J347" s="1973"/>
      <c r="K347" s="1973"/>
      <c r="L347" s="1973"/>
      <c r="M347" s="1973"/>
      <c r="N347" s="1973"/>
      <c r="O347" s="1973"/>
      <c r="P347" s="1973"/>
      <c r="Q347" s="1973"/>
      <c r="R347" s="1973"/>
      <c r="S347" s="1974"/>
      <c r="AC347" s="218"/>
      <c r="AD347" s="218"/>
      <c r="AE347" s="218"/>
      <c r="AF347" s="218"/>
      <c r="AG347" s="218"/>
      <c r="AH347" s="218"/>
    </row>
    <row r="348" spans="1:97" ht="15.75" customHeight="1" x14ac:dyDescent="0.25">
      <c r="A348" s="234" t="s">
        <v>625</v>
      </c>
      <c r="B348" s="1782" t="str">
        <f>IF($K$10="кредитной операции","Способ предоставления",IF($K$10="банковской гарантии","Вид банковской гарантии",IF($K$10="факторинга","Вид факторинга",IF($K$10="открытия аккредитива без покрытия","Вид аккредитива",IF($K$10="выберите вид активной операции","Способ предоставления")))))</f>
        <v>Способ предоставления</v>
      </c>
      <c r="C348" s="1783"/>
      <c r="D348" s="1783"/>
      <c r="E348" s="1783"/>
      <c r="F348" s="1783"/>
      <c r="G348" s="1783"/>
      <c r="H348" s="1783"/>
      <c r="I348" s="1784"/>
      <c r="J348" s="1935" t="str">
        <f>IF($K$10="кредитной операции",I17,IF($K$10="банковской гарантии",I54,IF($K$10="факторинга",I31,IF($K$10="открытия аккредитива без покрытия",T42,IF($K$10="выберите вид активной операции",I17)))))</f>
        <v>Выберите способ предоставления</v>
      </c>
      <c r="K348" s="1935"/>
      <c r="L348" s="1935"/>
      <c r="M348" s="1935"/>
      <c r="N348" s="1935"/>
      <c r="O348" s="1935"/>
      <c r="P348" s="1935"/>
      <c r="Q348" s="1935"/>
      <c r="R348" s="1935"/>
      <c r="S348" s="1935"/>
      <c r="AI348" s="218"/>
      <c r="AJ348" s="218"/>
      <c r="AK348" s="218"/>
      <c r="AL348" s="218"/>
      <c r="AM348" s="218"/>
      <c r="AN348" s="218"/>
      <c r="AO348" s="218"/>
      <c r="AP348" s="218"/>
      <c r="AQ348" s="218"/>
    </row>
    <row r="349" spans="1:97" ht="30.75" customHeight="1" x14ac:dyDescent="0.25">
      <c r="A349" s="234" t="s">
        <v>627</v>
      </c>
      <c r="B349" s="1782" t="str">
        <f>IF($K$10="кредитной операции","Сумма кредита / Предельный лимит единовременной задолженности /максимальный размер лимита, вал. ед.",IF($K$10="банковской гарантии","Сумма банковской гарантии, вал. ед.",IF($K$10="факторинга","Сумма факторинга, вал. ед.",IF($K$10="открытия аккредитива без покрытия","Сумма аккредитива, вал. ед.",IF($K$10="выберите вид активной операции","Сумма кредита / Предельный лимит единовременной задолженности, максимальный размер лимита, вал. ед.")))))</f>
        <v>Сумма кредита / Предельный лимит единовременной задолженности /максимальный размер лимита, вал. ед.</v>
      </c>
      <c r="C349" s="1783"/>
      <c r="D349" s="1783"/>
      <c r="E349" s="1783"/>
      <c r="F349" s="1783"/>
      <c r="G349" s="1783"/>
      <c r="H349" s="1783"/>
      <c r="I349" s="1784"/>
      <c r="J349" s="1970">
        <f>IF($K$10="кредитной операции",I18,IF($K$10="банковской гарантии",I58,IF($K$10="факторинга",I32,IF($K$10="открытия аккредитива без покрытия",I45,IF($K$10="выберите вид активной операции",)))))</f>
        <v>0</v>
      </c>
      <c r="K349" s="1971"/>
      <c r="L349" s="1971"/>
      <c r="M349" s="1971"/>
      <c r="N349" s="1971"/>
      <c r="O349" s="1971"/>
      <c r="P349" s="1971"/>
      <c r="Q349" s="1971"/>
      <c r="R349" s="1971"/>
      <c r="S349" s="1972"/>
    </row>
    <row r="350" spans="1:97" ht="15.75" customHeight="1" outlineLevel="1" x14ac:dyDescent="0.25">
      <c r="A350" s="449" t="s">
        <v>1412</v>
      </c>
      <c r="B350" s="1782" t="s">
        <v>1272</v>
      </c>
      <c r="C350" s="1783"/>
      <c r="D350" s="1783"/>
      <c r="E350" s="1783"/>
      <c r="F350" s="1783"/>
      <c r="G350" s="1783"/>
      <c r="H350" s="1783"/>
      <c r="I350" s="1784"/>
      <c r="J350" s="1970">
        <f>IF($K$10="кредитной операции",I19,IF($K$10="банковской гарантии","-",IF($K$10="факторинга","-",IF($K$10="открытия аккредитива без покрытия","-",IF($K$10="выберите вид активной операции","-")))))</f>
        <v>0</v>
      </c>
      <c r="K350" s="1971"/>
      <c r="L350" s="1971"/>
      <c r="M350" s="1971"/>
      <c r="N350" s="1971"/>
      <c r="O350" s="1971"/>
      <c r="P350" s="1971"/>
      <c r="Q350" s="1971"/>
      <c r="R350" s="1971"/>
      <c r="S350" s="1972"/>
      <c r="V350" s="301"/>
      <c r="W350" s="301"/>
      <c r="X350" s="301"/>
      <c r="Y350" s="301"/>
      <c r="Z350" s="301"/>
      <c r="AA350" s="301"/>
    </row>
    <row r="351" spans="1:97" x14ac:dyDescent="0.25">
      <c r="A351" s="234" t="s">
        <v>946</v>
      </c>
      <c r="B351" s="1782" t="s">
        <v>114</v>
      </c>
      <c r="C351" s="1783"/>
      <c r="D351" s="1783"/>
      <c r="E351" s="1783"/>
      <c r="F351" s="1783"/>
      <c r="G351" s="1783"/>
      <c r="H351" s="1783"/>
      <c r="I351" s="1784"/>
      <c r="J351" s="1952" t="str">
        <f>IF($K$10="кредитной операции",I20,IF($K$10="банковской гарантии",I59,IF($K$10="факторинга",I33,IF($K$10="открытия аккредитива без покрытия",I46,IF($K$10="выберите вид активной операции",)))))</f>
        <v xml:space="preserve">Выберите валюту: </v>
      </c>
      <c r="K351" s="1952"/>
      <c r="L351" s="1952"/>
      <c r="M351" s="1952"/>
      <c r="N351" s="1952"/>
      <c r="O351" s="1952"/>
      <c r="P351" s="1952"/>
      <c r="Q351" s="1952"/>
      <c r="R351" s="1952"/>
      <c r="S351" s="1952"/>
    </row>
    <row r="352" spans="1:97" ht="15.75" customHeight="1" x14ac:dyDescent="0.25">
      <c r="A352" s="234" t="s">
        <v>947</v>
      </c>
      <c r="B352" s="1782" t="str">
        <f>IF($K$10="кредитной операции","Размер процентов за пользование кредитом",IF($K$10="банковской гарантии","Размер вознаграждения",IF($K$10="факторинга","Форма вознаграждения и его размер",IF($K$10="открытия аккредитива без покрытия","Размер вознаграждения",IF($K$10="выберите вид активной операции","Размер процентов за пользование кредитом")))))</f>
        <v>Размер процентов за пользование кредитом</v>
      </c>
      <c r="C352" s="1783"/>
      <c r="D352" s="1783"/>
      <c r="E352" s="1783"/>
      <c r="F352" s="1783"/>
      <c r="G352" s="1783"/>
      <c r="H352" s="1783"/>
      <c r="I352" s="1784"/>
      <c r="J352" s="1969" t="str">
        <f>IF($K$10="кредитной операции",I22,IF($K$10="банковской гарантии"," ",IF($K$10="факторинга"," ",IF($K$10="открытия аккредитива без покрытия"," ",IF($K$10="выберите вид активной операции"," ")))))</f>
        <v>фиксированная</v>
      </c>
      <c r="K352" s="1967"/>
      <c r="L352" s="1967">
        <f>IF($K$10="кредитной операции",L22,IF($K$10="банковской гарантии",I61,IF($K$10="факторинга",I34,IF($K$10="открытия аккредитива без покрытия",I48,IF($K$10="выберите вид активной операции",)))))</f>
        <v>0</v>
      </c>
      <c r="M352" s="1967"/>
      <c r="N352" s="1967" t="str">
        <f>IF($K$10="кредитной операции",N22,IF($K$10="банковской гарантии"," ",IF($K$10="факторинга"," ",IF($K$10="открытия аккредитива без покрытия"," ",IF($K$10="выберите вид активной операции",)))))</f>
        <v xml:space="preserve">в случае переменнной ставки укажите индикатор </v>
      </c>
      <c r="O352" s="1967"/>
      <c r="P352" s="1967"/>
      <c r="Q352" s="1967"/>
      <c r="R352" s="1967"/>
      <c r="S352" s="1968"/>
    </row>
    <row r="353" spans="1:43" ht="15.75" customHeight="1" x14ac:dyDescent="0.25">
      <c r="A353" s="234" t="s">
        <v>948</v>
      </c>
      <c r="B353" s="1782" t="s">
        <v>1194</v>
      </c>
      <c r="C353" s="1783"/>
      <c r="D353" s="1783"/>
      <c r="E353" s="1783"/>
      <c r="F353" s="1783"/>
      <c r="G353" s="1783"/>
      <c r="H353" s="1783"/>
      <c r="I353" s="1784"/>
      <c r="J353" s="1966"/>
      <c r="K353" s="1967"/>
      <c r="L353" s="1967"/>
      <c r="M353" s="1967"/>
      <c r="N353" s="1967"/>
      <c r="O353" s="1967"/>
      <c r="P353" s="1967"/>
      <c r="Q353" s="1967"/>
      <c r="R353" s="1967"/>
      <c r="S353" s="1968"/>
      <c r="V353" s="301"/>
      <c r="W353" s="301"/>
      <c r="X353" s="301"/>
      <c r="Y353" s="301"/>
      <c r="Z353" s="301"/>
      <c r="AA353" s="301"/>
    </row>
    <row r="354" spans="1:43" ht="15.75" customHeight="1" x14ac:dyDescent="0.25">
      <c r="A354" s="234" t="s">
        <v>949</v>
      </c>
      <c r="B354" s="1782" t="s">
        <v>1195</v>
      </c>
      <c r="C354" s="1783"/>
      <c r="D354" s="1783"/>
      <c r="E354" s="1783"/>
      <c r="F354" s="1783"/>
      <c r="G354" s="1783"/>
      <c r="H354" s="1783"/>
      <c r="I354" s="1784"/>
      <c r="J354" s="1966"/>
      <c r="K354" s="1967"/>
      <c r="L354" s="1967"/>
      <c r="M354" s="1967"/>
      <c r="N354" s="1967"/>
      <c r="O354" s="1967"/>
      <c r="P354" s="1967"/>
      <c r="Q354" s="1967"/>
      <c r="R354" s="1967"/>
      <c r="S354" s="1968"/>
      <c r="V354" s="301"/>
      <c r="W354" s="301"/>
      <c r="X354" s="301"/>
      <c r="Y354" s="301"/>
      <c r="Z354" s="301"/>
      <c r="AA354" s="301"/>
    </row>
    <row r="355" spans="1:43" ht="15.75" customHeight="1" x14ac:dyDescent="0.25">
      <c r="A355" s="234" t="s">
        <v>950</v>
      </c>
      <c r="B355" s="1782" t="s">
        <v>485</v>
      </c>
      <c r="C355" s="1783"/>
      <c r="D355" s="1783"/>
      <c r="E355" s="1783"/>
      <c r="F355" s="1783"/>
      <c r="G355" s="1783"/>
      <c r="H355" s="1783"/>
      <c r="I355" s="1784"/>
      <c r="J355" s="1963">
        <f>IF($K$10="кредитной операции",I23,IF($K$10="банковской гарантии","-",IF($K$10="факторинга","-",IF($K$10="открытия аккредитива без покрытия","-",IF($K$10="выберите вид активной операции","-")))))</f>
        <v>0</v>
      </c>
      <c r="K355" s="1964"/>
      <c r="L355" s="1964"/>
      <c r="M355" s="1964"/>
      <c r="N355" s="1964"/>
      <c r="O355" s="1964"/>
      <c r="P355" s="1964"/>
      <c r="Q355" s="1964"/>
      <c r="R355" s="1964"/>
      <c r="S355" s="1965"/>
    </row>
    <row r="356" spans="1:43" ht="15.75" customHeight="1" x14ac:dyDescent="0.25">
      <c r="A356" s="234" t="s">
        <v>954</v>
      </c>
      <c r="B356" s="1782" t="s">
        <v>185</v>
      </c>
      <c r="C356" s="1783"/>
      <c r="D356" s="1783"/>
      <c r="E356" s="1783"/>
      <c r="F356" s="1783"/>
      <c r="G356" s="1783"/>
      <c r="H356" s="1783"/>
      <c r="I356" s="1784"/>
      <c r="J356" s="1935"/>
      <c r="K356" s="1935"/>
      <c r="L356" s="1935"/>
      <c r="M356" s="1935"/>
      <c r="N356" s="1935"/>
      <c r="O356" s="1935"/>
      <c r="P356" s="1935"/>
      <c r="Q356" s="1935"/>
      <c r="R356" s="1935"/>
      <c r="S356" s="1935"/>
      <c r="AC356" s="218"/>
      <c r="AD356" s="218"/>
      <c r="AE356" s="218"/>
      <c r="AF356" s="218"/>
      <c r="AG356" s="218"/>
      <c r="AH356" s="218"/>
    </row>
    <row r="357" spans="1:43" ht="15.75" customHeight="1" x14ac:dyDescent="0.25">
      <c r="A357" s="234" t="s">
        <v>951</v>
      </c>
      <c r="B357" s="1782" t="s">
        <v>488</v>
      </c>
      <c r="C357" s="1783"/>
      <c r="D357" s="1783"/>
      <c r="E357" s="1783"/>
      <c r="F357" s="1783"/>
      <c r="G357" s="1783"/>
      <c r="H357" s="1783"/>
      <c r="I357" s="1784"/>
      <c r="J357" s="1953">
        <f>IF($K$10="кредитной операции",I24,IF($K$10="банковской гарантии",I60,IF($K$10="факторинга",I35,IF($K$10="открытия аккредитива без покрытия",I47,IF($K$10="выберите вид активной операции",)))))</f>
        <v>0</v>
      </c>
      <c r="K357" s="1953"/>
      <c r="L357" s="1953"/>
      <c r="M357" s="1953"/>
      <c r="N357" s="1953"/>
      <c r="O357" s="1953"/>
      <c r="P357" s="1953"/>
      <c r="Q357" s="1953"/>
      <c r="R357" s="1953"/>
      <c r="S357" s="1953"/>
      <c r="AC357" s="218"/>
      <c r="AD357" s="218"/>
      <c r="AE357" s="218"/>
      <c r="AF357" s="218"/>
      <c r="AG357" s="218"/>
      <c r="AH357" s="218"/>
      <c r="AI357" s="218"/>
      <c r="AJ357" s="218"/>
      <c r="AK357" s="218"/>
      <c r="AL357" s="218"/>
      <c r="AM357" s="218"/>
      <c r="AN357" s="218"/>
      <c r="AO357" s="218"/>
      <c r="AP357" s="218"/>
      <c r="AQ357" s="218"/>
    </row>
    <row r="358" spans="1:43" ht="15.75" customHeight="1" x14ac:dyDescent="0.25">
      <c r="A358" s="234" t="s">
        <v>952</v>
      </c>
      <c r="B358" s="1782" t="s">
        <v>1380</v>
      </c>
      <c r="C358" s="1783"/>
      <c r="D358" s="1783"/>
      <c r="E358" s="1783"/>
      <c r="F358" s="1783"/>
      <c r="G358" s="1783"/>
      <c r="H358" s="1783"/>
      <c r="I358" s="1784"/>
      <c r="J358" s="1953">
        <f>IF($K$10="кредитной операции",I25,IF($K$10="банковской гарантии","-",IF($K$10="факторинга","-",IF($K$10="открытия аккредитива без покрытия","-",IF($K$10="выберите вид активной операции","-")))))</f>
        <v>0</v>
      </c>
      <c r="K358" s="1935"/>
      <c r="L358" s="1935"/>
      <c r="M358" s="1935"/>
      <c r="N358" s="1935"/>
      <c r="O358" s="1935"/>
      <c r="P358" s="1935"/>
      <c r="Q358" s="1935"/>
      <c r="R358" s="1935"/>
      <c r="S358" s="1935"/>
      <c r="AI358" s="218"/>
      <c r="AJ358" s="218"/>
      <c r="AK358" s="218"/>
      <c r="AL358" s="218"/>
      <c r="AM358" s="218"/>
      <c r="AN358" s="218"/>
      <c r="AO358" s="218"/>
      <c r="AP358" s="218"/>
      <c r="AQ358" s="218"/>
    </row>
    <row r="359" spans="1:43" ht="15.75" customHeight="1" x14ac:dyDescent="0.25">
      <c r="A359" s="234" t="s">
        <v>953</v>
      </c>
      <c r="B359" s="1782" t="s">
        <v>938</v>
      </c>
      <c r="C359" s="1783"/>
      <c r="D359" s="1783"/>
      <c r="E359" s="1783"/>
      <c r="F359" s="1783"/>
      <c r="G359" s="1783"/>
      <c r="H359" s="1783"/>
      <c r="I359" s="1784"/>
      <c r="J359" s="1935"/>
      <c r="K359" s="1935"/>
      <c r="L359" s="1935"/>
      <c r="M359" s="1935"/>
      <c r="N359" s="1935"/>
      <c r="O359" s="1935"/>
      <c r="P359" s="1935"/>
      <c r="Q359" s="1935"/>
      <c r="R359" s="1935"/>
      <c r="S359" s="1935"/>
    </row>
    <row r="360" spans="1:43" ht="15.75" customHeight="1" x14ac:dyDescent="0.25">
      <c r="A360" s="234" t="s">
        <v>955</v>
      </c>
      <c r="B360" s="1782" t="s">
        <v>107</v>
      </c>
      <c r="C360" s="1783"/>
      <c r="D360" s="1783"/>
      <c r="E360" s="1783"/>
      <c r="F360" s="1783"/>
      <c r="G360" s="1783"/>
      <c r="H360" s="1783"/>
      <c r="I360" s="1784"/>
      <c r="J360" s="1935">
        <f>IF($K$10="кредитной операции",I21,IF($K$10="банковской гарантии","-",IF($K$10="факторинга","-",IF($K$10="открытия аккредитива без покрытия","-",IF($K$10="выберите вид активной операции","-")))))</f>
        <v>0</v>
      </c>
      <c r="K360" s="1935"/>
      <c r="L360" s="1935"/>
      <c r="M360" s="1935"/>
      <c r="N360" s="1935"/>
      <c r="O360" s="1935"/>
      <c r="P360" s="1935"/>
      <c r="Q360" s="1935"/>
      <c r="R360" s="1935"/>
      <c r="S360" s="1935"/>
    </row>
    <row r="361" spans="1:43" ht="15.75" customHeight="1" x14ac:dyDescent="0.25">
      <c r="A361" s="234" t="s">
        <v>956</v>
      </c>
      <c r="B361" s="1782" t="s">
        <v>474</v>
      </c>
      <c r="C361" s="1783"/>
      <c r="D361" s="1783"/>
      <c r="E361" s="1783"/>
      <c r="F361" s="1783"/>
      <c r="G361" s="1783"/>
      <c r="H361" s="1783"/>
      <c r="I361" s="1784"/>
      <c r="J361" s="1935" t="str">
        <f>I27</f>
        <v>(указывается при наличии)</v>
      </c>
      <c r="K361" s="1935"/>
      <c r="L361" s="1935"/>
      <c r="M361" s="1935"/>
      <c r="N361" s="1935"/>
      <c r="O361" s="1935"/>
      <c r="P361" s="1935"/>
      <c r="Q361" s="1935"/>
      <c r="R361" s="1935"/>
      <c r="S361" s="1935"/>
    </row>
    <row r="362" spans="1:43" ht="15.75" customHeight="1" x14ac:dyDescent="0.25">
      <c r="A362" s="234" t="s">
        <v>957</v>
      </c>
      <c r="B362" s="1782" t="s">
        <v>1381</v>
      </c>
      <c r="C362" s="1783"/>
      <c r="D362" s="1783"/>
      <c r="E362" s="1783"/>
      <c r="F362" s="1783"/>
      <c r="G362" s="1783"/>
      <c r="H362" s="1783"/>
      <c r="I362" s="1784"/>
      <c r="J362" s="1935">
        <f>IF($K$10="кредитной операции",I26,IF($K$10="банковской гарантии","-",IF($K$10="факторинга","-",IF($K$10="открытия аккредитива без покрытия","-",IF($K$10="выберите вид активной операции","-")))))</f>
        <v>0</v>
      </c>
      <c r="K362" s="1935"/>
      <c r="L362" s="1935"/>
      <c r="M362" s="1935"/>
      <c r="N362" s="1935"/>
      <c r="O362" s="1935"/>
      <c r="P362" s="1935"/>
      <c r="Q362" s="1935"/>
      <c r="R362" s="1935"/>
      <c r="S362" s="1935"/>
    </row>
    <row r="363" spans="1:43" ht="15.75" customHeight="1" x14ac:dyDescent="0.25">
      <c r="A363" s="234" t="s">
        <v>958</v>
      </c>
      <c r="B363" s="1782" t="s">
        <v>115</v>
      </c>
      <c r="C363" s="1783"/>
      <c r="D363" s="1783"/>
      <c r="E363" s="1783"/>
      <c r="F363" s="1783"/>
      <c r="G363" s="1783"/>
      <c r="H363" s="1783"/>
      <c r="I363" s="1784"/>
      <c r="J363" s="1952" t="str">
        <f>I28</f>
        <v>(указывается при осуществлении кредитной операции по решению Президента и Правительства Республики Беларусь)</v>
      </c>
      <c r="K363" s="1952"/>
      <c r="L363" s="1952"/>
      <c r="M363" s="1952"/>
      <c r="N363" s="1952"/>
      <c r="O363" s="1952"/>
      <c r="P363" s="1952"/>
      <c r="Q363" s="1952"/>
      <c r="R363" s="1952"/>
      <c r="S363" s="1952"/>
    </row>
    <row r="364" spans="1:43" ht="15.75" customHeight="1" x14ac:dyDescent="0.25">
      <c r="A364" s="234" t="s">
        <v>959</v>
      </c>
      <c r="B364" s="1782" t="s">
        <v>941</v>
      </c>
      <c r="C364" s="1783"/>
      <c r="D364" s="1783"/>
      <c r="E364" s="1783"/>
      <c r="F364" s="1783"/>
      <c r="G364" s="1783"/>
      <c r="H364" s="1783"/>
      <c r="I364" s="1784"/>
      <c r="J364" s="1935"/>
      <c r="K364" s="1935"/>
      <c r="L364" s="1935"/>
      <c r="M364" s="1935"/>
      <c r="N364" s="1935"/>
      <c r="O364" s="1935"/>
      <c r="P364" s="1935"/>
      <c r="Q364" s="1935"/>
      <c r="R364" s="1935"/>
      <c r="S364" s="1935"/>
    </row>
    <row r="365" spans="1:43" ht="15.75" customHeight="1" x14ac:dyDescent="0.25">
      <c r="A365" s="234" t="s">
        <v>960</v>
      </c>
      <c r="B365" s="1782" t="s">
        <v>186</v>
      </c>
      <c r="C365" s="1783"/>
      <c r="D365" s="1783"/>
      <c r="E365" s="1783"/>
      <c r="F365" s="1783"/>
      <c r="G365" s="1783"/>
      <c r="H365" s="1783"/>
      <c r="I365" s="1784"/>
      <c r="J365" s="1935"/>
      <c r="K365" s="1935"/>
      <c r="L365" s="1935"/>
      <c r="M365" s="1935"/>
      <c r="N365" s="1935"/>
      <c r="O365" s="1935"/>
      <c r="P365" s="1935"/>
      <c r="Q365" s="1935"/>
      <c r="R365" s="1935"/>
      <c r="S365" s="1935"/>
    </row>
    <row r="366" spans="1:43" ht="15.75" customHeight="1" x14ac:dyDescent="0.25">
      <c r="A366" s="234" t="s">
        <v>962</v>
      </c>
      <c r="B366" s="1782" t="s">
        <v>1203</v>
      </c>
      <c r="C366" s="1783"/>
      <c r="D366" s="1783"/>
      <c r="E366" s="1783"/>
      <c r="F366" s="1783"/>
      <c r="G366" s="1783"/>
      <c r="H366" s="1783"/>
      <c r="I366" s="1784"/>
      <c r="J366" s="1794" t="s">
        <v>1191</v>
      </c>
      <c r="K366" s="1795"/>
      <c r="L366" s="1795"/>
      <c r="M366" s="1795"/>
      <c r="N366" s="1795"/>
      <c r="O366" s="1795"/>
      <c r="P366" s="1795"/>
      <c r="Q366" s="1795"/>
      <c r="R366" s="1795"/>
      <c r="S366" s="1796"/>
      <c r="V366" s="301"/>
      <c r="W366" s="301"/>
      <c r="X366" s="301"/>
      <c r="Y366" s="301"/>
      <c r="Z366" s="301"/>
      <c r="AA366" s="301"/>
    </row>
    <row r="367" spans="1:43" ht="32.25" customHeight="1" x14ac:dyDescent="0.25">
      <c r="A367" s="234" t="s">
        <v>961</v>
      </c>
      <c r="B367" s="1782" t="s">
        <v>123</v>
      </c>
      <c r="C367" s="1783"/>
      <c r="D367" s="1783"/>
      <c r="E367" s="1783"/>
      <c r="F367" s="1783"/>
      <c r="G367" s="1783"/>
      <c r="H367" s="1783"/>
      <c r="I367" s="1784"/>
      <c r="J367" s="1935"/>
      <c r="K367" s="1935"/>
      <c r="L367" s="1935"/>
      <c r="M367" s="1935"/>
      <c r="N367" s="1935"/>
      <c r="O367" s="1935"/>
      <c r="P367" s="1935"/>
      <c r="Q367" s="1935"/>
      <c r="R367" s="1935"/>
      <c r="S367" s="1935"/>
    </row>
    <row r="368" spans="1:43" ht="32.25" customHeight="1" x14ac:dyDescent="0.25">
      <c r="A368" s="234" t="s">
        <v>963</v>
      </c>
      <c r="B368" s="1782" t="s">
        <v>479</v>
      </c>
      <c r="C368" s="1783"/>
      <c r="D368" s="1783"/>
      <c r="E368" s="1783"/>
      <c r="F368" s="1783"/>
      <c r="G368" s="1783"/>
      <c r="H368" s="1783"/>
      <c r="I368" s="1784"/>
      <c r="J368" s="1935"/>
      <c r="K368" s="1935"/>
      <c r="L368" s="1935"/>
      <c r="M368" s="1935"/>
      <c r="N368" s="1935"/>
      <c r="O368" s="1935"/>
      <c r="P368" s="1935"/>
      <c r="Q368" s="1935"/>
      <c r="R368" s="1935"/>
      <c r="S368" s="1935"/>
    </row>
    <row r="369" spans="1:97" ht="32.25" customHeight="1" x14ac:dyDescent="0.25">
      <c r="A369" s="234" t="s">
        <v>964</v>
      </c>
      <c r="B369" s="1782" t="s">
        <v>124</v>
      </c>
      <c r="C369" s="1783"/>
      <c r="D369" s="1783"/>
      <c r="E369" s="1783"/>
      <c r="F369" s="1783"/>
      <c r="G369" s="1783"/>
      <c r="H369" s="1783"/>
      <c r="I369" s="1784"/>
      <c r="J369" s="1935"/>
      <c r="K369" s="1935"/>
      <c r="L369" s="1935"/>
      <c r="M369" s="1935"/>
      <c r="N369" s="1935"/>
      <c r="O369" s="1935"/>
      <c r="P369" s="1935"/>
      <c r="Q369" s="1935"/>
      <c r="R369" s="1935"/>
      <c r="S369" s="1935"/>
    </row>
    <row r="370" spans="1:97" ht="5.25" customHeight="1" x14ac:dyDescent="0.25">
      <c r="A370" s="1739"/>
      <c r="B370" s="1740"/>
      <c r="C370" s="1740"/>
      <c r="D370" s="1740"/>
      <c r="E370" s="1740"/>
      <c r="F370" s="1740"/>
      <c r="G370" s="1740"/>
      <c r="H370" s="1740"/>
      <c r="I370" s="1740"/>
      <c r="J370" s="1740"/>
      <c r="K370" s="1740"/>
      <c r="L370" s="1740"/>
      <c r="M370" s="1740"/>
      <c r="N370" s="1740"/>
      <c r="O370" s="1740"/>
      <c r="P370" s="1740"/>
      <c r="Q370" s="1740"/>
      <c r="R370" s="1740"/>
      <c r="S370" s="1741"/>
      <c r="AC370" s="218"/>
      <c r="AD370" s="218"/>
      <c r="AE370" s="218"/>
      <c r="AF370" s="218"/>
      <c r="AG370" s="218"/>
      <c r="AH370" s="218"/>
    </row>
    <row r="371" spans="1:97" ht="15.75" customHeight="1" x14ac:dyDescent="0.25">
      <c r="A371" s="234" t="s">
        <v>965</v>
      </c>
      <c r="B371" s="1782" t="s">
        <v>117</v>
      </c>
      <c r="C371" s="1783"/>
      <c r="D371" s="1783"/>
      <c r="E371" s="1783"/>
      <c r="F371" s="1783"/>
      <c r="G371" s="1783"/>
      <c r="H371" s="1783"/>
      <c r="I371" s="1784"/>
      <c r="J371" s="1887">
        <f>I55</f>
        <v>0</v>
      </c>
      <c r="K371" s="1887"/>
      <c r="L371" s="1887"/>
      <c r="M371" s="1887"/>
      <c r="N371" s="1887"/>
      <c r="O371" s="1887"/>
      <c r="P371" s="1887"/>
      <c r="Q371" s="1887"/>
      <c r="R371" s="1887"/>
      <c r="S371" s="1887"/>
      <c r="AI371" s="218"/>
      <c r="AJ371" s="218"/>
      <c r="AK371" s="218"/>
      <c r="AL371" s="218"/>
      <c r="AM371" s="218"/>
      <c r="AN371" s="218"/>
      <c r="AO371" s="218"/>
      <c r="AP371" s="218"/>
      <c r="AQ371" s="218"/>
    </row>
    <row r="372" spans="1:97" ht="15.75" customHeight="1" x14ac:dyDescent="0.25">
      <c r="A372" s="234" t="s">
        <v>966</v>
      </c>
      <c r="B372" s="1782" t="s">
        <v>118</v>
      </c>
      <c r="C372" s="1783"/>
      <c r="D372" s="1783"/>
      <c r="E372" s="1783"/>
      <c r="F372" s="1783"/>
      <c r="G372" s="1783"/>
      <c r="H372" s="1783"/>
      <c r="I372" s="1784"/>
      <c r="J372" s="1887">
        <f>I57</f>
        <v>0</v>
      </c>
      <c r="K372" s="1887"/>
      <c r="L372" s="1887"/>
      <c r="M372" s="1887"/>
      <c r="N372" s="1887"/>
      <c r="O372" s="1887"/>
      <c r="P372" s="1887"/>
      <c r="Q372" s="1887"/>
      <c r="R372" s="1887"/>
      <c r="S372" s="1887"/>
    </row>
    <row r="373" spans="1:97" ht="15.75" customHeight="1" x14ac:dyDescent="0.25">
      <c r="A373" s="234" t="s">
        <v>967</v>
      </c>
      <c r="B373" s="1782" t="s">
        <v>119</v>
      </c>
      <c r="C373" s="1783"/>
      <c r="D373" s="1783"/>
      <c r="E373" s="1783"/>
      <c r="F373" s="1783"/>
      <c r="G373" s="1783"/>
      <c r="H373" s="1783"/>
      <c r="I373" s="1784"/>
      <c r="J373" s="1887">
        <f>I56</f>
        <v>0</v>
      </c>
      <c r="K373" s="1887"/>
      <c r="L373" s="1887"/>
      <c r="M373" s="1887"/>
      <c r="N373" s="1887"/>
      <c r="O373" s="1887"/>
      <c r="P373" s="1887"/>
      <c r="Q373" s="1887"/>
      <c r="R373" s="1887"/>
      <c r="S373" s="1887"/>
    </row>
    <row r="374" spans="1:97" ht="48" customHeight="1" x14ac:dyDescent="0.25">
      <c r="A374" s="234" t="s">
        <v>968</v>
      </c>
      <c r="B374" s="1782" t="s">
        <v>120</v>
      </c>
      <c r="C374" s="1783"/>
      <c r="D374" s="1783"/>
      <c r="E374" s="1783"/>
      <c r="F374" s="1783"/>
      <c r="G374" s="1783"/>
      <c r="H374" s="1783"/>
      <c r="I374" s="1784"/>
      <c r="J374" s="1887">
        <f>I63</f>
        <v>0</v>
      </c>
      <c r="K374" s="1887"/>
      <c r="L374" s="1887"/>
      <c r="M374" s="1887"/>
      <c r="N374" s="1887"/>
      <c r="O374" s="1887"/>
      <c r="P374" s="1887"/>
      <c r="Q374" s="1887"/>
      <c r="R374" s="1887"/>
      <c r="S374" s="1887"/>
    </row>
    <row r="375" spans="1:97" ht="48" customHeight="1" x14ac:dyDescent="0.25">
      <c r="A375" s="234" t="s">
        <v>969</v>
      </c>
      <c r="B375" s="1782" t="s">
        <v>121</v>
      </c>
      <c r="C375" s="1783"/>
      <c r="D375" s="1783"/>
      <c r="E375" s="1783"/>
      <c r="F375" s="1783"/>
      <c r="G375" s="1783"/>
      <c r="H375" s="1783"/>
      <c r="I375" s="1784"/>
      <c r="J375" s="1887">
        <f>I64</f>
        <v>0</v>
      </c>
      <c r="K375" s="1887"/>
      <c r="L375" s="1887"/>
      <c r="M375" s="1887"/>
      <c r="N375" s="1887"/>
      <c r="O375" s="1887"/>
      <c r="P375" s="1887"/>
      <c r="Q375" s="1887"/>
      <c r="R375" s="1887"/>
      <c r="S375" s="1887"/>
      <c r="T375" s="218"/>
      <c r="U375" s="218"/>
    </row>
    <row r="376" spans="1:97" s="218" customFormat="1" ht="6.75" customHeight="1" x14ac:dyDescent="0.25">
      <c r="A376" s="259"/>
      <c r="B376" s="15"/>
      <c r="C376" s="15"/>
      <c r="D376" s="15"/>
      <c r="E376" s="15"/>
      <c r="F376" s="15"/>
      <c r="G376" s="15"/>
      <c r="H376" s="15"/>
      <c r="I376" s="15"/>
      <c r="J376" s="257"/>
      <c r="K376" s="257"/>
      <c r="L376" s="257"/>
      <c r="M376" s="257"/>
      <c r="N376" s="257"/>
      <c r="O376" s="257"/>
      <c r="P376" s="257"/>
      <c r="Q376" s="257"/>
      <c r="R376" s="257"/>
      <c r="S376" s="320"/>
      <c r="T376" s="6"/>
      <c r="U376" s="6"/>
      <c r="AC376" s="6"/>
      <c r="AD376" s="6"/>
      <c r="AE376" s="6"/>
      <c r="AF376" s="6"/>
      <c r="AG376" s="6"/>
      <c r="AH376" s="6"/>
      <c r="AI376" s="6"/>
      <c r="AJ376" s="6"/>
      <c r="AK376" s="6"/>
      <c r="AL376" s="6"/>
      <c r="AM376" s="6"/>
      <c r="AN376" s="6"/>
      <c r="AO376" s="6"/>
      <c r="AP376" s="6"/>
      <c r="AQ376" s="6"/>
      <c r="CH376" s="263"/>
      <c r="CI376" s="263"/>
      <c r="CJ376" s="263"/>
      <c r="CK376" s="263"/>
      <c r="CL376" s="263"/>
      <c r="CM376" s="263"/>
      <c r="CN376" s="263"/>
      <c r="CO376" s="263"/>
      <c r="CP376" s="263"/>
      <c r="CQ376" s="263"/>
      <c r="CR376" s="263"/>
      <c r="CS376" s="263"/>
    </row>
    <row r="377" spans="1:97" ht="15.75" customHeight="1" x14ac:dyDescent="0.25">
      <c r="A377" s="234" t="s">
        <v>970</v>
      </c>
      <c r="B377" s="1782" t="s">
        <v>122</v>
      </c>
      <c r="C377" s="1783"/>
      <c r="D377" s="1783"/>
      <c r="E377" s="1783"/>
      <c r="F377" s="1783"/>
      <c r="G377" s="1783"/>
      <c r="H377" s="1783"/>
      <c r="I377" s="1784"/>
      <c r="J377" s="1887">
        <f>I36</f>
        <v>0</v>
      </c>
      <c r="K377" s="1887"/>
      <c r="L377" s="1887"/>
      <c r="M377" s="1887"/>
      <c r="N377" s="1887"/>
      <c r="O377" s="1887"/>
      <c r="P377" s="1887"/>
      <c r="Q377" s="1887"/>
      <c r="R377" s="1887"/>
      <c r="S377" s="1887"/>
    </row>
    <row r="378" spans="1:97" ht="15.75" customHeight="1" x14ac:dyDescent="0.25">
      <c r="A378" s="234" t="s">
        <v>971</v>
      </c>
      <c r="B378" s="1782" t="s">
        <v>84</v>
      </c>
      <c r="C378" s="1783"/>
      <c r="D378" s="1783"/>
      <c r="E378" s="1783"/>
      <c r="F378" s="1783"/>
      <c r="G378" s="1783"/>
      <c r="H378" s="1783"/>
      <c r="I378" s="1784"/>
      <c r="J378" s="1887">
        <f>I37</f>
        <v>0</v>
      </c>
      <c r="K378" s="1887"/>
      <c r="L378" s="1887"/>
      <c r="M378" s="1887"/>
      <c r="N378" s="1887"/>
      <c r="O378" s="1887"/>
      <c r="P378" s="1887"/>
      <c r="Q378" s="1887"/>
      <c r="R378" s="1887"/>
      <c r="S378" s="1887"/>
      <c r="T378" s="218"/>
      <c r="U378" s="218"/>
    </row>
    <row r="379" spans="1:97" s="218" customFormat="1" ht="3.75" customHeight="1" x14ac:dyDescent="0.25">
      <c r="A379" s="259"/>
      <c r="B379" s="15"/>
      <c r="C379" s="15"/>
      <c r="D379" s="15"/>
      <c r="E379" s="15"/>
      <c r="F379" s="15"/>
      <c r="G379" s="15"/>
      <c r="H379" s="15"/>
      <c r="I379" s="15"/>
      <c r="J379" s="257"/>
      <c r="K379" s="257"/>
      <c r="L379" s="257"/>
      <c r="M379" s="257"/>
      <c r="N379" s="257"/>
      <c r="O379" s="257"/>
      <c r="P379" s="257"/>
      <c r="Q379" s="257"/>
      <c r="R379" s="257"/>
      <c r="S379" s="320"/>
      <c r="T379" s="6"/>
      <c r="U379" s="6"/>
      <c r="AC379" s="6"/>
      <c r="AD379" s="6"/>
      <c r="AE379" s="6"/>
      <c r="AF379" s="6"/>
      <c r="AG379" s="6"/>
      <c r="AH379" s="6"/>
      <c r="AI379" s="6"/>
      <c r="AJ379" s="6"/>
      <c r="AK379" s="6"/>
      <c r="AL379" s="6"/>
      <c r="AM379" s="6"/>
      <c r="AN379" s="6"/>
      <c r="AO379" s="6"/>
      <c r="AP379" s="6"/>
      <c r="AQ379" s="6"/>
      <c r="CH379" s="263"/>
      <c r="CI379" s="263"/>
      <c r="CJ379" s="263"/>
      <c r="CK379" s="263"/>
      <c r="CL379" s="263"/>
      <c r="CM379" s="263"/>
      <c r="CN379" s="263"/>
      <c r="CO379" s="263"/>
      <c r="CP379" s="263"/>
      <c r="CQ379" s="263"/>
      <c r="CR379" s="263"/>
      <c r="CS379" s="263"/>
    </row>
    <row r="380" spans="1:97" ht="15.75" customHeight="1" x14ac:dyDescent="0.25">
      <c r="A380" s="234" t="s">
        <v>972</v>
      </c>
      <c r="B380" s="1782" t="s">
        <v>187</v>
      </c>
      <c r="C380" s="1783"/>
      <c r="D380" s="1783"/>
      <c r="E380" s="1783"/>
      <c r="F380" s="1783"/>
      <c r="G380" s="1783"/>
      <c r="H380" s="1783"/>
      <c r="I380" s="1784"/>
      <c r="J380" s="1935"/>
      <c r="K380" s="1935"/>
      <c r="L380" s="1935"/>
      <c r="M380" s="1935"/>
      <c r="N380" s="1935"/>
      <c r="O380" s="1935"/>
      <c r="P380" s="1935"/>
      <c r="Q380" s="1935"/>
      <c r="R380" s="1935"/>
      <c r="S380" s="1935"/>
    </row>
    <row r="381" spans="1:97" ht="15.75" customHeight="1" x14ac:dyDescent="0.25">
      <c r="A381" s="234"/>
      <c r="B381" s="1936" t="s">
        <v>188</v>
      </c>
      <c r="C381" s="1937"/>
      <c r="D381" s="1937"/>
      <c r="E381" s="1937"/>
      <c r="F381" s="1937"/>
      <c r="G381" s="1937"/>
      <c r="H381" s="1937"/>
      <c r="I381" s="1938"/>
      <c r="J381" s="1935"/>
      <c r="K381" s="1935"/>
      <c r="L381" s="1935"/>
      <c r="M381" s="1935"/>
      <c r="N381" s="1935"/>
      <c r="O381" s="1935"/>
      <c r="P381" s="1935"/>
      <c r="Q381" s="1935"/>
      <c r="R381" s="1935"/>
      <c r="S381" s="1935"/>
    </row>
    <row r="382" spans="1:97" ht="15.75" customHeight="1" x14ac:dyDescent="0.25">
      <c r="A382" s="234"/>
      <c r="B382" s="1936" t="s">
        <v>189</v>
      </c>
      <c r="C382" s="1937"/>
      <c r="D382" s="1937"/>
      <c r="E382" s="1937"/>
      <c r="F382" s="1937"/>
      <c r="G382" s="1937"/>
      <c r="H382" s="1937"/>
      <c r="I382" s="1938"/>
      <c r="J382" s="1935"/>
      <c r="K382" s="1935"/>
      <c r="L382" s="1935"/>
      <c r="M382" s="1935"/>
      <c r="N382" s="1935"/>
      <c r="O382" s="1935"/>
      <c r="P382" s="1935"/>
      <c r="Q382" s="1935"/>
      <c r="R382" s="1935"/>
      <c r="S382" s="1935"/>
    </row>
    <row r="383" spans="1:97" ht="15.75" customHeight="1" x14ac:dyDescent="0.25">
      <c r="A383" s="234" t="s">
        <v>973</v>
      </c>
      <c r="B383" s="1782" t="s">
        <v>190</v>
      </c>
      <c r="C383" s="1783"/>
      <c r="D383" s="1783"/>
      <c r="E383" s="1783"/>
      <c r="F383" s="1783"/>
      <c r="G383" s="1783"/>
      <c r="H383" s="1783"/>
      <c r="I383" s="1784"/>
      <c r="J383" s="1935"/>
      <c r="K383" s="1935"/>
      <c r="L383" s="1935"/>
      <c r="M383" s="1935"/>
      <c r="N383" s="1935"/>
      <c r="O383" s="1935"/>
      <c r="P383" s="1935"/>
      <c r="Q383" s="1935"/>
      <c r="R383" s="1935"/>
      <c r="S383" s="1935"/>
    </row>
    <row r="384" spans="1:97" ht="31.5" customHeight="1" x14ac:dyDescent="0.25">
      <c r="A384" s="234" t="s">
        <v>1196</v>
      </c>
      <c r="B384" s="1782" t="s">
        <v>440</v>
      </c>
      <c r="C384" s="1783"/>
      <c r="D384" s="1783"/>
      <c r="E384" s="1783"/>
      <c r="F384" s="1783"/>
      <c r="G384" s="1783"/>
      <c r="H384" s="1783"/>
      <c r="I384" s="1784"/>
      <c r="J384" s="1935"/>
      <c r="K384" s="1935"/>
      <c r="L384" s="1935"/>
      <c r="M384" s="1935"/>
      <c r="N384" s="1935"/>
      <c r="O384" s="1935"/>
      <c r="P384" s="1935"/>
      <c r="Q384" s="1935"/>
      <c r="R384" s="1935"/>
      <c r="S384" s="1935"/>
    </row>
    <row r="385" spans="1:97" ht="31.5" customHeight="1" x14ac:dyDescent="0.25">
      <c r="A385" s="234" t="s">
        <v>1197</v>
      </c>
      <c r="B385" s="1782" t="s">
        <v>1167</v>
      </c>
      <c r="C385" s="1783"/>
      <c r="D385" s="1783"/>
      <c r="E385" s="1783"/>
      <c r="F385" s="1783"/>
      <c r="G385" s="1783"/>
      <c r="H385" s="1783"/>
      <c r="I385" s="1784"/>
      <c r="J385" s="1941" t="str">
        <f>I75</f>
        <v>(указывается при наличии с указанием ожидаемого срока их выполнения и причин, повлёкших невозможность их выполнения до момента обращения в адрес УКО)</v>
      </c>
      <c r="K385" s="1942"/>
      <c r="L385" s="1942"/>
      <c r="M385" s="1942"/>
      <c r="N385" s="1942"/>
      <c r="O385" s="1942"/>
      <c r="P385" s="1942"/>
      <c r="Q385" s="1942"/>
      <c r="R385" s="1942"/>
      <c r="S385" s="1943"/>
    </row>
    <row r="386" spans="1:97" ht="31.5" customHeight="1" x14ac:dyDescent="0.25">
      <c r="A386" s="234" t="s">
        <v>1198</v>
      </c>
      <c r="B386" s="1782" t="s">
        <v>441</v>
      </c>
      <c r="C386" s="1783"/>
      <c r="D386" s="1783"/>
      <c r="E386" s="1783"/>
      <c r="F386" s="1783"/>
      <c r="G386" s="1783"/>
      <c r="H386" s="1783"/>
      <c r="I386" s="1784"/>
      <c r="J386" s="1935"/>
      <c r="K386" s="1935"/>
      <c r="L386" s="1935"/>
      <c r="M386" s="1935"/>
      <c r="N386" s="1935"/>
      <c r="O386" s="1935"/>
      <c r="P386" s="1935"/>
      <c r="Q386" s="1935"/>
      <c r="R386" s="1935"/>
      <c r="S386" s="1935"/>
    </row>
    <row r="387" spans="1:97" ht="65.25" customHeight="1" x14ac:dyDescent="0.25">
      <c r="A387" s="1871" t="s">
        <v>1446</v>
      </c>
      <c r="B387" s="1872"/>
      <c r="C387" s="1872"/>
      <c r="D387" s="1872"/>
      <c r="E387" s="1872"/>
      <c r="F387" s="1872"/>
      <c r="G387" s="1872"/>
      <c r="H387" s="1872"/>
      <c r="I387" s="1872"/>
      <c r="J387" s="1872"/>
      <c r="K387" s="1872"/>
      <c r="L387" s="1872"/>
      <c r="M387" s="1872"/>
      <c r="N387" s="1872"/>
      <c r="O387" s="1872"/>
      <c r="P387" s="1872"/>
      <c r="Q387" s="1872"/>
      <c r="R387" s="1872"/>
      <c r="S387" s="1873"/>
    </row>
    <row r="388" spans="1:97" ht="6" customHeight="1" x14ac:dyDescent="0.25">
      <c r="A388" s="321"/>
      <c r="B388" s="258"/>
      <c r="C388" s="258"/>
      <c r="D388" s="258"/>
      <c r="E388" s="258"/>
      <c r="F388" s="258"/>
      <c r="G388" s="258"/>
      <c r="H388" s="258"/>
      <c r="I388" s="258"/>
      <c r="J388" s="258"/>
      <c r="K388" s="258"/>
      <c r="L388" s="258"/>
      <c r="M388" s="258"/>
      <c r="N388" s="258"/>
      <c r="O388" s="258"/>
      <c r="P388" s="258"/>
      <c r="Q388" s="258"/>
      <c r="R388" s="258"/>
      <c r="S388" s="322"/>
    </row>
    <row r="389" spans="1:97" ht="15.75" customHeight="1" x14ac:dyDescent="0.25">
      <c r="A389" s="1939" t="s">
        <v>470</v>
      </c>
      <c r="B389" s="1940"/>
      <c r="C389" s="1940"/>
      <c r="D389" s="1940"/>
      <c r="E389" s="1940"/>
      <c r="F389" s="1940"/>
      <c r="G389" s="1940"/>
      <c r="H389" s="1894" t="s">
        <v>974</v>
      </c>
      <c r="I389" s="1894"/>
      <c r="J389" s="1894"/>
      <c r="K389" s="1894"/>
      <c r="L389" s="1894"/>
      <c r="M389" s="1894"/>
      <c r="N389" s="1894"/>
      <c r="O389" s="1894"/>
      <c r="P389" s="1894"/>
      <c r="Q389" s="1894"/>
      <c r="R389" s="1894"/>
      <c r="S389" s="1885"/>
    </row>
    <row r="390" spans="1:97" ht="49.5" customHeight="1" x14ac:dyDescent="0.25">
      <c r="A390" s="234" t="s">
        <v>191</v>
      </c>
      <c r="B390" s="1057" t="s">
        <v>1416</v>
      </c>
      <c r="C390" s="1058"/>
      <c r="D390" s="1058"/>
      <c r="E390" s="1058"/>
      <c r="F390" s="1058"/>
      <c r="G390" s="1059"/>
      <c r="H390" s="1773" t="s">
        <v>192</v>
      </c>
      <c r="I390" s="1774"/>
      <c r="J390" s="1774"/>
      <c r="K390" s="1774"/>
      <c r="L390" s="1774"/>
      <c r="M390" s="1774"/>
      <c r="N390" s="1774"/>
      <c r="O390" s="1774"/>
      <c r="P390" s="1774"/>
      <c r="Q390" s="1774"/>
      <c r="R390" s="1774"/>
      <c r="S390" s="1775"/>
    </row>
    <row r="391" spans="1:97" ht="15.75" customHeight="1" x14ac:dyDescent="0.25">
      <c r="A391" s="259">
        <v>1</v>
      </c>
      <c r="B391" s="1884"/>
      <c r="C391" s="1894"/>
      <c r="D391" s="1894"/>
      <c r="E391" s="1894"/>
      <c r="F391" s="1894"/>
      <c r="G391" s="1885"/>
      <c r="H391" s="1919"/>
      <c r="I391" s="1920"/>
      <c r="J391" s="1920"/>
      <c r="K391" s="1920"/>
      <c r="L391" s="1920"/>
      <c r="M391" s="1920"/>
      <c r="N391" s="1920"/>
      <c r="O391" s="1920"/>
      <c r="P391" s="1920"/>
      <c r="Q391" s="1920"/>
      <c r="R391" s="1920"/>
      <c r="S391" s="1921"/>
    </row>
    <row r="392" spans="1:97" ht="15.75" customHeight="1" x14ac:dyDescent="0.25">
      <c r="A392" s="259">
        <v>2</v>
      </c>
      <c r="B392" s="1884"/>
      <c r="C392" s="1894"/>
      <c r="D392" s="1894"/>
      <c r="E392" s="1894"/>
      <c r="F392" s="1894"/>
      <c r="G392" s="1885"/>
      <c r="H392" s="1919"/>
      <c r="I392" s="1920"/>
      <c r="J392" s="1920"/>
      <c r="K392" s="1920"/>
      <c r="L392" s="1920"/>
      <c r="M392" s="1920"/>
      <c r="N392" s="1920"/>
      <c r="O392" s="1920"/>
      <c r="P392" s="1920"/>
      <c r="Q392" s="1920"/>
      <c r="R392" s="1920"/>
      <c r="S392" s="1921"/>
    </row>
    <row r="393" spans="1:97" ht="15.75" customHeight="1" x14ac:dyDescent="0.25">
      <c r="A393" s="259" t="s">
        <v>170</v>
      </c>
      <c r="B393" s="1884"/>
      <c r="C393" s="1894"/>
      <c r="D393" s="1894"/>
      <c r="E393" s="1894"/>
      <c r="F393" s="1894"/>
      <c r="G393" s="1885"/>
      <c r="H393" s="1919"/>
      <c r="I393" s="1920"/>
      <c r="J393" s="1920"/>
      <c r="K393" s="1920"/>
      <c r="L393" s="1920"/>
      <c r="M393" s="1920"/>
      <c r="N393" s="1920"/>
      <c r="O393" s="1920"/>
      <c r="P393" s="1920"/>
      <c r="Q393" s="1920"/>
      <c r="R393" s="1920"/>
      <c r="S393" s="1921"/>
      <c r="T393" s="218"/>
      <c r="U393" s="218"/>
    </row>
    <row r="394" spans="1:97" s="218" customFormat="1" ht="15.75" customHeight="1" x14ac:dyDescent="0.25">
      <c r="A394" s="15"/>
      <c r="B394" s="15"/>
      <c r="C394" s="15"/>
      <c r="D394" s="15"/>
      <c r="E394" s="15"/>
      <c r="F394" s="15"/>
      <c r="G394" s="15"/>
      <c r="H394" s="15"/>
      <c r="I394" s="15"/>
      <c r="J394" s="11"/>
      <c r="K394" s="11"/>
      <c r="L394" s="11"/>
      <c r="M394" s="11"/>
      <c r="N394" s="11"/>
      <c r="O394" s="11"/>
      <c r="P394" s="11"/>
      <c r="Q394" s="11"/>
      <c r="R394" s="11"/>
      <c r="S394" s="11"/>
      <c r="T394" s="6"/>
      <c r="U394" s="6"/>
      <c r="AC394" s="6"/>
      <c r="AD394" s="6"/>
      <c r="AE394" s="6"/>
      <c r="AF394" s="6"/>
      <c r="AG394" s="6"/>
      <c r="AH394" s="6"/>
      <c r="AI394" s="6"/>
      <c r="AJ394" s="6"/>
      <c r="AK394" s="6"/>
      <c r="AL394" s="6"/>
      <c r="AM394" s="6"/>
      <c r="AN394" s="6"/>
      <c r="AO394" s="6"/>
      <c r="AP394" s="6"/>
      <c r="AQ394" s="6"/>
      <c r="CH394" s="263"/>
      <c r="CI394" s="263"/>
      <c r="CJ394" s="263"/>
      <c r="CK394" s="263"/>
      <c r="CL394" s="263"/>
      <c r="CM394" s="263"/>
      <c r="CN394" s="263"/>
      <c r="CO394" s="263"/>
      <c r="CP394" s="263"/>
      <c r="CQ394" s="263"/>
      <c r="CR394" s="263"/>
      <c r="CS394" s="263"/>
    </row>
    <row r="395" spans="1:97" x14ac:dyDescent="0.25">
      <c r="A395" s="1955" t="s">
        <v>193</v>
      </c>
      <c r="B395" s="1955"/>
      <c r="C395" s="1955"/>
      <c r="E395" s="1956"/>
      <c r="F395" s="1956"/>
      <c r="H395" s="1956"/>
      <c r="I395" s="1956"/>
    </row>
    <row r="396" spans="1:97" x14ac:dyDescent="0.25">
      <c r="A396" s="1957"/>
      <c r="B396" s="1957"/>
      <c r="C396" s="1957"/>
      <c r="D396" s="12"/>
      <c r="E396" s="1958" t="s">
        <v>31</v>
      </c>
      <c r="F396" s="1958"/>
      <c r="G396" s="12"/>
      <c r="H396" s="13" t="s">
        <v>194</v>
      </c>
      <c r="I396" s="13"/>
    </row>
    <row r="397" spans="1:97" ht="15.75" customHeight="1" x14ac:dyDescent="0.25">
      <c r="A397" s="1959" t="s">
        <v>195</v>
      </c>
      <c r="B397" s="1959"/>
      <c r="C397" s="1959"/>
      <c r="D397" s="1959"/>
      <c r="E397" s="1956"/>
      <c r="F397" s="1956"/>
      <c r="H397" s="1956"/>
      <c r="I397" s="1956"/>
    </row>
    <row r="398" spans="1:97" x14ac:dyDescent="0.25">
      <c r="A398" s="6" t="s">
        <v>196</v>
      </c>
      <c r="E398" s="1958" t="s">
        <v>31</v>
      </c>
      <c r="F398" s="1958"/>
      <c r="G398" s="12"/>
      <c r="H398" s="13" t="s">
        <v>194</v>
      </c>
      <c r="I398" s="13"/>
    </row>
    <row r="400" spans="1:97" x14ac:dyDescent="0.25">
      <c r="A400" s="14" t="s">
        <v>197</v>
      </c>
    </row>
    <row r="402" spans="1:19" x14ac:dyDescent="0.25">
      <c r="A402" s="1960" t="s">
        <v>198</v>
      </c>
      <c r="B402" s="1960"/>
    </row>
    <row r="403" spans="1:19" ht="38.25" customHeight="1" x14ac:dyDescent="0.25">
      <c r="A403" s="1954" t="s">
        <v>1011</v>
      </c>
      <c r="B403" s="1565"/>
      <c r="C403" s="1565"/>
      <c r="D403" s="1565"/>
      <c r="E403" s="1565"/>
      <c r="F403" s="1565"/>
      <c r="G403" s="1565"/>
      <c r="H403" s="1565"/>
      <c r="I403" s="1565"/>
      <c r="J403" s="1565"/>
      <c r="K403" s="1565"/>
      <c r="L403" s="1565"/>
      <c r="M403" s="1565"/>
      <c r="N403" s="1565"/>
      <c r="O403" s="1565"/>
      <c r="P403" s="1565"/>
      <c r="Q403" s="1565"/>
      <c r="R403" s="1565"/>
      <c r="S403" s="1565"/>
    </row>
    <row r="500" spans="17:19" x14ac:dyDescent="0.25">
      <c r="Q500" s="6"/>
      <c r="R500" s="6"/>
      <c r="S500" s="6"/>
    </row>
    <row r="501" spans="17:19" x14ac:dyDescent="0.25">
      <c r="Q501" s="6"/>
      <c r="R501" s="6"/>
      <c r="S501" s="6"/>
    </row>
    <row r="502" spans="17:19" x14ac:dyDescent="0.25">
      <c r="Q502" s="6"/>
      <c r="R502" s="6"/>
      <c r="S502" s="6"/>
    </row>
    <row r="503" spans="17:19" x14ac:dyDescent="0.25">
      <c r="Q503" s="6"/>
      <c r="R503" s="6"/>
      <c r="S503" s="6"/>
    </row>
    <row r="504" spans="17:19" x14ac:dyDescent="0.25">
      <c r="Q504" s="6"/>
      <c r="R504" s="6"/>
      <c r="S504" s="6"/>
    </row>
    <row r="505" spans="17:19" x14ac:dyDescent="0.25">
      <c r="Q505" s="6"/>
      <c r="R505" s="6"/>
      <c r="S505" s="6"/>
    </row>
    <row r="506" spans="17:19" x14ac:dyDescent="0.25">
      <c r="Q506" s="6"/>
      <c r="R506" s="6"/>
      <c r="S506" s="6"/>
    </row>
    <row r="507" spans="17:19" x14ac:dyDescent="0.25">
      <c r="Q507" s="6"/>
      <c r="R507" s="6"/>
      <c r="S507" s="6"/>
    </row>
    <row r="508" spans="17:19" x14ac:dyDescent="0.25">
      <c r="Q508" s="6"/>
      <c r="R508" s="6"/>
      <c r="S508" s="6"/>
    </row>
    <row r="509" spans="17:19" ht="15.75" customHeight="1" x14ac:dyDescent="0.25">
      <c r="Q509" s="6"/>
      <c r="R509" s="6"/>
      <c r="S509" s="6"/>
    </row>
    <row r="510" spans="17:19" ht="15.75" customHeight="1" x14ac:dyDescent="0.25">
      <c r="Q510" s="6"/>
      <c r="R510" s="6"/>
      <c r="S510" s="6"/>
    </row>
    <row r="511" spans="17:19" ht="15.75" customHeight="1" x14ac:dyDescent="0.25">
      <c r="Q511" s="6"/>
      <c r="R511" s="6"/>
      <c r="S511" s="6"/>
    </row>
    <row r="512" spans="17:19" ht="15.75" customHeight="1" x14ac:dyDescent="0.25">
      <c r="Q512" s="6"/>
      <c r="R512" s="6"/>
      <c r="S512" s="6"/>
    </row>
    <row r="513" spans="17:19" ht="15.75" customHeight="1" x14ac:dyDescent="0.25">
      <c r="Q513" s="6"/>
      <c r="R513" s="6"/>
      <c r="S513" s="6"/>
    </row>
    <row r="514" spans="17:19" ht="15.75" customHeight="1" x14ac:dyDescent="0.25">
      <c r="Q514" s="6"/>
      <c r="R514" s="6"/>
      <c r="S514" s="6"/>
    </row>
    <row r="515" spans="17:19" ht="15.75" customHeight="1" x14ac:dyDescent="0.25">
      <c r="Q515" s="6"/>
      <c r="R515" s="6"/>
      <c r="S515" s="6"/>
    </row>
    <row r="516" spans="17:19" ht="15.75" customHeight="1" x14ac:dyDescent="0.25">
      <c r="Q516" s="6"/>
      <c r="R516" s="6"/>
      <c r="S516" s="6"/>
    </row>
    <row r="517" spans="17:19" ht="33" customHeight="1" x14ac:dyDescent="0.25">
      <c r="Q517" s="6"/>
      <c r="R517" s="6"/>
      <c r="S517" s="6"/>
    </row>
    <row r="518" spans="17:19" ht="15.75" customHeight="1" x14ac:dyDescent="0.25">
      <c r="Q518" s="6"/>
      <c r="R518" s="6"/>
      <c r="S518" s="6"/>
    </row>
    <row r="519" spans="17:19" ht="15.75" customHeight="1" x14ac:dyDescent="0.25">
      <c r="Q519" s="6"/>
      <c r="R519" s="6"/>
      <c r="S519" s="6"/>
    </row>
    <row r="520" spans="17:19" ht="15.75" customHeight="1" x14ac:dyDescent="0.25">
      <c r="Q520" s="6"/>
      <c r="R520" s="6"/>
      <c r="S520" s="6"/>
    </row>
    <row r="521" spans="17:19" ht="15.75" customHeight="1" x14ac:dyDescent="0.25">
      <c r="Q521" s="6"/>
      <c r="R521" s="6"/>
      <c r="S521" s="6"/>
    </row>
    <row r="522" spans="17:19" ht="15.75" customHeight="1" x14ac:dyDescent="0.25">
      <c r="Q522" s="6"/>
      <c r="R522" s="6"/>
      <c r="S522" s="6"/>
    </row>
    <row r="523" spans="17:19" ht="15.75" customHeight="1" x14ac:dyDescent="0.25">
      <c r="Q523" s="6"/>
      <c r="R523" s="6"/>
      <c r="S523" s="6"/>
    </row>
    <row r="524" spans="17:19" ht="15.75" customHeight="1" x14ac:dyDescent="0.25">
      <c r="Q524" s="6"/>
      <c r="R524" s="6"/>
      <c r="S524" s="6"/>
    </row>
    <row r="525" spans="17:19" ht="15.75" customHeight="1" x14ac:dyDescent="0.25">
      <c r="Q525" s="6"/>
      <c r="R525" s="6"/>
      <c r="S525" s="6"/>
    </row>
    <row r="526" spans="17:19" ht="15.75" customHeight="1" x14ac:dyDescent="0.25">
      <c r="Q526" s="6"/>
      <c r="R526" s="6"/>
      <c r="S526" s="6"/>
    </row>
    <row r="527" spans="17:19" ht="15.75" customHeight="1" x14ac:dyDescent="0.25">
      <c r="Q527" s="6"/>
      <c r="R527" s="6"/>
      <c r="S527" s="6"/>
    </row>
    <row r="528" spans="17:19" x14ac:dyDescent="0.25">
      <c r="Q528" s="6"/>
      <c r="R528" s="6"/>
      <c r="S528" s="6"/>
    </row>
    <row r="529" spans="17:19" x14ac:dyDescent="0.25">
      <c r="Q529" s="6"/>
      <c r="R529" s="6"/>
      <c r="S529" s="6"/>
    </row>
    <row r="530" spans="17:19" ht="15.75" customHeight="1" x14ac:dyDescent="0.25">
      <c r="Q530" s="6"/>
      <c r="R530" s="6"/>
      <c r="S530" s="6"/>
    </row>
    <row r="531" spans="17:19" ht="15.75" customHeight="1" x14ac:dyDescent="0.25">
      <c r="Q531" s="6"/>
      <c r="R531" s="6"/>
      <c r="S531" s="6"/>
    </row>
    <row r="532" spans="17:19" ht="15.75" customHeight="1" x14ac:dyDescent="0.25">
      <c r="Q532" s="6"/>
      <c r="R532" s="6"/>
      <c r="S532" s="6"/>
    </row>
    <row r="533" spans="17:19" ht="15.75" customHeight="1" x14ac:dyDescent="0.25">
      <c r="Q533" s="6"/>
      <c r="R533" s="6"/>
      <c r="S533" s="6"/>
    </row>
    <row r="534" spans="17:19" ht="15.75" customHeight="1" x14ac:dyDescent="0.25">
      <c r="Q534" s="6"/>
      <c r="R534" s="6"/>
      <c r="S534" s="6"/>
    </row>
    <row r="535" spans="17:19" ht="15.75" customHeight="1" x14ac:dyDescent="0.25">
      <c r="Q535" s="6"/>
      <c r="R535" s="6"/>
      <c r="S535" s="6"/>
    </row>
    <row r="536" spans="17:19" ht="15.75" customHeight="1" x14ac:dyDescent="0.25">
      <c r="Q536" s="6"/>
      <c r="R536" s="6"/>
      <c r="S536" s="6"/>
    </row>
    <row r="537" spans="17:19" ht="15.75" customHeight="1" x14ac:dyDescent="0.25">
      <c r="Q537" s="6"/>
      <c r="R537" s="6"/>
      <c r="S537" s="6"/>
    </row>
    <row r="538" spans="17:19" ht="15.75" customHeight="1" x14ac:dyDescent="0.25">
      <c r="Q538" s="6"/>
      <c r="R538" s="6"/>
      <c r="S538" s="6"/>
    </row>
    <row r="539" spans="17:19" ht="15.75" customHeight="1" x14ac:dyDescent="0.25">
      <c r="Q539" s="6"/>
      <c r="R539" s="6"/>
      <c r="S539" s="6"/>
    </row>
    <row r="540" spans="17:19" ht="15.75" customHeight="1" x14ac:dyDescent="0.25">
      <c r="Q540" s="6"/>
      <c r="R540" s="6"/>
      <c r="S540" s="6"/>
    </row>
    <row r="541" spans="17:19" ht="15.75" customHeight="1" x14ac:dyDescent="0.25">
      <c r="Q541" s="6"/>
      <c r="R541" s="6"/>
      <c r="S541" s="6"/>
    </row>
    <row r="542" spans="17:19" ht="15.75" customHeight="1" x14ac:dyDescent="0.25">
      <c r="Q542" s="6"/>
      <c r="R542" s="6"/>
      <c r="S542" s="6"/>
    </row>
    <row r="543" spans="17:19" ht="15.75" customHeight="1" x14ac:dyDescent="0.25">
      <c r="Q543" s="6"/>
      <c r="R543" s="6"/>
      <c r="S543" s="6"/>
    </row>
    <row r="544" spans="17:19" x14ac:dyDescent="0.25">
      <c r="Q544" s="6"/>
      <c r="R544" s="6"/>
      <c r="S544" s="6"/>
    </row>
    <row r="545" spans="17:19" x14ac:dyDescent="0.25">
      <c r="Q545" s="6"/>
      <c r="R545" s="6"/>
      <c r="S545" s="6"/>
    </row>
    <row r="546" spans="17:19" ht="33" customHeight="1" x14ac:dyDescent="0.25">
      <c r="Q546" s="6"/>
      <c r="R546" s="6"/>
      <c r="S546" s="6"/>
    </row>
    <row r="547" spans="17:19" x14ac:dyDescent="0.25">
      <c r="Q547" s="6"/>
      <c r="R547" s="6"/>
      <c r="S547" s="6"/>
    </row>
    <row r="548" spans="17:19" ht="15.75" customHeight="1" x14ac:dyDescent="0.25">
      <c r="Q548" s="6"/>
      <c r="R548" s="6"/>
      <c r="S548" s="6"/>
    </row>
    <row r="549" spans="17:19" ht="15.75" customHeight="1" x14ac:dyDescent="0.25">
      <c r="Q549" s="6"/>
      <c r="R549" s="6"/>
      <c r="S549" s="6"/>
    </row>
    <row r="550" spans="17:19" ht="15.75" customHeight="1" x14ac:dyDescent="0.25">
      <c r="Q550" s="6"/>
      <c r="R550" s="6"/>
      <c r="S550" s="6"/>
    </row>
    <row r="551" spans="17:19" ht="15.75" customHeight="1" x14ac:dyDescent="0.25">
      <c r="Q551" s="6"/>
      <c r="R551" s="6"/>
      <c r="S551" s="6"/>
    </row>
    <row r="552" spans="17:19" ht="15.75" customHeight="1" x14ac:dyDescent="0.25">
      <c r="Q552" s="6"/>
      <c r="R552" s="6"/>
      <c r="S552" s="6"/>
    </row>
    <row r="553" spans="17:19" ht="15.75" customHeight="1" x14ac:dyDescent="0.25">
      <c r="Q553" s="6"/>
      <c r="R553" s="6"/>
      <c r="S553" s="6"/>
    </row>
    <row r="554" spans="17:19" ht="15.75" customHeight="1" x14ac:dyDescent="0.25">
      <c r="Q554" s="6"/>
      <c r="R554" s="6"/>
      <c r="S554" s="6"/>
    </row>
    <row r="555" spans="17:19" ht="30.75" customHeight="1" x14ac:dyDescent="0.25">
      <c r="Q555" s="6"/>
      <c r="R555" s="6"/>
      <c r="S555" s="6"/>
    </row>
    <row r="556" spans="17:19" ht="15.75" customHeight="1" x14ac:dyDescent="0.25">
      <c r="Q556" s="6"/>
      <c r="R556" s="6"/>
      <c r="S556" s="6"/>
    </row>
    <row r="557" spans="17:19" ht="15.75" customHeight="1" x14ac:dyDescent="0.25">
      <c r="Q557" s="6"/>
      <c r="R557" s="6"/>
      <c r="S557" s="6"/>
    </row>
    <row r="558" spans="17:19" ht="15.75" customHeight="1" x14ac:dyDescent="0.25">
      <c r="Q558" s="6"/>
      <c r="R558" s="6"/>
      <c r="S558" s="6"/>
    </row>
    <row r="559" spans="17:19" ht="15.75" customHeight="1" x14ac:dyDescent="0.25">
      <c r="Q559" s="6"/>
      <c r="R559" s="6"/>
      <c r="S559" s="6"/>
    </row>
    <row r="560" spans="17:19" ht="15.75" customHeight="1" x14ac:dyDescent="0.25">
      <c r="Q560" s="6"/>
      <c r="R560" s="6"/>
      <c r="S560" s="6"/>
    </row>
    <row r="561" spans="17:19" ht="15.75" customHeight="1" x14ac:dyDescent="0.25">
      <c r="Q561" s="6"/>
      <c r="R561" s="6"/>
      <c r="S561" s="6"/>
    </row>
    <row r="562" spans="17:19" ht="15.75" customHeight="1" x14ac:dyDescent="0.25">
      <c r="Q562" s="6"/>
      <c r="R562" s="6"/>
      <c r="S562" s="6"/>
    </row>
    <row r="563" spans="17:19" ht="15.75" customHeight="1" x14ac:dyDescent="0.25">
      <c r="Q563" s="6"/>
      <c r="R563" s="6"/>
      <c r="S563" s="6"/>
    </row>
    <row r="564" spans="17:19" ht="15.75" customHeight="1" x14ac:dyDescent="0.25">
      <c r="Q564" s="6"/>
      <c r="R564" s="6"/>
      <c r="S564" s="6"/>
    </row>
    <row r="565" spans="17:19" ht="15.75" customHeight="1" x14ac:dyDescent="0.25">
      <c r="Q565" s="6"/>
      <c r="R565" s="6"/>
      <c r="S565" s="6"/>
    </row>
    <row r="566" spans="17:19" ht="30" customHeight="1" x14ac:dyDescent="0.25">
      <c r="Q566" s="6"/>
      <c r="R566" s="6"/>
      <c r="S566" s="6"/>
    </row>
    <row r="567" spans="17:19" x14ac:dyDescent="0.25">
      <c r="Q567" s="6"/>
      <c r="R567" s="6"/>
      <c r="S567" s="6"/>
    </row>
    <row r="568" spans="17:19" x14ac:dyDescent="0.25">
      <c r="Q568" s="6"/>
      <c r="R568" s="6"/>
      <c r="S568" s="6"/>
    </row>
    <row r="569" spans="17:19" x14ac:dyDescent="0.25">
      <c r="Q569" s="6"/>
      <c r="R569" s="6"/>
      <c r="S569" s="6"/>
    </row>
    <row r="570" spans="17:19" ht="15.75" customHeight="1" x14ac:dyDescent="0.25">
      <c r="Q570" s="6"/>
      <c r="R570" s="6"/>
      <c r="S570" s="6"/>
    </row>
    <row r="571" spans="17:19" x14ac:dyDescent="0.25">
      <c r="Q571" s="6"/>
      <c r="R571" s="6"/>
      <c r="S571" s="6"/>
    </row>
    <row r="572" spans="17:19" ht="48" customHeight="1" x14ac:dyDescent="0.25">
      <c r="Q572" s="6"/>
      <c r="R572" s="6"/>
      <c r="S572" s="6"/>
    </row>
    <row r="573" spans="17:19" ht="15.75" customHeight="1" x14ac:dyDescent="0.25">
      <c r="Q573" s="6"/>
      <c r="R573" s="6"/>
      <c r="S573" s="6"/>
    </row>
    <row r="574" spans="17:19" ht="15.75" customHeight="1" x14ac:dyDescent="0.25">
      <c r="Q574" s="6"/>
      <c r="R574" s="6"/>
      <c r="S574" s="6"/>
    </row>
    <row r="575" spans="17:19" ht="15.75" customHeight="1" x14ac:dyDescent="0.25">
      <c r="Q575" s="6"/>
      <c r="R575" s="6"/>
      <c r="S575" s="6"/>
    </row>
    <row r="576" spans="17:19" ht="15.75" customHeight="1" x14ac:dyDescent="0.25">
      <c r="Q576" s="6"/>
      <c r="R576" s="6"/>
      <c r="S576" s="6"/>
    </row>
    <row r="577" spans="17:19" ht="15.75" customHeight="1" x14ac:dyDescent="0.25">
      <c r="Q577" s="6"/>
      <c r="R577" s="6"/>
      <c r="S577" s="6"/>
    </row>
    <row r="578" spans="17:19" ht="15.75" customHeight="1" x14ac:dyDescent="0.25">
      <c r="Q578" s="6"/>
      <c r="R578" s="6"/>
      <c r="S578" s="6"/>
    </row>
    <row r="579" spans="17:19" ht="15.75" customHeight="1" x14ac:dyDescent="0.25">
      <c r="Q579" s="6"/>
      <c r="R579" s="6"/>
      <c r="S579" s="6"/>
    </row>
    <row r="580" spans="17:19" ht="15.75" customHeight="1" x14ac:dyDescent="0.25">
      <c r="Q580" s="6"/>
      <c r="R580" s="6"/>
      <c r="S580" s="6"/>
    </row>
    <row r="581" spans="17:19" ht="15.75" customHeight="1" x14ac:dyDescent="0.25">
      <c r="Q581" s="6"/>
      <c r="R581" s="6"/>
      <c r="S581" s="6"/>
    </row>
    <row r="582" spans="17:19" ht="15.75" customHeight="1" x14ac:dyDescent="0.25">
      <c r="Q582" s="6"/>
      <c r="R582" s="6"/>
      <c r="S582" s="6"/>
    </row>
    <row r="583" spans="17:19" x14ac:dyDescent="0.25">
      <c r="Q583" s="6"/>
      <c r="R583" s="6"/>
      <c r="S583" s="6"/>
    </row>
    <row r="584" spans="17:19" x14ac:dyDescent="0.25">
      <c r="Q584" s="6"/>
      <c r="R584" s="6"/>
      <c r="S584" s="6"/>
    </row>
    <row r="585" spans="17:19" x14ac:dyDescent="0.25">
      <c r="Q585" s="6"/>
      <c r="R585" s="6"/>
      <c r="S585" s="6"/>
    </row>
    <row r="586" spans="17:19" x14ac:dyDescent="0.25">
      <c r="Q586" s="6"/>
      <c r="R586" s="6"/>
      <c r="S586" s="6"/>
    </row>
    <row r="587" spans="17:19" ht="15.75" customHeight="1" x14ac:dyDescent="0.25">
      <c r="Q587" s="6"/>
      <c r="R587" s="6"/>
      <c r="S587" s="6"/>
    </row>
    <row r="588" spans="17:19" ht="95.25" customHeight="1" x14ac:dyDescent="0.25">
      <c r="Q588" s="6"/>
      <c r="R588" s="6"/>
      <c r="S588" s="6"/>
    </row>
    <row r="589" spans="17:19" ht="15" customHeight="1" x14ac:dyDescent="0.25">
      <c r="Q589" s="6"/>
      <c r="R589" s="6"/>
      <c r="S589" s="6"/>
    </row>
    <row r="590" spans="17:19" ht="15" customHeight="1" x14ac:dyDescent="0.25">
      <c r="Q590" s="6"/>
      <c r="R590" s="6"/>
      <c r="S590" s="6"/>
    </row>
    <row r="591" spans="17:19" ht="15" customHeight="1" x14ac:dyDescent="0.25">
      <c r="Q591" s="6"/>
      <c r="R591" s="6"/>
      <c r="S591" s="6"/>
    </row>
    <row r="592" spans="17:19" ht="15" customHeight="1" x14ac:dyDescent="0.25">
      <c r="Q592" s="6"/>
      <c r="R592" s="6"/>
      <c r="S592" s="6"/>
    </row>
    <row r="593" spans="17:19" ht="15" customHeight="1" x14ac:dyDescent="0.25">
      <c r="Q593" s="6"/>
      <c r="R593" s="6"/>
      <c r="S593" s="6"/>
    </row>
    <row r="594" spans="17:19" ht="15" customHeight="1" x14ac:dyDescent="0.25">
      <c r="Q594" s="6"/>
      <c r="R594" s="6"/>
      <c r="S594" s="6"/>
    </row>
    <row r="595" spans="17:19" ht="17.25" customHeight="1" x14ac:dyDescent="0.25">
      <c r="Q595" s="6"/>
      <c r="R595" s="6"/>
      <c r="S595" s="6"/>
    </row>
    <row r="596" spans="17:19" ht="31.5" customHeight="1" x14ac:dyDescent="0.25">
      <c r="Q596" s="6"/>
      <c r="R596" s="6"/>
      <c r="S596" s="6"/>
    </row>
    <row r="597" spans="17:19" ht="31.5" customHeight="1" x14ac:dyDescent="0.25">
      <c r="Q597" s="6"/>
      <c r="R597" s="6"/>
      <c r="S597" s="6"/>
    </row>
    <row r="598" spans="17:19" ht="15.75" customHeight="1" x14ac:dyDescent="0.25">
      <c r="Q598" s="6"/>
      <c r="R598" s="6"/>
      <c r="S598" s="6"/>
    </row>
    <row r="599" spans="17:19" ht="15.75" customHeight="1" x14ac:dyDescent="0.25">
      <c r="Q599" s="6"/>
      <c r="R599" s="6"/>
      <c r="S599" s="6"/>
    </row>
    <row r="600" spans="17:19" x14ac:dyDescent="0.25">
      <c r="Q600" s="6"/>
      <c r="R600" s="6"/>
      <c r="S600" s="6"/>
    </row>
    <row r="601" spans="17:19" x14ac:dyDescent="0.25">
      <c r="Q601" s="6"/>
      <c r="R601" s="6"/>
      <c r="S601" s="6"/>
    </row>
    <row r="602" spans="17:19" ht="48" customHeight="1" x14ac:dyDescent="0.25">
      <c r="Q602" s="6"/>
      <c r="R602" s="6"/>
      <c r="S602" s="6"/>
    </row>
    <row r="603" spans="17:19" ht="189" customHeight="1" x14ac:dyDescent="0.25">
      <c r="Q603" s="6"/>
      <c r="R603" s="6"/>
      <c r="S603" s="6"/>
    </row>
    <row r="604" spans="17:19" x14ac:dyDescent="0.25">
      <c r="Q604" s="6"/>
      <c r="R604" s="6"/>
      <c r="S604" s="6"/>
    </row>
    <row r="605" spans="17:19" x14ac:dyDescent="0.25">
      <c r="Q605" s="6"/>
      <c r="R605" s="6"/>
      <c r="S605" s="6"/>
    </row>
    <row r="606" spans="17:19" x14ac:dyDescent="0.25">
      <c r="Q606" s="6"/>
      <c r="R606" s="6"/>
      <c r="S606" s="6"/>
    </row>
    <row r="607" spans="17:19" x14ac:dyDescent="0.25">
      <c r="Q607" s="6"/>
      <c r="R607" s="6"/>
      <c r="S607" s="6"/>
    </row>
    <row r="608" spans="17:19" x14ac:dyDescent="0.25">
      <c r="Q608" s="6"/>
      <c r="R608" s="6"/>
      <c r="S608" s="6"/>
    </row>
    <row r="609" spans="17:19" x14ac:dyDescent="0.25">
      <c r="Q609" s="6"/>
      <c r="R609" s="6"/>
      <c r="S609" s="6"/>
    </row>
    <row r="610" spans="17:19" x14ac:dyDescent="0.25">
      <c r="Q610" s="6"/>
      <c r="R610" s="6"/>
      <c r="S610" s="6"/>
    </row>
    <row r="611" spans="17:19" x14ac:dyDescent="0.25">
      <c r="Q611" s="6"/>
      <c r="R611" s="6"/>
      <c r="S611" s="6"/>
    </row>
    <row r="612" spans="17:19" x14ac:dyDescent="0.25">
      <c r="Q612" s="6"/>
      <c r="R612" s="6"/>
      <c r="S612" s="6"/>
    </row>
    <row r="613" spans="17:19" x14ac:dyDescent="0.25">
      <c r="Q613" s="6"/>
      <c r="R613" s="6"/>
      <c r="S613" s="6"/>
    </row>
    <row r="615" spans="17:19" x14ac:dyDescent="0.25">
      <c r="Q615" s="6"/>
      <c r="R615" s="6"/>
      <c r="S615" s="6"/>
    </row>
    <row r="616" spans="17:19" x14ac:dyDescent="0.25">
      <c r="Q616" s="6"/>
      <c r="R616" s="6"/>
      <c r="S616" s="6"/>
    </row>
    <row r="617" spans="17:19" x14ac:dyDescent="0.25">
      <c r="Q617" s="6"/>
      <c r="R617" s="6"/>
      <c r="S617" s="6"/>
    </row>
    <row r="618" spans="17:19" x14ac:dyDescent="0.25">
      <c r="Q618" s="6"/>
      <c r="R618" s="6"/>
      <c r="S618" s="6"/>
    </row>
    <row r="619" spans="17:19" x14ac:dyDescent="0.25">
      <c r="Q619" s="6"/>
      <c r="R619" s="6"/>
      <c r="S619" s="6"/>
    </row>
    <row r="620" spans="17:19" x14ac:dyDescent="0.25">
      <c r="Q620" s="6"/>
      <c r="R620" s="6"/>
      <c r="S620" s="6"/>
    </row>
    <row r="621" spans="17:19" x14ac:dyDescent="0.25">
      <c r="Q621" s="6"/>
      <c r="R621" s="6"/>
      <c r="S621" s="6"/>
    </row>
    <row r="622" spans="17:19" x14ac:dyDescent="0.25">
      <c r="Q622" s="6"/>
      <c r="R622" s="6"/>
      <c r="S622" s="6"/>
    </row>
    <row r="623" spans="17:19" x14ac:dyDescent="0.25">
      <c r="Q623" s="6"/>
      <c r="R623" s="6"/>
      <c r="S623" s="6"/>
    </row>
    <row r="624" spans="17:19" x14ac:dyDescent="0.25">
      <c r="Q624" s="6"/>
      <c r="R624" s="6"/>
      <c r="S624" s="6"/>
    </row>
    <row r="625" spans="17:19" x14ac:dyDescent="0.25">
      <c r="Q625" s="6"/>
      <c r="R625" s="6"/>
      <c r="S625" s="6"/>
    </row>
    <row r="626" spans="17:19" x14ac:dyDescent="0.25">
      <c r="Q626" s="6"/>
      <c r="R626" s="6"/>
      <c r="S626" s="6"/>
    </row>
    <row r="627" spans="17:19" x14ac:dyDescent="0.25">
      <c r="Q627" s="6"/>
      <c r="R627" s="6"/>
      <c r="S627" s="6"/>
    </row>
    <row r="628" spans="17:19" x14ac:dyDescent="0.25">
      <c r="Q628" s="6"/>
      <c r="R628" s="6"/>
      <c r="S628" s="6"/>
    </row>
    <row r="629" spans="17:19" x14ac:dyDescent="0.25">
      <c r="Q629" s="6"/>
      <c r="R629" s="6"/>
      <c r="S629" s="6"/>
    </row>
    <row r="631" spans="17:19" x14ac:dyDescent="0.25">
      <c r="Q631" s="6"/>
      <c r="R631" s="6"/>
      <c r="S631" s="6"/>
    </row>
    <row r="632" spans="17:19" x14ac:dyDescent="0.25">
      <c r="Q632" s="6"/>
      <c r="R632" s="6"/>
      <c r="S632" s="6"/>
    </row>
    <row r="633" spans="17:19" x14ac:dyDescent="0.25">
      <c r="Q633" s="6"/>
      <c r="R633" s="6"/>
      <c r="S633" s="6"/>
    </row>
    <row r="634" spans="17:19" x14ac:dyDescent="0.25">
      <c r="Q634" s="6"/>
      <c r="R634" s="6"/>
      <c r="S634" s="6"/>
    </row>
    <row r="635" spans="17:19" x14ac:dyDescent="0.25">
      <c r="Q635" s="6"/>
      <c r="R635" s="6"/>
      <c r="S635" s="6"/>
    </row>
    <row r="636" spans="17:19" x14ac:dyDescent="0.25">
      <c r="Q636" s="6"/>
      <c r="R636" s="6"/>
      <c r="S636" s="6"/>
    </row>
    <row r="637" spans="17:19" x14ac:dyDescent="0.25">
      <c r="Q637" s="6"/>
      <c r="R637" s="6"/>
      <c r="S637" s="6"/>
    </row>
    <row r="638" spans="17:19" x14ac:dyDescent="0.25">
      <c r="Q638" s="6"/>
      <c r="R638" s="6"/>
      <c r="S638" s="6"/>
    </row>
    <row r="639" spans="17:19" x14ac:dyDescent="0.25">
      <c r="Q639" s="6"/>
      <c r="R639" s="6"/>
      <c r="S639" s="6"/>
    </row>
    <row r="640" spans="17:19" x14ac:dyDescent="0.25">
      <c r="Q640" s="6"/>
      <c r="R640" s="6"/>
      <c r="S640" s="6"/>
    </row>
    <row r="641" spans="17:19" x14ac:dyDescent="0.25">
      <c r="Q641" s="6"/>
      <c r="R641" s="6"/>
      <c r="S641" s="6"/>
    </row>
    <row r="642" spans="17:19" x14ac:dyDescent="0.25">
      <c r="Q642" s="6"/>
      <c r="R642" s="6"/>
      <c r="S642" s="6"/>
    </row>
    <row r="643" spans="17:19" x14ac:dyDescent="0.25">
      <c r="Q643" s="6"/>
      <c r="R643" s="6"/>
      <c r="S643" s="6"/>
    </row>
    <row r="644" spans="17:19" x14ac:dyDescent="0.25">
      <c r="Q644" s="6"/>
      <c r="R644" s="6"/>
      <c r="S644" s="6"/>
    </row>
    <row r="645" spans="17:19" x14ac:dyDescent="0.25">
      <c r="Q645" s="6"/>
      <c r="R645" s="6"/>
      <c r="S645" s="6"/>
    </row>
    <row r="646" spans="17:19" x14ac:dyDescent="0.25">
      <c r="Q646" s="6"/>
      <c r="R646" s="6"/>
      <c r="S646" s="6"/>
    </row>
    <row r="647" spans="17:19" x14ac:dyDescent="0.25">
      <c r="Q647" s="6"/>
      <c r="R647" s="6"/>
      <c r="S647" s="6"/>
    </row>
    <row r="648" spans="17:19" x14ac:dyDescent="0.25">
      <c r="Q648" s="6"/>
      <c r="R648" s="6"/>
      <c r="S648" s="6"/>
    </row>
    <row r="649" spans="17:19" x14ac:dyDescent="0.25">
      <c r="Q649" s="6"/>
      <c r="R649" s="6"/>
      <c r="S649" s="6"/>
    </row>
    <row r="650" spans="17:19" x14ac:dyDescent="0.25">
      <c r="Q650" s="6"/>
      <c r="R650" s="6"/>
      <c r="S650" s="6"/>
    </row>
    <row r="651" spans="17:19" x14ac:dyDescent="0.25">
      <c r="Q651" s="6"/>
      <c r="R651" s="6"/>
      <c r="S651" s="6"/>
    </row>
    <row r="652" spans="17:19" x14ac:dyDescent="0.25">
      <c r="Q652" s="6"/>
      <c r="R652" s="6"/>
      <c r="S652" s="6"/>
    </row>
    <row r="654" spans="17:19" x14ac:dyDescent="0.25">
      <c r="Q654" s="6"/>
      <c r="R654" s="6"/>
      <c r="S654" s="6"/>
    </row>
    <row r="655" spans="17:19" x14ac:dyDescent="0.25">
      <c r="Q655" s="6"/>
      <c r="R655" s="6"/>
      <c r="S655" s="6"/>
    </row>
    <row r="656" spans="17:19" x14ac:dyDescent="0.25">
      <c r="Q656" s="6"/>
      <c r="R656" s="6"/>
      <c r="S656" s="6"/>
    </row>
    <row r="657" spans="17:19" x14ac:dyDescent="0.25">
      <c r="Q657" s="6"/>
      <c r="R657" s="6"/>
      <c r="S657" s="6"/>
    </row>
    <row r="658" spans="17:19" x14ac:dyDescent="0.25">
      <c r="Q658" s="6"/>
      <c r="R658" s="6"/>
      <c r="S658" s="6"/>
    </row>
    <row r="659" spans="17:19" x14ac:dyDescent="0.25">
      <c r="Q659" s="6"/>
      <c r="R659" s="6"/>
      <c r="S659" s="6"/>
    </row>
    <row r="660" spans="17:19" x14ac:dyDescent="0.25">
      <c r="Q660" s="6"/>
      <c r="R660" s="6"/>
      <c r="S660" s="6"/>
    </row>
    <row r="661" spans="17:19" x14ac:dyDescent="0.25">
      <c r="Q661" s="6"/>
      <c r="R661" s="6"/>
      <c r="S661" s="6"/>
    </row>
    <row r="662" spans="17:19" x14ac:dyDescent="0.25">
      <c r="Q662" s="6"/>
      <c r="R662" s="6"/>
      <c r="S662" s="6"/>
    </row>
    <row r="663" spans="17:19" x14ac:dyDescent="0.25">
      <c r="Q663" s="6"/>
      <c r="R663" s="6"/>
      <c r="S663" s="6"/>
    </row>
    <row r="664" spans="17:19" x14ac:dyDescent="0.25">
      <c r="Q664" s="6"/>
      <c r="R664" s="6"/>
      <c r="S664" s="6"/>
    </row>
    <row r="665" spans="17:19" x14ac:dyDescent="0.25">
      <c r="Q665" s="6"/>
      <c r="R665" s="6"/>
      <c r="S665" s="6"/>
    </row>
    <row r="666" spans="17:19" x14ac:dyDescent="0.25">
      <c r="Q666" s="6"/>
      <c r="R666" s="6"/>
      <c r="S666" s="6"/>
    </row>
    <row r="667" spans="17:19" x14ac:dyDescent="0.25">
      <c r="Q667" s="6"/>
      <c r="R667" s="6"/>
      <c r="S667" s="6"/>
    </row>
    <row r="668" spans="17:19" x14ac:dyDescent="0.25">
      <c r="Q668" s="6"/>
      <c r="R668" s="6"/>
      <c r="S668" s="6"/>
    </row>
    <row r="670" spans="17:19" x14ac:dyDescent="0.25">
      <c r="Q670" s="6"/>
      <c r="R670" s="6"/>
      <c r="S670" s="6"/>
    </row>
    <row r="671" spans="17:19" x14ac:dyDescent="0.25">
      <c r="Q671" s="6"/>
      <c r="R671" s="6"/>
      <c r="S671" s="6"/>
    </row>
    <row r="672" spans="17:19" x14ac:dyDescent="0.25">
      <c r="Q672" s="6"/>
      <c r="R672" s="6"/>
      <c r="S672" s="6"/>
    </row>
    <row r="673" spans="17:19" x14ac:dyDescent="0.25">
      <c r="Q673" s="6"/>
      <c r="R673" s="6"/>
      <c r="S673" s="6"/>
    </row>
    <row r="674" spans="17:19" x14ac:dyDescent="0.25">
      <c r="Q674" s="6"/>
      <c r="R674" s="6"/>
      <c r="S674" s="6"/>
    </row>
    <row r="675" spans="17:19" x14ac:dyDescent="0.25">
      <c r="Q675" s="6"/>
      <c r="R675" s="6"/>
      <c r="S675" s="6"/>
    </row>
    <row r="676" spans="17:19" x14ac:dyDescent="0.25">
      <c r="Q676" s="6"/>
      <c r="R676" s="6"/>
      <c r="S676" s="6"/>
    </row>
    <row r="677" spans="17:19" x14ac:dyDescent="0.25">
      <c r="Q677" s="6"/>
      <c r="R677" s="6"/>
      <c r="S677" s="6"/>
    </row>
    <row r="678" spans="17:19" x14ac:dyDescent="0.25">
      <c r="Q678" s="6"/>
      <c r="R678" s="6"/>
      <c r="S678" s="6"/>
    </row>
    <row r="679" spans="17:19" x14ac:dyDescent="0.25">
      <c r="Q679" s="6"/>
      <c r="R679" s="6"/>
      <c r="S679" s="6"/>
    </row>
    <row r="680" spans="17:19" x14ac:dyDescent="0.25">
      <c r="Q680" s="6"/>
      <c r="R680" s="6"/>
      <c r="S680" s="6"/>
    </row>
    <row r="681" spans="17:19" x14ac:dyDescent="0.25">
      <c r="Q681" s="6"/>
      <c r="R681" s="6"/>
      <c r="S681" s="6"/>
    </row>
    <row r="682" spans="17:19" x14ac:dyDescent="0.25">
      <c r="Q682" s="6"/>
      <c r="R682" s="6"/>
      <c r="S682" s="6"/>
    </row>
    <row r="683" spans="17:19" x14ac:dyDescent="0.25">
      <c r="Q683" s="6"/>
      <c r="R683" s="6"/>
      <c r="S683" s="6"/>
    </row>
    <row r="684" spans="17:19" x14ac:dyDescent="0.25">
      <c r="Q684" s="6"/>
      <c r="R684" s="6"/>
      <c r="S684" s="6"/>
    </row>
    <row r="685" spans="17:19" x14ac:dyDescent="0.25">
      <c r="Q685" s="6"/>
      <c r="R685" s="6"/>
      <c r="S685" s="6"/>
    </row>
    <row r="687" spans="17:19" x14ac:dyDescent="0.25">
      <c r="Q687" s="6"/>
      <c r="R687" s="6"/>
      <c r="S687" s="6"/>
    </row>
    <row r="688" spans="17:19" x14ac:dyDescent="0.25">
      <c r="Q688" s="6"/>
      <c r="R688" s="6"/>
      <c r="S688" s="6"/>
    </row>
    <row r="689" spans="17:19" x14ac:dyDescent="0.25">
      <c r="Q689" s="6"/>
      <c r="R689" s="6"/>
      <c r="S689" s="6"/>
    </row>
  </sheetData>
  <dataConsolidate/>
  <mergeCells count="1016">
    <mergeCell ref="R174:S174"/>
    <mergeCell ref="R175:S175"/>
    <mergeCell ref="R176:S176"/>
    <mergeCell ref="G341:J341"/>
    <mergeCell ref="K341:L341"/>
    <mergeCell ref="M341:O341"/>
    <mergeCell ref="P341:S341"/>
    <mergeCell ref="F227:G227"/>
    <mergeCell ref="H205:J205"/>
    <mergeCell ref="K205:M205"/>
    <mergeCell ref="N207:S207"/>
    <mergeCell ref="C290:G290"/>
    <mergeCell ref="H284:J284"/>
    <mergeCell ref="C285:G285"/>
    <mergeCell ref="C284:G284"/>
    <mergeCell ref="I338:L338"/>
    <mergeCell ref="O286:P286"/>
    <mergeCell ref="Q286:S286"/>
    <mergeCell ref="Q284:S284"/>
    <mergeCell ref="O287:P287"/>
    <mergeCell ref="Q287:S287"/>
    <mergeCell ref="C286:G286"/>
    <mergeCell ref="C293:G293"/>
    <mergeCell ref="C294:G294"/>
    <mergeCell ref="C295:G295"/>
    <mergeCell ref="C291:G291"/>
    <mergeCell ref="C292:G292"/>
    <mergeCell ref="A333:S333"/>
    <mergeCell ref="A288:B288"/>
    <mergeCell ref="A289:B289"/>
    <mergeCell ref="C288:G288"/>
    <mergeCell ref="C289:G289"/>
    <mergeCell ref="H289:J289"/>
    <mergeCell ref="A229:L229"/>
    <mergeCell ref="A237:H237"/>
    <mergeCell ref="I237:S237"/>
    <mergeCell ref="A224:C224"/>
    <mergeCell ref="A222:K222"/>
    <mergeCell ref="K203:M203"/>
    <mergeCell ref="A220:S220"/>
    <mergeCell ref="K219:S219"/>
    <mergeCell ref="B217:J217"/>
    <mergeCell ref="B218:J218"/>
    <mergeCell ref="B219:J219"/>
    <mergeCell ref="A226:C226"/>
    <mergeCell ref="D226:E226"/>
    <mergeCell ref="A225:C225"/>
    <mergeCell ref="F225:G225"/>
    <mergeCell ref="F226:G226"/>
    <mergeCell ref="I223:K223"/>
    <mergeCell ref="F223:G223"/>
    <mergeCell ref="A227:C227"/>
    <mergeCell ref="A230:S230"/>
    <mergeCell ref="A236:H236"/>
    <mergeCell ref="I236:S236"/>
    <mergeCell ref="I234:S234"/>
    <mergeCell ref="I235:S235"/>
    <mergeCell ref="A234:H234"/>
    <mergeCell ref="A235:H235"/>
    <mergeCell ref="A223:C223"/>
    <mergeCell ref="D223:E223"/>
    <mergeCell ref="K208:M208"/>
    <mergeCell ref="D225:E225"/>
    <mergeCell ref="D227:E227"/>
    <mergeCell ref="G232:J232"/>
    <mergeCell ref="A228:S228"/>
    <mergeCell ref="R191:S191"/>
    <mergeCell ref="H184:J184"/>
    <mergeCell ref="K184:S184"/>
    <mergeCell ref="Q178:S178"/>
    <mergeCell ref="H165:K165"/>
    <mergeCell ref="B184:G186"/>
    <mergeCell ref="B134:H134"/>
    <mergeCell ref="B135:H135"/>
    <mergeCell ref="H206:J206"/>
    <mergeCell ref="K206:M206"/>
    <mergeCell ref="H207:J207"/>
    <mergeCell ref="K207:M207"/>
    <mergeCell ref="K215:S215"/>
    <mergeCell ref="H209:S209"/>
    <mergeCell ref="K214:S214"/>
    <mergeCell ref="A211:S211"/>
    <mergeCell ref="N208:S208"/>
    <mergeCell ref="B213:J213"/>
    <mergeCell ref="B214:J214"/>
    <mergeCell ref="A209:G209"/>
    <mergeCell ref="B212:J212"/>
    <mergeCell ref="K213:S213"/>
    <mergeCell ref="K212:S212"/>
    <mergeCell ref="K186:S186"/>
    <mergeCell ref="H173:O173"/>
    <mergeCell ref="B177:G178"/>
    <mergeCell ref="H186:J186"/>
    <mergeCell ref="H178:J178"/>
    <mergeCell ref="I157:S157"/>
    <mergeCell ref="K216:S216"/>
    <mergeCell ref="B216:J216"/>
    <mergeCell ref="K202:M202"/>
    <mergeCell ref="N203:S203"/>
    <mergeCell ref="A192:I192"/>
    <mergeCell ref="P196:Q196"/>
    <mergeCell ref="R196:S196"/>
    <mergeCell ref="K197:O197"/>
    <mergeCell ref="P197:S197"/>
    <mergeCell ref="A201:J201"/>
    <mergeCell ref="A196:O196"/>
    <mergeCell ref="K218:S218"/>
    <mergeCell ref="B215:J215"/>
    <mergeCell ref="P140:S140"/>
    <mergeCell ref="I142:O142"/>
    <mergeCell ref="N178:P178"/>
    <mergeCell ref="B179:G179"/>
    <mergeCell ref="I159:S159"/>
    <mergeCell ref="H185:J185"/>
    <mergeCell ref="K185:S185"/>
    <mergeCell ref="H176:O176"/>
    <mergeCell ref="I156:S156"/>
    <mergeCell ref="B159:H159"/>
    <mergeCell ref="H160:K160"/>
    <mergeCell ref="L162:S162"/>
    <mergeCell ref="L160:S160"/>
    <mergeCell ref="K192:Q192"/>
    <mergeCell ref="P170:Q170"/>
    <mergeCell ref="R170:S170"/>
    <mergeCell ref="P171:Q171"/>
    <mergeCell ref="P172:Q172"/>
    <mergeCell ref="P173:Q173"/>
    <mergeCell ref="A330:G330"/>
    <mergeCell ref="A320:B320"/>
    <mergeCell ref="A293:B293"/>
    <mergeCell ref="C327:G327"/>
    <mergeCell ref="C328:G328"/>
    <mergeCell ref="C329:G329"/>
    <mergeCell ref="C322:G322"/>
    <mergeCell ref="A326:B326"/>
    <mergeCell ref="C323:G323"/>
    <mergeCell ref="A292:B292"/>
    <mergeCell ref="I226:K226"/>
    <mergeCell ref="N206:S206"/>
    <mergeCell ref="M337:S337"/>
    <mergeCell ref="N280:N281"/>
    <mergeCell ref="A336:S336"/>
    <mergeCell ref="A337:F337"/>
    <mergeCell ref="G337:H337"/>
    <mergeCell ref="A332:S332"/>
    <mergeCell ref="A334:S334"/>
    <mergeCell ref="O283:P283"/>
    <mergeCell ref="Q283:S283"/>
    <mergeCell ref="H287:J287"/>
    <mergeCell ref="A308:B308"/>
    <mergeCell ref="A309:B309"/>
    <mergeCell ref="A310:B310"/>
    <mergeCell ref="A311:B311"/>
    <mergeCell ref="A290:B290"/>
    <mergeCell ref="A291:B291"/>
    <mergeCell ref="I337:L337"/>
    <mergeCell ref="O284:P284"/>
    <mergeCell ref="O280:P281"/>
    <mergeCell ref="H286:J286"/>
    <mergeCell ref="B355:I355"/>
    <mergeCell ref="B351:I351"/>
    <mergeCell ref="J355:S355"/>
    <mergeCell ref="B352:I352"/>
    <mergeCell ref="B353:I353"/>
    <mergeCell ref="A339:F339"/>
    <mergeCell ref="A338:F338"/>
    <mergeCell ref="G339:H339"/>
    <mergeCell ref="M339:S339"/>
    <mergeCell ref="M338:S338"/>
    <mergeCell ref="G338:H338"/>
    <mergeCell ref="J348:S348"/>
    <mergeCell ref="B348:I348"/>
    <mergeCell ref="J353:S353"/>
    <mergeCell ref="J354:S354"/>
    <mergeCell ref="J352:K352"/>
    <mergeCell ref="L352:M352"/>
    <mergeCell ref="N352:S352"/>
    <mergeCell ref="B350:I350"/>
    <mergeCell ref="G342:J342"/>
    <mergeCell ref="K342:L342"/>
    <mergeCell ref="J350:S350"/>
    <mergeCell ref="I344:L344"/>
    <mergeCell ref="A340:F343"/>
    <mergeCell ref="A347:G347"/>
    <mergeCell ref="H347:S347"/>
    <mergeCell ref="J349:S349"/>
    <mergeCell ref="J351:S351"/>
    <mergeCell ref="B349:I349"/>
    <mergeCell ref="B354:I354"/>
    <mergeCell ref="A346:S346"/>
    <mergeCell ref="G340:S340"/>
    <mergeCell ref="B363:I363"/>
    <mergeCell ref="A370:S370"/>
    <mergeCell ref="H389:S389"/>
    <mergeCell ref="O8:S8"/>
    <mergeCell ref="J367:S367"/>
    <mergeCell ref="J369:S369"/>
    <mergeCell ref="J368:S368"/>
    <mergeCell ref="B27:H27"/>
    <mergeCell ref="I27:S27"/>
    <mergeCell ref="J357:S357"/>
    <mergeCell ref="I339:L339"/>
    <mergeCell ref="A277:S277"/>
    <mergeCell ref="G8:N8"/>
    <mergeCell ref="O261:P261"/>
    <mergeCell ref="A262:H262"/>
    <mergeCell ref="O262:P262"/>
    <mergeCell ref="Q262:S262"/>
    <mergeCell ref="I261:K261"/>
    <mergeCell ref="Q261:S261"/>
    <mergeCell ref="I262:K262"/>
    <mergeCell ref="L262:N262"/>
    <mergeCell ref="F224:G224"/>
    <mergeCell ref="I224:K224"/>
    <mergeCell ref="K217:S217"/>
    <mergeCell ref="B377:I377"/>
    <mergeCell ref="B378:I378"/>
    <mergeCell ref="J374:S374"/>
    <mergeCell ref="J380:S380"/>
    <mergeCell ref="J377:S377"/>
    <mergeCell ref="J365:S365"/>
    <mergeCell ref="B357:I357"/>
    <mergeCell ref="B356:I356"/>
    <mergeCell ref="J363:S363"/>
    <mergeCell ref="J358:S358"/>
    <mergeCell ref="B362:I362"/>
    <mergeCell ref="B374:I374"/>
    <mergeCell ref="B375:I375"/>
    <mergeCell ref="J371:S371"/>
    <mergeCell ref="J375:S375"/>
    <mergeCell ref="J372:S372"/>
    <mergeCell ref="J356:S356"/>
    <mergeCell ref="J373:S373"/>
    <mergeCell ref="B358:I358"/>
    <mergeCell ref="J360:S360"/>
    <mergeCell ref="J362:S362"/>
    <mergeCell ref="J361:S361"/>
    <mergeCell ref="J364:S364"/>
    <mergeCell ref="B367:I367"/>
    <mergeCell ref="A403:S403"/>
    <mergeCell ref="B393:G393"/>
    <mergeCell ref="H393:S393"/>
    <mergeCell ref="A395:C395"/>
    <mergeCell ref="E395:F395"/>
    <mergeCell ref="H395:I395"/>
    <mergeCell ref="A396:C396"/>
    <mergeCell ref="E396:F396"/>
    <mergeCell ref="A397:D397"/>
    <mergeCell ref="E397:F397"/>
    <mergeCell ref="A402:B402"/>
    <mergeCell ref="H397:I397"/>
    <mergeCell ref="E398:F398"/>
    <mergeCell ref="B391:G391"/>
    <mergeCell ref="H391:S391"/>
    <mergeCell ref="B392:G392"/>
    <mergeCell ref="D4:K4"/>
    <mergeCell ref="D5:K5"/>
    <mergeCell ref="D6:K6"/>
    <mergeCell ref="D7:K7"/>
    <mergeCell ref="A263:H263"/>
    <mergeCell ref="L261:N261"/>
    <mergeCell ref="M345:S345"/>
    <mergeCell ref="A344:F344"/>
    <mergeCell ref="A345:F345"/>
    <mergeCell ref="G345:H345"/>
    <mergeCell ref="I345:L345"/>
    <mergeCell ref="M344:S344"/>
    <mergeCell ref="G344:H344"/>
    <mergeCell ref="A297:B297"/>
    <mergeCell ref="A298:B298"/>
    <mergeCell ref="A299:B299"/>
    <mergeCell ref="A300:B300"/>
    <mergeCell ref="A301:B301"/>
    <mergeCell ref="A302:B302"/>
    <mergeCell ref="A303:B303"/>
    <mergeCell ref="A304:B304"/>
    <mergeCell ref="A305:B305"/>
    <mergeCell ref="A306:B306"/>
    <mergeCell ref="A307:B307"/>
    <mergeCell ref="H283:J283"/>
    <mergeCell ref="A283:B283"/>
    <mergeCell ref="A296:B296"/>
    <mergeCell ref="A295:B295"/>
    <mergeCell ref="C287:G287"/>
    <mergeCell ref="A294:B294"/>
    <mergeCell ref="H285:J285"/>
    <mergeCell ref="K10:N10"/>
    <mergeCell ref="J359:S359"/>
    <mergeCell ref="B365:I365"/>
    <mergeCell ref="B384:I384"/>
    <mergeCell ref="B386:I386"/>
    <mergeCell ref="J383:S383"/>
    <mergeCell ref="B371:I371"/>
    <mergeCell ref="B372:I372"/>
    <mergeCell ref="B373:I373"/>
    <mergeCell ref="B366:I366"/>
    <mergeCell ref="J366:S366"/>
    <mergeCell ref="B381:I381"/>
    <mergeCell ref="B368:I368"/>
    <mergeCell ref="B369:I369"/>
    <mergeCell ref="H392:S392"/>
    <mergeCell ref="B390:G390"/>
    <mergeCell ref="H390:S390"/>
    <mergeCell ref="B361:I361"/>
    <mergeCell ref="B364:I364"/>
    <mergeCell ref="A387:S387"/>
    <mergeCell ref="J386:S386"/>
    <mergeCell ref="A389:G389"/>
    <mergeCell ref="B385:I385"/>
    <mergeCell ref="J385:S385"/>
    <mergeCell ref="J384:S384"/>
    <mergeCell ref="J378:S378"/>
    <mergeCell ref="J381:S381"/>
    <mergeCell ref="J382:S382"/>
    <mergeCell ref="B382:I382"/>
    <mergeCell ref="B383:I383"/>
    <mergeCell ref="B359:I359"/>
    <mergeCell ref="B360:I360"/>
    <mergeCell ref="B380:I380"/>
    <mergeCell ref="A10:J10"/>
    <mergeCell ref="B22:H22"/>
    <mergeCell ref="H171:O171"/>
    <mergeCell ref="I138:S138"/>
    <mergeCell ref="I139:S139"/>
    <mergeCell ref="I136:S136"/>
    <mergeCell ref="O134:S134"/>
    <mergeCell ref="H162:K162"/>
    <mergeCell ref="H161:K161"/>
    <mergeCell ref="L161:S161"/>
    <mergeCell ref="B150:H150"/>
    <mergeCell ref="B153:H153"/>
    <mergeCell ref="I140:O140"/>
    <mergeCell ref="B149:H149"/>
    <mergeCell ref="B146:H146"/>
    <mergeCell ref="B143:H143"/>
    <mergeCell ref="B155:H155"/>
    <mergeCell ref="I158:S158"/>
    <mergeCell ref="N66:O66"/>
    <mergeCell ref="L66:M66"/>
    <mergeCell ref="L67:M67"/>
    <mergeCell ref="L68:M68"/>
    <mergeCell ref="L70:M70"/>
    <mergeCell ref="I133:S133"/>
    <mergeCell ref="B132:H132"/>
    <mergeCell ref="B141:H141"/>
    <mergeCell ref="I141:O141"/>
    <mergeCell ref="N68:O68"/>
    <mergeCell ref="A54:A55"/>
    <mergeCell ref="B74:H74"/>
    <mergeCell ref="I74:S74"/>
    <mergeCell ref="R171:S171"/>
    <mergeCell ref="I145:M145"/>
    <mergeCell ref="N145:S145"/>
    <mergeCell ref="I154:S154"/>
    <mergeCell ref="B154:H154"/>
    <mergeCell ref="I152:S152"/>
    <mergeCell ref="I153:S153"/>
    <mergeCell ref="B152:H152"/>
    <mergeCell ref="B151:H151"/>
    <mergeCell ref="I143:S143"/>
    <mergeCell ref="I147:S147"/>
    <mergeCell ref="I148:S148"/>
    <mergeCell ref="I151:S151"/>
    <mergeCell ref="I149:S149"/>
    <mergeCell ref="C12:P12"/>
    <mergeCell ref="A11:S11"/>
    <mergeCell ref="B15:H15"/>
    <mergeCell ref="I15:S15"/>
    <mergeCell ref="A14:S14"/>
    <mergeCell ref="B75:H75"/>
    <mergeCell ref="I75:S75"/>
    <mergeCell ref="A131:H131"/>
    <mergeCell ref="B133:H133"/>
    <mergeCell ref="I132:S132"/>
    <mergeCell ref="A129:S129"/>
    <mergeCell ref="A130:S130"/>
    <mergeCell ref="I135:S135"/>
    <mergeCell ref="I144:S144"/>
    <mergeCell ref="B144:H144"/>
    <mergeCell ref="A140:A142"/>
    <mergeCell ref="I137:S137"/>
    <mergeCell ref="I131:S131"/>
    <mergeCell ref="C77:J77"/>
    <mergeCell ref="N126:S126"/>
    <mergeCell ref="I78:M78"/>
    <mergeCell ref="N124:S124"/>
    <mergeCell ref="I121:M121"/>
    <mergeCell ref="N118:S118"/>
    <mergeCell ref="N120:S120"/>
    <mergeCell ref="I111:M111"/>
    <mergeCell ref="I112:M112"/>
    <mergeCell ref="N116:S116"/>
    <mergeCell ref="N119:S119"/>
    <mergeCell ref="I80:M80"/>
    <mergeCell ref="A79:S79"/>
    <mergeCell ref="B136:H136"/>
    <mergeCell ref="A91:S91"/>
    <mergeCell ref="N92:S92"/>
    <mergeCell ref="N95:S95"/>
    <mergeCell ref="N105:S105"/>
    <mergeCell ref="B103:H104"/>
    <mergeCell ref="A202:G208"/>
    <mergeCell ref="H208:J208"/>
    <mergeCell ref="H204:J204"/>
    <mergeCell ref="B162:G166"/>
    <mergeCell ref="H169:S169"/>
    <mergeCell ref="B167:G167"/>
    <mergeCell ref="H174:O174"/>
    <mergeCell ref="H167:S167"/>
    <mergeCell ref="L163:S163"/>
    <mergeCell ref="L165:S165"/>
    <mergeCell ref="L164:S164"/>
    <mergeCell ref="K190:Q190"/>
    <mergeCell ref="Q177:S177"/>
    <mergeCell ref="A184:A186"/>
    <mergeCell ref="N177:P177"/>
    <mergeCell ref="R189:S189"/>
    <mergeCell ref="K177:M177"/>
    <mergeCell ref="B180:G180"/>
    <mergeCell ref="R190:S190"/>
    <mergeCell ref="R192:S192"/>
    <mergeCell ref="A198:J198"/>
    <mergeCell ref="K198:S198"/>
    <mergeCell ref="N205:S205"/>
    <mergeCell ref="A177:A178"/>
    <mergeCell ref="P174:Q174"/>
    <mergeCell ref="P175:Q175"/>
    <mergeCell ref="P176:Q176"/>
    <mergeCell ref="R172:S172"/>
    <mergeCell ref="R173:S173"/>
    <mergeCell ref="H180:S180"/>
    <mergeCell ref="K191:Q191"/>
    <mergeCell ref="A187:S187"/>
    <mergeCell ref="A190:I190"/>
    <mergeCell ref="A191:I191"/>
    <mergeCell ref="K189:Q189"/>
    <mergeCell ref="A188:S188"/>
    <mergeCell ref="A194:I194"/>
    <mergeCell ref="A193:I193"/>
    <mergeCell ref="A189:I189"/>
    <mergeCell ref="K193:Q193"/>
    <mergeCell ref="K194:S194"/>
    <mergeCell ref="R193:S193"/>
    <mergeCell ref="K204:M204"/>
    <mergeCell ref="H175:O175"/>
    <mergeCell ref="H177:J177"/>
    <mergeCell ref="K178:M178"/>
    <mergeCell ref="N202:S202"/>
    <mergeCell ref="H203:J203"/>
    <mergeCell ref="N204:S204"/>
    <mergeCell ref="H202:J202"/>
    <mergeCell ref="H179:S179"/>
    <mergeCell ref="A181:A183"/>
    <mergeCell ref="B181:G183"/>
    <mergeCell ref="H181:J181"/>
    <mergeCell ref="K181:S181"/>
    <mergeCell ref="H182:J182"/>
    <mergeCell ref="K182:S182"/>
    <mergeCell ref="H183:J183"/>
    <mergeCell ref="K183:S183"/>
    <mergeCell ref="D224:E224"/>
    <mergeCell ref="I227:K227"/>
    <mergeCell ref="A197:J197"/>
    <mergeCell ref="A199:J199"/>
    <mergeCell ref="K199:S199"/>
    <mergeCell ref="K201:S201"/>
    <mergeCell ref="I225:K225"/>
    <mergeCell ref="I254:S254"/>
    <mergeCell ref="A272:S272"/>
    <mergeCell ref="I263:S263"/>
    <mergeCell ref="K264:S264"/>
    <mergeCell ref="A265:S265"/>
    <mergeCell ref="L280:L281"/>
    <mergeCell ref="M280:M281"/>
    <mergeCell ref="A260:H261"/>
    <mergeCell ref="I260:K260"/>
    <mergeCell ref="L260:N260"/>
    <mergeCell ref="Q280:S281"/>
    <mergeCell ref="K280:K281"/>
    <mergeCell ref="Q260:S260"/>
    <mergeCell ref="A254:H254"/>
    <mergeCell ref="A239:S239"/>
    <mergeCell ref="I240:M240"/>
    <mergeCell ref="G240:H240"/>
    <mergeCell ref="A240:F240"/>
    <mergeCell ref="N240:S240"/>
    <mergeCell ref="A241:F241"/>
    <mergeCell ref="G241:H241"/>
    <mergeCell ref="I241:M241"/>
    <mergeCell ref="N241:S241"/>
    <mergeCell ref="N253:S253"/>
    <mergeCell ref="A247:F247"/>
    <mergeCell ref="H170:O170"/>
    <mergeCell ref="I128:M128"/>
    <mergeCell ref="N128:S128"/>
    <mergeCell ref="I155:S155"/>
    <mergeCell ref="B148:H148"/>
    <mergeCell ref="B147:H147"/>
    <mergeCell ref="I134:M134"/>
    <mergeCell ref="I150:S150"/>
    <mergeCell ref="B137:H137"/>
    <mergeCell ref="B138:H138"/>
    <mergeCell ref="B139:H139"/>
    <mergeCell ref="I126:M126"/>
    <mergeCell ref="I127:M127"/>
    <mergeCell ref="A160:A161"/>
    <mergeCell ref="H166:K166"/>
    <mergeCell ref="L166:S166"/>
    <mergeCell ref="H163:K163"/>
    <mergeCell ref="B140:H140"/>
    <mergeCell ref="P142:S142"/>
    <mergeCell ref="B142:H142"/>
    <mergeCell ref="B168:S168"/>
    <mergeCell ref="B169:G169"/>
    <mergeCell ref="B170:G176"/>
    <mergeCell ref="A170:A176"/>
    <mergeCell ref="A162:A166"/>
    <mergeCell ref="B160:G161"/>
    <mergeCell ref="B156:H156"/>
    <mergeCell ref="B157:H157"/>
    <mergeCell ref="B158:H158"/>
    <mergeCell ref="P141:S141"/>
    <mergeCell ref="B145:H145"/>
    <mergeCell ref="A264:J264"/>
    <mergeCell ref="C282:G282"/>
    <mergeCell ref="H288:J288"/>
    <mergeCell ref="A267:S267"/>
    <mergeCell ref="A256:S256"/>
    <mergeCell ref="O260:P260"/>
    <mergeCell ref="A282:B282"/>
    <mergeCell ref="C280:G281"/>
    <mergeCell ref="A279:S279"/>
    <mergeCell ref="A276:S276"/>
    <mergeCell ref="A273:S273"/>
    <mergeCell ref="A275:S275"/>
    <mergeCell ref="A268:J268"/>
    <mergeCell ref="K268:S268"/>
    <mergeCell ref="A269:S269"/>
    <mergeCell ref="A270:S270"/>
    <mergeCell ref="H280:J281"/>
    <mergeCell ref="A280:B281"/>
    <mergeCell ref="A287:B287"/>
    <mergeCell ref="A284:B284"/>
    <mergeCell ref="A285:B285"/>
    <mergeCell ref="O285:P285"/>
    <mergeCell ref="Q285:S285"/>
    <mergeCell ref="O282:P282"/>
    <mergeCell ref="Q282:S282"/>
    <mergeCell ref="B20:H20"/>
    <mergeCell ref="B21:H21"/>
    <mergeCell ref="B31:H31"/>
    <mergeCell ref="I21:S21"/>
    <mergeCell ref="A30:S30"/>
    <mergeCell ref="L22:M22"/>
    <mergeCell ref="A41:S41"/>
    <mergeCell ref="I39:S39"/>
    <mergeCell ref="I31:S31"/>
    <mergeCell ref="I32:S32"/>
    <mergeCell ref="I34:S34"/>
    <mergeCell ref="I35:S35"/>
    <mergeCell ref="I36:S36"/>
    <mergeCell ref="I37:S37"/>
    <mergeCell ref="I33:S33"/>
    <mergeCell ref="B38:H38"/>
    <mergeCell ref="A40:S40"/>
    <mergeCell ref="I23:S23"/>
    <mergeCell ref="I24:S24"/>
    <mergeCell ref="I22:K22"/>
    <mergeCell ref="B33:H33"/>
    <mergeCell ref="B37:H37"/>
    <mergeCell ref="I28:S28"/>
    <mergeCell ref="B24:H24"/>
    <mergeCell ref="I25:S25"/>
    <mergeCell ref="B28:H28"/>
    <mergeCell ref="B25:H25"/>
    <mergeCell ref="B26:H26"/>
    <mergeCell ref="P73:S73"/>
    <mergeCell ref="B66:H73"/>
    <mergeCell ref="P70:S70"/>
    <mergeCell ref="P66:S66"/>
    <mergeCell ref="N73:O73"/>
    <mergeCell ref="P72:S72"/>
    <mergeCell ref="N67:O67"/>
    <mergeCell ref="A42:A43"/>
    <mergeCell ref="I42:S42"/>
    <mergeCell ref="I43:M43"/>
    <mergeCell ref="N43:S43"/>
    <mergeCell ref="B46:H46"/>
    <mergeCell ref="I45:S45"/>
    <mergeCell ref="I46:S46"/>
    <mergeCell ref="P67:S67"/>
    <mergeCell ref="I68:J68"/>
    <mergeCell ref="N69:O69"/>
    <mergeCell ref="I70:J70"/>
    <mergeCell ref="I71:J71"/>
    <mergeCell ref="I72:J72"/>
    <mergeCell ref="I44:S44"/>
    <mergeCell ref="A66:A73"/>
    <mergeCell ref="I69:J69"/>
    <mergeCell ref="I67:J67"/>
    <mergeCell ref="I73:J73"/>
    <mergeCell ref="B48:H48"/>
    <mergeCell ref="B49:H49"/>
    <mergeCell ref="B50:H50"/>
    <mergeCell ref="I60:S60"/>
    <mergeCell ref="B59:H59"/>
    <mergeCell ref="B54:H54"/>
    <mergeCell ref="B56:H56"/>
    <mergeCell ref="C325:G325"/>
    <mergeCell ref="C326:G326"/>
    <mergeCell ref="A327:B327"/>
    <mergeCell ref="A328:B328"/>
    <mergeCell ref="A329:B329"/>
    <mergeCell ref="C283:G283"/>
    <mergeCell ref="A286:B286"/>
    <mergeCell ref="K77:N77"/>
    <mergeCell ref="B78:H78"/>
    <mergeCell ref="N78:S78"/>
    <mergeCell ref="N82:S82"/>
    <mergeCell ref="I88:M88"/>
    <mergeCell ref="I100:M100"/>
    <mergeCell ref="N100:S100"/>
    <mergeCell ref="B94:H94"/>
    <mergeCell ref="I92:M92"/>
    <mergeCell ref="B95:H95"/>
    <mergeCell ref="I98:M98"/>
    <mergeCell ref="I99:M99"/>
    <mergeCell ref="I94:M94"/>
    <mergeCell ref="N96:S96"/>
    <mergeCell ref="N97:S97"/>
    <mergeCell ref="N98:S98"/>
    <mergeCell ref="N99:S99"/>
    <mergeCell ref="B92:H92"/>
    <mergeCell ref="I95:M95"/>
    <mergeCell ref="N104:S104"/>
    <mergeCell ref="I103:M103"/>
    <mergeCell ref="B109:H109"/>
    <mergeCell ref="B107:H107"/>
    <mergeCell ref="I81:M81"/>
    <mergeCell ref="H282:J282"/>
    <mergeCell ref="B57:H57"/>
    <mergeCell ref="B58:H58"/>
    <mergeCell ref="B60:H60"/>
    <mergeCell ref="B55:H55"/>
    <mergeCell ref="L72:M72"/>
    <mergeCell ref="L73:M73"/>
    <mergeCell ref="N70:O70"/>
    <mergeCell ref="N71:O71"/>
    <mergeCell ref="N72:O72"/>
    <mergeCell ref="I62:S62"/>
    <mergeCell ref="I64:S64"/>
    <mergeCell ref="I56:S56"/>
    <mergeCell ref="I57:S57"/>
    <mergeCell ref="I58:S58"/>
    <mergeCell ref="B62:H62"/>
    <mergeCell ref="B64:H64"/>
    <mergeCell ref="A16:S16"/>
    <mergeCell ref="I17:S17"/>
    <mergeCell ref="I18:S18"/>
    <mergeCell ref="I19:S19"/>
    <mergeCell ref="I20:S20"/>
    <mergeCell ref="B39:H39"/>
    <mergeCell ref="I38:S38"/>
    <mergeCell ref="B17:H17"/>
    <mergeCell ref="B32:H32"/>
    <mergeCell ref="B34:H34"/>
    <mergeCell ref="B35:H35"/>
    <mergeCell ref="B36:H36"/>
    <mergeCell ref="A29:S29"/>
    <mergeCell ref="N22:S22"/>
    <mergeCell ref="B23:H23"/>
    <mergeCell ref="I26:S26"/>
    <mergeCell ref="B18:H18"/>
    <mergeCell ref="B19:H19"/>
    <mergeCell ref="B42:H43"/>
    <mergeCell ref="P69:S69"/>
    <mergeCell ref="P71:S71"/>
    <mergeCell ref="I66:J66"/>
    <mergeCell ref="P68:S68"/>
    <mergeCell ref="L71:M71"/>
    <mergeCell ref="L69:M69"/>
    <mergeCell ref="N94:S94"/>
    <mergeCell ref="B61:H61"/>
    <mergeCell ref="A65:S65"/>
    <mergeCell ref="B80:H80"/>
    <mergeCell ref="B81:H81"/>
    <mergeCell ref="B82:H82"/>
    <mergeCell ref="I82:M82"/>
    <mergeCell ref="I84:M84"/>
    <mergeCell ref="I85:M85"/>
    <mergeCell ref="I86:M86"/>
    <mergeCell ref="I87:M87"/>
    <mergeCell ref="N80:S80"/>
    <mergeCell ref="N81:S81"/>
    <mergeCell ref="N93:S93"/>
    <mergeCell ref="B86:H86"/>
    <mergeCell ref="B87:H87"/>
    <mergeCell ref="I54:S54"/>
    <mergeCell ref="B44:H44"/>
    <mergeCell ref="B45:H45"/>
    <mergeCell ref="B47:H47"/>
    <mergeCell ref="A52:S52"/>
    <mergeCell ref="I61:S61"/>
    <mergeCell ref="A53:S53"/>
    <mergeCell ref="I48:S48"/>
    <mergeCell ref="I49:S49"/>
    <mergeCell ref="I50:S50"/>
    <mergeCell ref="I51:S51"/>
    <mergeCell ref="I47:S47"/>
    <mergeCell ref="I59:S59"/>
    <mergeCell ref="B51:H51"/>
    <mergeCell ref="I55:S55"/>
    <mergeCell ref="I63:S63"/>
    <mergeCell ref="B63:H63"/>
    <mergeCell ref="N84:S84"/>
    <mergeCell ref="N85:S85"/>
    <mergeCell ref="N86:S86"/>
    <mergeCell ref="N89:S89"/>
    <mergeCell ref="N83:S83"/>
    <mergeCell ref="A102:S102"/>
    <mergeCell ref="A103:A104"/>
    <mergeCell ref="I93:M93"/>
    <mergeCell ref="B96:H96"/>
    <mergeCell ref="B99:H99"/>
    <mergeCell ref="B100:H100"/>
    <mergeCell ref="I96:M96"/>
    <mergeCell ref="I97:M97"/>
    <mergeCell ref="I89:M89"/>
    <mergeCell ref="A90:S90"/>
    <mergeCell ref="B93:H93"/>
    <mergeCell ref="B88:H88"/>
    <mergeCell ref="I83:M83"/>
    <mergeCell ref="B89:H89"/>
    <mergeCell ref="B84:H84"/>
    <mergeCell ref="B85:H85"/>
    <mergeCell ref="N88:S88"/>
    <mergeCell ref="N103:S103"/>
    <mergeCell ref="B97:H97"/>
    <mergeCell ref="B98:H98"/>
    <mergeCell ref="I108:M108"/>
    <mergeCell ref="I109:M109"/>
    <mergeCell ref="I106:M106"/>
    <mergeCell ref="I104:M104"/>
    <mergeCell ref="I105:M105"/>
    <mergeCell ref="B105:H105"/>
    <mergeCell ref="B106:H106"/>
    <mergeCell ref="B108:H108"/>
    <mergeCell ref="B83:H83"/>
    <mergeCell ref="B101:S101"/>
    <mergeCell ref="N87:S87"/>
    <mergeCell ref="I115:M115"/>
    <mergeCell ref="I116:M116"/>
    <mergeCell ref="B111:H111"/>
    <mergeCell ref="N106:S106"/>
    <mergeCell ref="N107:S107"/>
    <mergeCell ref="N108:S108"/>
    <mergeCell ref="N109:S109"/>
    <mergeCell ref="B121:H121"/>
    <mergeCell ref="B110:H110"/>
    <mergeCell ref="K200:S200"/>
    <mergeCell ref="A200:J200"/>
    <mergeCell ref="B128:H128"/>
    <mergeCell ref="I146:S146"/>
    <mergeCell ref="B126:H126"/>
    <mergeCell ref="N127:S127"/>
    <mergeCell ref="B127:H127"/>
    <mergeCell ref="N115:S115"/>
    <mergeCell ref="N112:S112"/>
    <mergeCell ref="N111:S111"/>
    <mergeCell ref="A113:S113"/>
    <mergeCell ref="I118:M118"/>
    <mergeCell ref="N121:S121"/>
    <mergeCell ref="N122:S122"/>
    <mergeCell ref="N123:S123"/>
    <mergeCell ref="I120:M120"/>
    <mergeCell ref="H164:K164"/>
    <mergeCell ref="H172:O172"/>
    <mergeCell ref="I124:M124"/>
    <mergeCell ref="B122:H122"/>
    <mergeCell ref="I117:M117"/>
    <mergeCell ref="N117:S117"/>
    <mergeCell ref="N110:S110"/>
    <mergeCell ref="A114:S114"/>
    <mergeCell ref="B120:H120"/>
    <mergeCell ref="B119:H119"/>
    <mergeCell ref="I119:M119"/>
    <mergeCell ref="B124:H124"/>
    <mergeCell ref="B123:H123"/>
    <mergeCell ref="I122:M122"/>
    <mergeCell ref="I123:M123"/>
    <mergeCell ref="B117:H117"/>
    <mergeCell ref="B118:H118"/>
    <mergeCell ref="I107:M107"/>
    <mergeCell ref="B112:H112"/>
    <mergeCell ref="I110:M110"/>
    <mergeCell ref="B115:H115"/>
    <mergeCell ref="B116:H116"/>
    <mergeCell ref="A312:B312"/>
    <mergeCell ref="A313:B313"/>
    <mergeCell ref="A325:B325"/>
    <mergeCell ref="A314:B314"/>
    <mergeCell ref="A315:B315"/>
    <mergeCell ref="A316:B316"/>
    <mergeCell ref="A317:B317"/>
    <mergeCell ref="A318:B318"/>
    <mergeCell ref="A319:B319"/>
    <mergeCell ref="A321:B321"/>
    <mergeCell ref="A322:B322"/>
    <mergeCell ref="A323:B323"/>
    <mergeCell ref="A324:B324"/>
    <mergeCell ref="H323:J323"/>
    <mergeCell ref="H290:J290"/>
    <mergeCell ref="H291:J291"/>
    <mergeCell ref="H292:J292"/>
    <mergeCell ref="H293:J293"/>
    <mergeCell ref="H294:J294"/>
    <mergeCell ref="H295:J295"/>
    <mergeCell ref="H296:J296"/>
    <mergeCell ref="H297:J297"/>
    <mergeCell ref="H298:J298"/>
    <mergeCell ref="H299:J299"/>
    <mergeCell ref="H325:J325"/>
    <mergeCell ref="C296:G296"/>
    <mergeCell ref="C297:G297"/>
    <mergeCell ref="C298:G298"/>
    <mergeCell ref="C299:G299"/>
    <mergeCell ref="C300:G300"/>
    <mergeCell ref="C301:G301"/>
    <mergeCell ref="C302:G302"/>
    <mergeCell ref="C303:G303"/>
    <mergeCell ref="C304:G304"/>
    <mergeCell ref="C305:G305"/>
    <mergeCell ref="C313:G313"/>
    <mergeCell ref="C314:G314"/>
    <mergeCell ref="C315:G315"/>
    <mergeCell ref="C316:G316"/>
    <mergeCell ref="C317:G317"/>
    <mergeCell ref="C318:G318"/>
    <mergeCell ref="C319:G319"/>
    <mergeCell ref="H300:J300"/>
    <mergeCell ref="H301:J301"/>
    <mergeCell ref="H302:J302"/>
    <mergeCell ref="H303:J303"/>
    <mergeCell ref="H304:J304"/>
    <mergeCell ref="H305:J305"/>
    <mergeCell ref="H306:J306"/>
    <mergeCell ref="H313:J313"/>
    <mergeCell ref="H314:J314"/>
    <mergeCell ref="H315:J315"/>
    <mergeCell ref="H316:J316"/>
    <mergeCell ref="H317:J317"/>
    <mergeCell ref="H318:J318"/>
    <mergeCell ref="H319:J319"/>
    <mergeCell ref="O320:P320"/>
    <mergeCell ref="C320:G320"/>
    <mergeCell ref="C321:G321"/>
    <mergeCell ref="H307:J307"/>
    <mergeCell ref="H308:J308"/>
    <mergeCell ref="H309:J309"/>
    <mergeCell ref="H310:J310"/>
    <mergeCell ref="H311:J311"/>
    <mergeCell ref="H312:J312"/>
    <mergeCell ref="C306:G306"/>
    <mergeCell ref="C307:G307"/>
    <mergeCell ref="C308:G308"/>
    <mergeCell ref="C309:G309"/>
    <mergeCell ref="C310:G310"/>
    <mergeCell ref="C311:G311"/>
    <mergeCell ref="C312:G312"/>
    <mergeCell ref="H324:J324"/>
    <mergeCell ref="H320:J320"/>
    <mergeCell ref="H321:J321"/>
    <mergeCell ref="H322:J322"/>
    <mergeCell ref="C324:G324"/>
    <mergeCell ref="O319:P319"/>
    <mergeCell ref="H326:J326"/>
    <mergeCell ref="H327:J327"/>
    <mergeCell ref="H328:J328"/>
    <mergeCell ref="H329:J329"/>
    <mergeCell ref="H330:J330"/>
    <mergeCell ref="O288:P288"/>
    <mergeCell ref="O289:P289"/>
    <mergeCell ref="O290:P290"/>
    <mergeCell ref="O291:P291"/>
    <mergeCell ref="O292:P292"/>
    <mergeCell ref="O293:P293"/>
    <mergeCell ref="O294:P294"/>
    <mergeCell ref="O295:P295"/>
    <mergeCell ref="O296:P296"/>
    <mergeCell ref="O297:P297"/>
    <mergeCell ref="O298:P298"/>
    <mergeCell ref="O299:P299"/>
    <mergeCell ref="O300:P300"/>
    <mergeCell ref="O301:P301"/>
    <mergeCell ref="O302:P302"/>
    <mergeCell ref="O303:P303"/>
    <mergeCell ref="O312:P312"/>
    <mergeCell ref="O304:P304"/>
    <mergeCell ref="O305:P305"/>
    <mergeCell ref="O306:P306"/>
    <mergeCell ref="O307:P307"/>
    <mergeCell ref="O308:P308"/>
    <mergeCell ref="O309:P309"/>
    <mergeCell ref="O310:P310"/>
    <mergeCell ref="O311:P311"/>
    <mergeCell ref="O329:P329"/>
    <mergeCell ref="Q330:S330"/>
    <mergeCell ref="Q303:S303"/>
    <mergeCell ref="Q304:S304"/>
    <mergeCell ref="Q305:S305"/>
    <mergeCell ref="Q306:S306"/>
    <mergeCell ref="Q307:S307"/>
    <mergeCell ref="Q308:S308"/>
    <mergeCell ref="Q309:S309"/>
    <mergeCell ref="Q310:S310"/>
    <mergeCell ref="Q311:S311"/>
    <mergeCell ref="O322:P322"/>
    <mergeCell ref="O323:P323"/>
    <mergeCell ref="O324:P324"/>
    <mergeCell ref="O325:P325"/>
    <mergeCell ref="O326:P326"/>
    <mergeCell ref="O327:P327"/>
    <mergeCell ref="O328:P328"/>
    <mergeCell ref="Q318:S318"/>
    <mergeCell ref="Q321:S321"/>
    <mergeCell ref="Q322:S322"/>
    <mergeCell ref="Q323:S323"/>
    <mergeCell ref="Q324:S324"/>
    <mergeCell ref="Q325:S325"/>
    <mergeCell ref="Q326:S326"/>
    <mergeCell ref="Q327:S327"/>
    <mergeCell ref="Q328:S328"/>
    <mergeCell ref="O313:P313"/>
    <mergeCell ref="O314:P314"/>
    <mergeCell ref="O315:P315"/>
    <mergeCell ref="O316:P316"/>
    <mergeCell ref="O317:P317"/>
    <mergeCell ref="O318:P318"/>
    <mergeCell ref="Q292:S292"/>
    <mergeCell ref="Q293:S293"/>
    <mergeCell ref="Q294:S294"/>
    <mergeCell ref="Q295:S295"/>
    <mergeCell ref="Q312:S312"/>
    <mergeCell ref="Q313:S313"/>
    <mergeCell ref="Q296:S296"/>
    <mergeCell ref="Q297:S297"/>
    <mergeCell ref="Q298:S298"/>
    <mergeCell ref="Q329:S329"/>
    <mergeCell ref="Q301:S301"/>
    <mergeCell ref="Q302:S302"/>
    <mergeCell ref="Q319:S319"/>
    <mergeCell ref="Q320:S320"/>
    <mergeCell ref="Q314:S314"/>
    <mergeCell ref="Q315:S315"/>
    <mergeCell ref="Q316:S316"/>
    <mergeCell ref="Q317:S317"/>
    <mergeCell ref="A242:F242"/>
    <mergeCell ref="G242:H242"/>
    <mergeCell ref="I242:M242"/>
    <mergeCell ref="N242:S242"/>
    <mergeCell ref="A243:F243"/>
    <mergeCell ref="G243:H243"/>
    <mergeCell ref="I243:M243"/>
    <mergeCell ref="N243:S243"/>
    <mergeCell ref="A244:F244"/>
    <mergeCell ref="A250:F250"/>
    <mergeCell ref="G250:H250"/>
    <mergeCell ref="I250:M250"/>
    <mergeCell ref="N250:S250"/>
    <mergeCell ref="A251:F251"/>
    <mergeCell ref="G251:H251"/>
    <mergeCell ref="I251:M251"/>
    <mergeCell ref="N251:S251"/>
    <mergeCell ref="G244:H244"/>
    <mergeCell ref="I244:M244"/>
    <mergeCell ref="N244:S244"/>
    <mergeCell ref="A245:F245"/>
    <mergeCell ref="G245:H245"/>
    <mergeCell ref="I245:M245"/>
    <mergeCell ref="N245:S245"/>
    <mergeCell ref="A246:F246"/>
    <mergeCell ref="G246:H246"/>
    <mergeCell ref="I246:M246"/>
    <mergeCell ref="N246:S246"/>
    <mergeCell ref="M342:O342"/>
    <mergeCell ref="P342:S342"/>
    <mergeCell ref="G343:J343"/>
    <mergeCell ref="K343:L343"/>
    <mergeCell ref="M343:O343"/>
    <mergeCell ref="P343:S343"/>
    <mergeCell ref="N247:S247"/>
    <mergeCell ref="A248:F248"/>
    <mergeCell ref="G248:H248"/>
    <mergeCell ref="I248:M248"/>
    <mergeCell ref="N248:S248"/>
    <mergeCell ref="A249:F249"/>
    <mergeCell ref="G249:H249"/>
    <mergeCell ref="I249:M249"/>
    <mergeCell ref="N249:S249"/>
    <mergeCell ref="Q299:S299"/>
    <mergeCell ref="Q300:S300"/>
    <mergeCell ref="A252:F252"/>
    <mergeCell ref="G252:H252"/>
    <mergeCell ref="I252:M252"/>
    <mergeCell ref="N252:S252"/>
    <mergeCell ref="A253:F253"/>
    <mergeCell ref="G253:H253"/>
    <mergeCell ref="I253:M253"/>
    <mergeCell ref="G247:H247"/>
    <mergeCell ref="I247:M247"/>
    <mergeCell ref="O321:P321"/>
    <mergeCell ref="O330:P330"/>
    <mergeCell ref="Q288:S288"/>
    <mergeCell ref="Q289:S289"/>
    <mergeCell ref="Q290:S290"/>
    <mergeCell ref="Q291:S291"/>
  </mergeCells>
  <dataValidations count="19">
    <dataValidation type="list" allowBlank="1" showInputMessage="1" showErrorMessage="1" sqref="H389:S389 H203:J208 D4:K4">
      <formula1>КОУ</formula1>
    </dataValidation>
    <dataValidation type="list" allowBlank="1" showInputMessage="1" showErrorMessage="1" sqref="CL8">
      <formula1>"ДВССЫЛ($B$63)"</formula1>
    </dataValidation>
    <dataValidation type="whole" allowBlank="1" showInputMessage="1" showErrorMessage="1" sqref="H224:H227">
      <formula1>1</formula1>
      <formula2>12</formula2>
    </dataValidation>
    <dataValidation type="list" allowBlank="1" showInputMessage="1" showErrorMessage="1" sqref="I137:S137">
      <formula1>$CK$1:$CL$1</formula1>
    </dataValidation>
    <dataValidation type="list" allowBlank="1" showInputMessage="1" showErrorMessage="1" sqref="I138:S138">
      <formula1>INDIRECT($I$137)</formula1>
    </dataValidation>
    <dataValidation type="list" allowBlank="1" showInputMessage="1" showErrorMessage="1" sqref="K77:N77 K10:N10">
      <formula1>$CI$1:$CI$5</formula1>
    </dataValidation>
    <dataValidation type="list" allowBlank="1" showInputMessage="1" showErrorMessage="1" sqref="K67:K73">
      <formula1>"собственность, хозяйственное ведение, оперативное управление"</formula1>
    </dataValidation>
    <dataValidation type="list" allowBlank="1" showInputMessage="1" showErrorMessage="1" sqref="J366:S366">
      <formula1>"выберите из списка, курс Национального Банка, курс Банка, иное"</formula1>
    </dataValidation>
    <dataValidation type="list" allowBlank="1" showInputMessage="1" showErrorMessage="1" sqref="I22:K22">
      <formula1>"выберите, фиксированная, переменная"</formula1>
    </dataValidation>
    <dataValidation type="list" allowBlank="1" showInputMessage="1" showErrorMessage="1" sqref="I151:S151">
      <formula1>"выберите:, по отгрузке, по оплате"</formula1>
    </dataValidation>
    <dataValidation type="list" allowBlank="1" showInputMessage="1" showErrorMessage="1" sqref="I149:S149">
      <formula1>"выберите, да, нет"</formula1>
    </dataValidation>
    <dataValidation type="list" allowBlank="1" showInputMessage="1" showErrorMessage="1" sqref="I150:S150">
      <formula1>"выберите:, юр.лица и ИП,  применяющие УСН, ИП, являющиеся плательщиком единого налога, ИП, являющиеся плательщиком подоходного налога, КФХ, ведущие бух.учет, связанный по производству с/х продукции, юл.лица, применяющие общую систему налогообложения"</formula1>
    </dataValidation>
    <dataValidation type="list" allowBlank="1" showInputMessage="1" showErrorMessage="1" sqref="I261:S261">
      <formula1>$D$8:$D$26</formula1>
    </dataValidation>
    <dataValidation type="list" allowBlank="1" showInputMessage="1" showErrorMessage="1" sqref="D6:K6">
      <formula1>$H$12:$H$26</formula1>
    </dataValidation>
    <dataValidation type="list" allowBlank="1" showInputMessage="1" showErrorMessage="1" sqref="D80:H80">
      <formula1>$W$7:$W$10</formula1>
    </dataValidation>
    <dataValidation type="list" allowBlank="1" showInputMessage="1" showErrorMessage="1" sqref="D92:H92">
      <formula1>$U$15:$U$18</formula1>
    </dataValidation>
    <dataValidation type="list" allowBlank="1" showInputMessage="1" showErrorMessage="1" sqref="E115:H115">
      <formula1>$S$15:$S$22</formula1>
    </dataValidation>
    <dataValidation type="list" allowBlank="1" showInputMessage="1" showErrorMessage="1" sqref="D105:H105">
      <formula1>"на финансирование внеоборотных активов, на финансирование оборотных активов"</formula1>
    </dataValidation>
    <dataValidation type="list" allowBlank="1" showInputMessage="1" showErrorMessage="1" sqref="D89 D127">
      <formula1>"безналично, наличными, безналичными и наличными"</formula1>
    </dataValidation>
  </dataValidations>
  <pageMargins left="0.25" right="0.25" top="0.75" bottom="0.75" header="0.3" footer="0.3"/>
  <pageSetup paperSize="9" scale="64" fitToHeight="0" orientation="landscape" r:id="rId1"/>
  <rowBreaks count="5" manualBreakCount="5">
    <brk id="152" max="18" man="1"/>
    <brk id="194" max="18" man="1"/>
    <brk id="227" max="18" man="1"/>
    <brk id="276" max="18" man="1"/>
    <brk id="383" max="18" man="1"/>
  </rowBreaks>
  <ignoredErrors>
    <ignoredError sqref="H14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13</xdr:col>
                    <xdr:colOff>247650</xdr:colOff>
                    <xdr:row>265</xdr:row>
                    <xdr:rowOff>0</xdr:rowOff>
                  </from>
                  <to>
                    <xdr:col>13</xdr:col>
                    <xdr:colOff>533400</xdr:colOff>
                    <xdr:row>266</xdr:row>
                    <xdr:rowOff>114300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13</xdr:col>
                    <xdr:colOff>276225</xdr:colOff>
                    <xdr:row>265</xdr:row>
                    <xdr:rowOff>0</xdr:rowOff>
                  </from>
                  <to>
                    <xdr:col>13</xdr:col>
                    <xdr:colOff>523875</xdr:colOff>
                    <xdr:row>268</xdr:row>
                    <xdr:rowOff>57150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13</xdr:col>
                    <xdr:colOff>257175</xdr:colOff>
                    <xdr:row>265</xdr:row>
                    <xdr:rowOff>0</xdr:rowOff>
                  </from>
                  <to>
                    <xdr:col>13</xdr:col>
                    <xdr:colOff>504825</xdr:colOff>
                    <xdr:row>266</xdr:row>
                    <xdr:rowOff>180975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13</xdr:col>
                    <xdr:colOff>266700</xdr:colOff>
                    <xdr:row>265</xdr:row>
                    <xdr:rowOff>0</xdr:rowOff>
                  </from>
                  <to>
                    <xdr:col>13</xdr:col>
                    <xdr:colOff>533400</xdr:colOff>
                    <xdr:row>267</xdr:row>
                    <xdr:rowOff>133350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13</xdr:col>
                    <xdr:colOff>276225</xdr:colOff>
                    <xdr:row>265</xdr:row>
                    <xdr:rowOff>0</xdr:rowOff>
                  </from>
                  <to>
                    <xdr:col>13</xdr:col>
                    <xdr:colOff>523875</xdr:colOff>
                    <xdr:row>266</xdr:row>
                    <xdr:rowOff>123825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13</xdr:col>
                    <xdr:colOff>276225</xdr:colOff>
                    <xdr:row>265</xdr:row>
                    <xdr:rowOff>0</xdr:rowOff>
                  </from>
                  <to>
                    <xdr:col>13</xdr:col>
                    <xdr:colOff>533400</xdr:colOff>
                    <xdr:row>266</xdr:row>
                    <xdr:rowOff>142875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13</xdr:col>
                    <xdr:colOff>257175</xdr:colOff>
                    <xdr:row>265</xdr:row>
                    <xdr:rowOff>0</xdr:rowOff>
                  </from>
                  <to>
                    <xdr:col>13</xdr:col>
                    <xdr:colOff>523875</xdr:colOff>
                    <xdr:row>266</xdr:row>
                    <xdr:rowOff>85725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13</xdr:col>
                    <xdr:colOff>266700</xdr:colOff>
                    <xdr:row>265</xdr:row>
                    <xdr:rowOff>0</xdr:rowOff>
                  </from>
                  <to>
                    <xdr:col>13</xdr:col>
                    <xdr:colOff>523875</xdr:colOff>
                    <xdr:row>267</xdr:row>
                    <xdr:rowOff>85725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13</xdr:col>
                    <xdr:colOff>276225</xdr:colOff>
                    <xdr:row>265</xdr:row>
                    <xdr:rowOff>0</xdr:rowOff>
                  </from>
                  <to>
                    <xdr:col>13</xdr:col>
                    <xdr:colOff>523875</xdr:colOff>
                    <xdr:row>266</xdr:row>
                    <xdr:rowOff>133350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8</xdr:col>
                    <xdr:colOff>295275</xdr:colOff>
                    <xdr:row>176</xdr:row>
                    <xdr:rowOff>133350</xdr:rowOff>
                  </from>
                  <to>
                    <xdr:col>8</xdr:col>
                    <xdr:colOff>504825</xdr:colOff>
                    <xdr:row>177</xdr:row>
                    <xdr:rowOff>47625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10</xdr:col>
                    <xdr:colOff>47625</xdr:colOff>
                    <xdr:row>197</xdr:row>
                    <xdr:rowOff>304800</xdr:rowOff>
                  </from>
                  <to>
                    <xdr:col>10</xdr:col>
                    <xdr:colOff>533400</xdr:colOff>
                    <xdr:row>198</xdr:row>
                    <xdr:rowOff>371475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10</xdr:col>
                    <xdr:colOff>57150</xdr:colOff>
                    <xdr:row>199</xdr:row>
                    <xdr:rowOff>9525</xdr:rowOff>
                  </from>
                  <to>
                    <xdr:col>10</xdr:col>
                    <xdr:colOff>295275</xdr:colOff>
                    <xdr:row>200</xdr:row>
                    <xdr:rowOff>9525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10</xdr:col>
                    <xdr:colOff>66675</xdr:colOff>
                    <xdr:row>199</xdr:row>
                    <xdr:rowOff>190500</xdr:rowOff>
                  </from>
                  <to>
                    <xdr:col>10</xdr:col>
                    <xdr:colOff>342900</xdr:colOff>
                    <xdr:row>200</xdr:row>
                    <xdr:rowOff>190500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10</xdr:col>
                    <xdr:colOff>57150</xdr:colOff>
                    <xdr:row>197</xdr:row>
                    <xdr:rowOff>9525</xdr:rowOff>
                  </from>
                  <to>
                    <xdr:col>10</xdr:col>
                    <xdr:colOff>400050</xdr:colOff>
                    <xdr:row>197</xdr:row>
                    <xdr:rowOff>342900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11</xdr:col>
                    <xdr:colOff>66675</xdr:colOff>
                    <xdr:row>176</xdr:row>
                    <xdr:rowOff>123825</xdr:rowOff>
                  </from>
                  <to>
                    <xdr:col>11</xdr:col>
                    <xdr:colOff>304800</xdr:colOff>
                    <xdr:row>177</xdr:row>
                    <xdr:rowOff>28575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17</xdr:col>
                    <xdr:colOff>133350</xdr:colOff>
                    <xdr:row>176</xdr:row>
                    <xdr:rowOff>428625</xdr:rowOff>
                  </from>
                  <to>
                    <xdr:col>17</xdr:col>
                    <xdr:colOff>428625</xdr:colOff>
                    <xdr:row>176</xdr:row>
                    <xdr:rowOff>628650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17</xdr:col>
                    <xdr:colOff>409575</xdr:colOff>
                    <xdr:row>191</xdr:row>
                    <xdr:rowOff>190500</xdr:rowOff>
                  </from>
                  <to>
                    <xdr:col>18</xdr:col>
                    <xdr:colOff>47625</xdr:colOff>
                    <xdr:row>193</xdr:row>
                    <xdr:rowOff>47625</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9</xdr:col>
                    <xdr:colOff>333375</xdr:colOff>
                    <xdr:row>187</xdr:row>
                    <xdr:rowOff>200025</xdr:rowOff>
                  </from>
                  <to>
                    <xdr:col>9</xdr:col>
                    <xdr:colOff>590550</xdr:colOff>
                    <xdr:row>189</xdr:row>
                    <xdr:rowOff>38100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9</xdr:col>
                    <xdr:colOff>323850</xdr:colOff>
                    <xdr:row>189</xdr:row>
                    <xdr:rowOff>180975</xdr:rowOff>
                  </from>
                  <to>
                    <xdr:col>9</xdr:col>
                    <xdr:colOff>638175</xdr:colOff>
                    <xdr:row>191</xdr:row>
                    <xdr:rowOff>47625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17</xdr:col>
                    <xdr:colOff>419100</xdr:colOff>
                    <xdr:row>190</xdr:row>
                    <xdr:rowOff>161925</xdr:rowOff>
                  </from>
                  <to>
                    <xdr:col>18</xdr:col>
                    <xdr:colOff>57150</xdr:colOff>
                    <xdr:row>192</xdr:row>
                    <xdr:rowOff>47625</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17</xdr:col>
                    <xdr:colOff>409575</xdr:colOff>
                    <xdr:row>189</xdr:row>
                    <xdr:rowOff>171450</xdr:rowOff>
                  </from>
                  <to>
                    <xdr:col>18</xdr:col>
                    <xdr:colOff>0</xdr:colOff>
                    <xdr:row>191</xdr:row>
                    <xdr:rowOff>38100</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17</xdr:col>
                    <xdr:colOff>400050</xdr:colOff>
                    <xdr:row>188</xdr:row>
                    <xdr:rowOff>171450</xdr:rowOff>
                  </from>
                  <to>
                    <xdr:col>17</xdr:col>
                    <xdr:colOff>619125</xdr:colOff>
                    <xdr:row>190</xdr:row>
                    <xdr:rowOff>47625</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9</xdr:col>
                    <xdr:colOff>323850</xdr:colOff>
                    <xdr:row>191</xdr:row>
                    <xdr:rowOff>190500</xdr:rowOff>
                  </from>
                  <to>
                    <xdr:col>9</xdr:col>
                    <xdr:colOff>590550</xdr:colOff>
                    <xdr:row>193</xdr:row>
                    <xdr:rowOff>47625</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9</xdr:col>
                    <xdr:colOff>323850</xdr:colOff>
                    <xdr:row>192</xdr:row>
                    <xdr:rowOff>142875</xdr:rowOff>
                  </from>
                  <to>
                    <xdr:col>9</xdr:col>
                    <xdr:colOff>619125</xdr:colOff>
                    <xdr:row>194</xdr:row>
                    <xdr:rowOff>66675</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9</xdr:col>
                    <xdr:colOff>333375</xdr:colOff>
                    <xdr:row>188</xdr:row>
                    <xdr:rowOff>123825</xdr:rowOff>
                  </from>
                  <to>
                    <xdr:col>9</xdr:col>
                    <xdr:colOff>638175</xdr:colOff>
                    <xdr:row>190</xdr:row>
                    <xdr:rowOff>47625</xdr:rowOff>
                  </to>
                </anchor>
              </controlPr>
            </control>
          </mc:Choice>
        </mc:AlternateContent>
        <mc:AlternateContent xmlns:mc="http://schemas.openxmlformats.org/markup-compatibility/2006">
          <mc:Choice Requires="x14">
            <control shapeId="9243" r:id="rId29" name="Check Box 27">
              <controlPr defaultSize="0" autoFill="0" autoLine="0" autoPict="0">
                <anchor moveWithCells="1">
                  <from>
                    <xdr:col>9</xdr:col>
                    <xdr:colOff>323850</xdr:colOff>
                    <xdr:row>190</xdr:row>
                    <xdr:rowOff>123825</xdr:rowOff>
                  </from>
                  <to>
                    <xdr:col>9</xdr:col>
                    <xdr:colOff>676275</xdr:colOff>
                    <xdr:row>192</xdr:row>
                    <xdr:rowOff>104775</xdr:rowOff>
                  </to>
                </anchor>
              </controlPr>
            </control>
          </mc:Choice>
        </mc:AlternateContent>
        <mc:AlternateContent xmlns:mc="http://schemas.openxmlformats.org/markup-compatibility/2006">
          <mc:Choice Requires="x14">
            <control shapeId="9244" r:id="rId30" name="Check Box 28">
              <controlPr defaultSize="0" autoFill="0" autoLine="0" autoPict="0">
                <anchor moveWithCells="1">
                  <from>
                    <xdr:col>17</xdr:col>
                    <xdr:colOff>400050</xdr:colOff>
                    <xdr:row>187</xdr:row>
                    <xdr:rowOff>152400</xdr:rowOff>
                  </from>
                  <to>
                    <xdr:col>18</xdr:col>
                    <xdr:colOff>76200</xdr:colOff>
                    <xdr:row>189</xdr:row>
                    <xdr:rowOff>47625</xdr:rowOff>
                  </to>
                </anchor>
              </controlPr>
            </control>
          </mc:Choice>
        </mc:AlternateContent>
        <mc:AlternateContent xmlns:mc="http://schemas.openxmlformats.org/markup-compatibility/2006">
          <mc:Choice Requires="x14">
            <control shapeId="9254" r:id="rId31" name="Check Box 38">
              <controlPr defaultSize="0" autoFill="0" autoLine="0" autoPict="0">
                <anchor moveWithCells="1">
                  <from>
                    <xdr:col>14</xdr:col>
                    <xdr:colOff>371475</xdr:colOff>
                    <xdr:row>176</xdr:row>
                    <xdr:rowOff>114300</xdr:rowOff>
                  </from>
                  <to>
                    <xdr:col>14</xdr:col>
                    <xdr:colOff>581025</xdr:colOff>
                    <xdr:row>177</xdr:row>
                    <xdr:rowOff>28575</xdr:rowOff>
                  </to>
                </anchor>
              </controlPr>
            </control>
          </mc:Choice>
        </mc:AlternateContent>
        <mc:AlternateContent xmlns:mc="http://schemas.openxmlformats.org/markup-compatibility/2006">
          <mc:Choice Requires="x14">
            <control shapeId="9272" r:id="rId32" name="Check Box 56">
              <controlPr defaultSize="0" autoFill="0" autoLine="0" autoPict="0">
                <anchor moveWithCells="1">
                  <from>
                    <xdr:col>0</xdr:col>
                    <xdr:colOff>47625</xdr:colOff>
                    <xdr:row>197</xdr:row>
                    <xdr:rowOff>304800</xdr:rowOff>
                  </from>
                  <to>
                    <xdr:col>0</xdr:col>
                    <xdr:colOff>533400</xdr:colOff>
                    <xdr:row>198</xdr:row>
                    <xdr:rowOff>371475</xdr:rowOff>
                  </to>
                </anchor>
              </controlPr>
            </control>
          </mc:Choice>
        </mc:AlternateContent>
        <mc:AlternateContent xmlns:mc="http://schemas.openxmlformats.org/markup-compatibility/2006">
          <mc:Choice Requires="x14">
            <control shapeId="9273" r:id="rId33" name="Check Box 57">
              <controlPr defaultSize="0" autoFill="0" autoLine="0" autoPict="0">
                <anchor moveWithCells="1">
                  <from>
                    <xdr:col>0</xdr:col>
                    <xdr:colOff>57150</xdr:colOff>
                    <xdr:row>199</xdr:row>
                    <xdr:rowOff>9525</xdr:rowOff>
                  </from>
                  <to>
                    <xdr:col>0</xdr:col>
                    <xdr:colOff>295275</xdr:colOff>
                    <xdr:row>200</xdr:row>
                    <xdr:rowOff>9525</xdr:rowOff>
                  </to>
                </anchor>
              </controlPr>
            </control>
          </mc:Choice>
        </mc:AlternateContent>
        <mc:AlternateContent xmlns:mc="http://schemas.openxmlformats.org/markup-compatibility/2006">
          <mc:Choice Requires="x14">
            <control shapeId="9274" r:id="rId34" name="Check Box 58">
              <controlPr defaultSize="0" autoFill="0" autoLine="0" autoPict="0">
                <anchor moveWithCells="1">
                  <from>
                    <xdr:col>0</xdr:col>
                    <xdr:colOff>66675</xdr:colOff>
                    <xdr:row>199</xdr:row>
                    <xdr:rowOff>190500</xdr:rowOff>
                  </from>
                  <to>
                    <xdr:col>0</xdr:col>
                    <xdr:colOff>342900</xdr:colOff>
                    <xdr:row>200</xdr:row>
                    <xdr:rowOff>190500</xdr:rowOff>
                  </to>
                </anchor>
              </controlPr>
            </control>
          </mc:Choice>
        </mc:AlternateContent>
        <mc:AlternateContent xmlns:mc="http://schemas.openxmlformats.org/markup-compatibility/2006">
          <mc:Choice Requires="x14">
            <control shapeId="9275" r:id="rId35" name="Check Box 59">
              <controlPr defaultSize="0" autoFill="0" autoLine="0" autoPict="0">
                <anchor moveWithCells="1">
                  <from>
                    <xdr:col>0</xdr:col>
                    <xdr:colOff>38100</xdr:colOff>
                    <xdr:row>196</xdr:row>
                    <xdr:rowOff>695325</xdr:rowOff>
                  </from>
                  <to>
                    <xdr:col>0</xdr:col>
                    <xdr:colOff>381000</xdr:colOff>
                    <xdr:row>197</xdr:row>
                    <xdr:rowOff>333375</xdr:rowOff>
                  </to>
                </anchor>
              </controlPr>
            </control>
          </mc:Choice>
        </mc:AlternateContent>
        <mc:AlternateContent xmlns:mc="http://schemas.openxmlformats.org/markup-compatibility/2006">
          <mc:Choice Requires="x14">
            <control shapeId="9280" r:id="rId36" name="Check Box 64">
              <controlPr defaultSize="0" autoFill="0" autoLine="0" autoPict="0">
                <anchor moveWithCells="1">
                  <from>
                    <xdr:col>15</xdr:col>
                    <xdr:colOff>266700</xdr:colOff>
                    <xdr:row>196</xdr:row>
                    <xdr:rowOff>0</xdr:rowOff>
                  </from>
                  <to>
                    <xdr:col>15</xdr:col>
                    <xdr:colOff>552450</xdr:colOff>
                    <xdr:row>196</xdr:row>
                    <xdr:rowOff>295275</xdr:rowOff>
                  </to>
                </anchor>
              </controlPr>
            </control>
          </mc:Choice>
        </mc:AlternateContent>
        <mc:AlternateContent xmlns:mc="http://schemas.openxmlformats.org/markup-compatibility/2006">
          <mc:Choice Requires="x14">
            <control shapeId="9285" r:id="rId37" name="Check Box 69">
              <controlPr defaultSize="0" autoFill="0" autoLine="0" autoPict="0">
                <anchor moveWithCells="1">
                  <from>
                    <xdr:col>10</xdr:col>
                    <xdr:colOff>76200</xdr:colOff>
                    <xdr:row>143</xdr:row>
                    <xdr:rowOff>361950</xdr:rowOff>
                  </from>
                  <to>
                    <xdr:col>10</xdr:col>
                    <xdr:colOff>400050</xdr:colOff>
                    <xdr:row>145</xdr:row>
                    <xdr:rowOff>47625</xdr:rowOff>
                  </to>
                </anchor>
              </controlPr>
            </control>
          </mc:Choice>
        </mc:AlternateContent>
        <mc:AlternateContent xmlns:mc="http://schemas.openxmlformats.org/markup-compatibility/2006">
          <mc:Choice Requires="x14">
            <control shapeId="9286" r:id="rId38" name="Check Box 70">
              <controlPr defaultSize="0" autoFill="0" autoLine="0" autoPict="0">
                <anchor moveWithCells="1">
                  <from>
                    <xdr:col>15</xdr:col>
                    <xdr:colOff>219075</xdr:colOff>
                    <xdr:row>143</xdr:row>
                    <xdr:rowOff>371475</xdr:rowOff>
                  </from>
                  <to>
                    <xdr:col>15</xdr:col>
                    <xdr:colOff>533400</xdr:colOff>
                    <xdr:row>145</xdr:row>
                    <xdr:rowOff>66675</xdr:rowOff>
                  </to>
                </anchor>
              </controlPr>
            </control>
          </mc:Choice>
        </mc:AlternateContent>
        <mc:AlternateContent xmlns:mc="http://schemas.openxmlformats.org/markup-compatibility/2006">
          <mc:Choice Requires="x14">
            <control shapeId="9287" r:id="rId39" name="Check Box 71">
              <controlPr defaultSize="0" autoFill="0" autoLine="0" autoPict="0">
                <anchor moveWithCells="1">
                  <from>
                    <xdr:col>15</xdr:col>
                    <xdr:colOff>390525</xdr:colOff>
                    <xdr:row>194</xdr:row>
                    <xdr:rowOff>85725</xdr:rowOff>
                  </from>
                  <to>
                    <xdr:col>15</xdr:col>
                    <xdr:colOff>733425</xdr:colOff>
                    <xdr:row>196</xdr:row>
                    <xdr:rowOff>28575</xdr:rowOff>
                  </to>
                </anchor>
              </controlPr>
            </control>
          </mc:Choice>
        </mc:AlternateContent>
        <mc:AlternateContent xmlns:mc="http://schemas.openxmlformats.org/markup-compatibility/2006">
          <mc:Choice Requires="x14">
            <control shapeId="9288" r:id="rId40" name="Check Box 72">
              <controlPr defaultSize="0" autoFill="0" autoLine="0" autoPict="0">
                <anchor moveWithCells="1">
                  <from>
                    <xdr:col>17</xdr:col>
                    <xdr:colOff>190500</xdr:colOff>
                    <xdr:row>194</xdr:row>
                    <xdr:rowOff>66675</xdr:rowOff>
                  </from>
                  <to>
                    <xdr:col>17</xdr:col>
                    <xdr:colOff>533400</xdr:colOff>
                    <xdr:row>196</xdr:row>
                    <xdr:rowOff>9525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theme="7" tint="0.79998168889431442"/>
    <pageSetUpPr fitToPage="1"/>
  </sheetPr>
  <dimension ref="A1:Q74"/>
  <sheetViews>
    <sheetView view="pageBreakPreview" topLeftCell="A67" zoomScale="85" zoomScaleNormal="100" zoomScaleSheetLayoutView="85" workbookViewId="0">
      <selection activeCell="B70" sqref="B70:G70"/>
    </sheetView>
  </sheetViews>
  <sheetFormatPr defaultRowHeight="15" x14ac:dyDescent="0.25"/>
  <cols>
    <col min="1" max="6" width="9.140625" style="595"/>
    <col min="7" max="7" width="10.7109375" style="595" customWidth="1"/>
    <col min="8" max="8" width="13.85546875" style="595" customWidth="1"/>
    <col min="9" max="9" width="15.28515625" style="595" customWidth="1"/>
    <col min="10" max="10" width="15" style="595" customWidth="1"/>
    <col min="11" max="11" width="14.85546875" style="595" customWidth="1"/>
    <col min="12" max="12" width="15.140625" style="595" customWidth="1"/>
    <col min="13" max="13" width="33" style="595" customWidth="1"/>
    <col min="14" max="14" width="14.42578125" style="595" hidden="1" customWidth="1"/>
    <col min="15" max="15" width="10.28515625" style="595" hidden="1" customWidth="1"/>
    <col min="16" max="17" width="10" style="595" hidden="1" customWidth="1"/>
    <col min="18" max="18" width="0" style="595" hidden="1" customWidth="1"/>
    <col min="19" max="262" width="9.140625" style="595"/>
    <col min="263" max="263" width="10.7109375" style="595" customWidth="1"/>
    <col min="264" max="264" width="13.85546875" style="595" customWidth="1"/>
    <col min="265" max="265" width="15.28515625" style="595" customWidth="1"/>
    <col min="266" max="266" width="15" style="595" customWidth="1"/>
    <col min="267" max="267" width="14.85546875" style="595" customWidth="1"/>
    <col min="268" max="268" width="15.140625" style="595" customWidth="1"/>
    <col min="269" max="269" width="33" style="595" customWidth="1"/>
    <col min="270" max="274" width="0" style="595" hidden="1" customWidth="1"/>
    <col min="275" max="518" width="9.140625" style="595"/>
    <col min="519" max="519" width="10.7109375" style="595" customWidth="1"/>
    <col min="520" max="520" width="13.85546875" style="595" customWidth="1"/>
    <col min="521" max="521" width="15.28515625" style="595" customWidth="1"/>
    <col min="522" max="522" width="15" style="595" customWidth="1"/>
    <col min="523" max="523" width="14.85546875" style="595" customWidth="1"/>
    <col min="524" max="524" width="15.140625" style="595" customWidth="1"/>
    <col min="525" max="525" width="33" style="595" customWidth="1"/>
    <col min="526" max="530" width="0" style="595" hidden="1" customWidth="1"/>
    <col min="531" max="774" width="9.140625" style="595"/>
    <col min="775" max="775" width="10.7109375" style="595" customWidth="1"/>
    <col min="776" max="776" width="13.85546875" style="595" customWidth="1"/>
    <col min="777" max="777" width="15.28515625" style="595" customWidth="1"/>
    <col min="778" max="778" width="15" style="595" customWidth="1"/>
    <col min="779" max="779" width="14.85546875" style="595" customWidth="1"/>
    <col min="780" max="780" width="15.140625" style="595" customWidth="1"/>
    <col min="781" max="781" width="33" style="595" customWidth="1"/>
    <col min="782" max="786" width="0" style="595" hidden="1" customWidth="1"/>
    <col min="787" max="1030" width="9.140625" style="595"/>
    <col min="1031" max="1031" width="10.7109375" style="595" customWidth="1"/>
    <col min="1032" max="1032" width="13.85546875" style="595" customWidth="1"/>
    <col min="1033" max="1033" width="15.28515625" style="595" customWidth="1"/>
    <col min="1034" max="1034" width="15" style="595" customWidth="1"/>
    <col min="1035" max="1035" width="14.85546875" style="595" customWidth="1"/>
    <col min="1036" max="1036" width="15.140625" style="595" customWidth="1"/>
    <col min="1037" max="1037" width="33" style="595" customWidth="1"/>
    <col min="1038" max="1042" width="0" style="595" hidden="1" customWidth="1"/>
    <col min="1043" max="1286" width="9.140625" style="595"/>
    <col min="1287" max="1287" width="10.7109375" style="595" customWidth="1"/>
    <col min="1288" max="1288" width="13.85546875" style="595" customWidth="1"/>
    <col min="1289" max="1289" width="15.28515625" style="595" customWidth="1"/>
    <col min="1290" max="1290" width="15" style="595" customWidth="1"/>
    <col min="1291" max="1291" width="14.85546875" style="595" customWidth="1"/>
    <col min="1292" max="1292" width="15.140625" style="595" customWidth="1"/>
    <col min="1293" max="1293" width="33" style="595" customWidth="1"/>
    <col min="1294" max="1298" width="0" style="595" hidden="1" customWidth="1"/>
    <col min="1299" max="1542" width="9.140625" style="595"/>
    <col min="1543" max="1543" width="10.7109375" style="595" customWidth="1"/>
    <col min="1544" max="1544" width="13.85546875" style="595" customWidth="1"/>
    <col min="1545" max="1545" width="15.28515625" style="595" customWidth="1"/>
    <col min="1546" max="1546" width="15" style="595" customWidth="1"/>
    <col min="1547" max="1547" width="14.85546875" style="595" customWidth="1"/>
    <col min="1548" max="1548" width="15.140625" style="595" customWidth="1"/>
    <col min="1549" max="1549" width="33" style="595" customWidth="1"/>
    <col min="1550" max="1554" width="0" style="595" hidden="1" customWidth="1"/>
    <col min="1555" max="1798" width="9.140625" style="595"/>
    <col min="1799" max="1799" width="10.7109375" style="595" customWidth="1"/>
    <col min="1800" max="1800" width="13.85546875" style="595" customWidth="1"/>
    <col min="1801" max="1801" width="15.28515625" style="595" customWidth="1"/>
    <col min="1802" max="1802" width="15" style="595" customWidth="1"/>
    <col min="1803" max="1803" width="14.85546875" style="595" customWidth="1"/>
    <col min="1804" max="1804" width="15.140625" style="595" customWidth="1"/>
    <col min="1805" max="1805" width="33" style="595" customWidth="1"/>
    <col min="1806" max="1810" width="0" style="595" hidden="1" customWidth="1"/>
    <col min="1811" max="2054" width="9.140625" style="595"/>
    <col min="2055" max="2055" width="10.7109375" style="595" customWidth="1"/>
    <col min="2056" max="2056" width="13.85546875" style="595" customWidth="1"/>
    <col min="2057" max="2057" width="15.28515625" style="595" customWidth="1"/>
    <col min="2058" max="2058" width="15" style="595" customWidth="1"/>
    <col min="2059" max="2059" width="14.85546875" style="595" customWidth="1"/>
    <col min="2060" max="2060" width="15.140625" style="595" customWidth="1"/>
    <col min="2061" max="2061" width="33" style="595" customWidth="1"/>
    <col min="2062" max="2066" width="0" style="595" hidden="1" customWidth="1"/>
    <col min="2067" max="2310" width="9.140625" style="595"/>
    <col min="2311" max="2311" width="10.7109375" style="595" customWidth="1"/>
    <col min="2312" max="2312" width="13.85546875" style="595" customWidth="1"/>
    <col min="2313" max="2313" width="15.28515625" style="595" customWidth="1"/>
    <col min="2314" max="2314" width="15" style="595" customWidth="1"/>
    <col min="2315" max="2315" width="14.85546875" style="595" customWidth="1"/>
    <col min="2316" max="2316" width="15.140625" style="595" customWidth="1"/>
    <col min="2317" max="2317" width="33" style="595" customWidth="1"/>
    <col min="2318" max="2322" width="0" style="595" hidden="1" customWidth="1"/>
    <col min="2323" max="2566" width="9.140625" style="595"/>
    <col min="2567" max="2567" width="10.7109375" style="595" customWidth="1"/>
    <col min="2568" max="2568" width="13.85546875" style="595" customWidth="1"/>
    <col min="2569" max="2569" width="15.28515625" style="595" customWidth="1"/>
    <col min="2570" max="2570" width="15" style="595" customWidth="1"/>
    <col min="2571" max="2571" width="14.85546875" style="595" customWidth="1"/>
    <col min="2572" max="2572" width="15.140625" style="595" customWidth="1"/>
    <col min="2573" max="2573" width="33" style="595" customWidth="1"/>
    <col min="2574" max="2578" width="0" style="595" hidden="1" customWidth="1"/>
    <col min="2579" max="2822" width="9.140625" style="595"/>
    <col min="2823" max="2823" width="10.7109375" style="595" customWidth="1"/>
    <col min="2824" max="2824" width="13.85546875" style="595" customWidth="1"/>
    <col min="2825" max="2825" width="15.28515625" style="595" customWidth="1"/>
    <col min="2826" max="2826" width="15" style="595" customWidth="1"/>
    <col min="2827" max="2827" width="14.85546875" style="595" customWidth="1"/>
    <col min="2828" max="2828" width="15.140625" style="595" customWidth="1"/>
    <col min="2829" max="2829" width="33" style="595" customWidth="1"/>
    <col min="2830" max="2834" width="0" style="595" hidden="1" customWidth="1"/>
    <col min="2835" max="3078" width="9.140625" style="595"/>
    <col min="3079" max="3079" width="10.7109375" style="595" customWidth="1"/>
    <col min="3080" max="3080" width="13.85546875" style="595" customWidth="1"/>
    <col min="3081" max="3081" width="15.28515625" style="595" customWidth="1"/>
    <col min="3082" max="3082" width="15" style="595" customWidth="1"/>
    <col min="3083" max="3083" width="14.85546875" style="595" customWidth="1"/>
    <col min="3084" max="3084" width="15.140625" style="595" customWidth="1"/>
    <col min="3085" max="3085" width="33" style="595" customWidth="1"/>
    <col min="3086" max="3090" width="0" style="595" hidden="1" customWidth="1"/>
    <col min="3091" max="3334" width="9.140625" style="595"/>
    <col min="3335" max="3335" width="10.7109375" style="595" customWidth="1"/>
    <col min="3336" max="3336" width="13.85546875" style="595" customWidth="1"/>
    <col min="3337" max="3337" width="15.28515625" style="595" customWidth="1"/>
    <col min="3338" max="3338" width="15" style="595" customWidth="1"/>
    <col min="3339" max="3339" width="14.85546875" style="595" customWidth="1"/>
    <col min="3340" max="3340" width="15.140625" style="595" customWidth="1"/>
    <col min="3341" max="3341" width="33" style="595" customWidth="1"/>
    <col min="3342" max="3346" width="0" style="595" hidden="1" customWidth="1"/>
    <col min="3347" max="3590" width="9.140625" style="595"/>
    <col min="3591" max="3591" width="10.7109375" style="595" customWidth="1"/>
    <col min="3592" max="3592" width="13.85546875" style="595" customWidth="1"/>
    <col min="3593" max="3593" width="15.28515625" style="595" customWidth="1"/>
    <col min="3594" max="3594" width="15" style="595" customWidth="1"/>
    <col min="3595" max="3595" width="14.85546875" style="595" customWidth="1"/>
    <col min="3596" max="3596" width="15.140625" style="595" customWidth="1"/>
    <col min="3597" max="3597" width="33" style="595" customWidth="1"/>
    <col min="3598" max="3602" width="0" style="595" hidden="1" customWidth="1"/>
    <col min="3603" max="3846" width="9.140625" style="595"/>
    <col min="3847" max="3847" width="10.7109375" style="595" customWidth="1"/>
    <col min="3848" max="3848" width="13.85546875" style="595" customWidth="1"/>
    <col min="3849" max="3849" width="15.28515625" style="595" customWidth="1"/>
    <col min="3850" max="3850" width="15" style="595" customWidth="1"/>
    <col min="3851" max="3851" width="14.85546875" style="595" customWidth="1"/>
    <col min="3852" max="3852" width="15.140625" style="595" customWidth="1"/>
    <col min="3853" max="3853" width="33" style="595" customWidth="1"/>
    <col min="3854" max="3858" width="0" style="595" hidden="1" customWidth="1"/>
    <col min="3859" max="4102" width="9.140625" style="595"/>
    <col min="4103" max="4103" width="10.7109375" style="595" customWidth="1"/>
    <col min="4104" max="4104" width="13.85546875" style="595" customWidth="1"/>
    <col min="4105" max="4105" width="15.28515625" style="595" customWidth="1"/>
    <col min="4106" max="4106" width="15" style="595" customWidth="1"/>
    <col min="4107" max="4107" width="14.85546875" style="595" customWidth="1"/>
    <col min="4108" max="4108" width="15.140625" style="595" customWidth="1"/>
    <col min="4109" max="4109" width="33" style="595" customWidth="1"/>
    <col min="4110" max="4114" width="0" style="595" hidden="1" customWidth="1"/>
    <col min="4115" max="4358" width="9.140625" style="595"/>
    <col min="4359" max="4359" width="10.7109375" style="595" customWidth="1"/>
    <col min="4360" max="4360" width="13.85546875" style="595" customWidth="1"/>
    <col min="4361" max="4361" width="15.28515625" style="595" customWidth="1"/>
    <col min="4362" max="4362" width="15" style="595" customWidth="1"/>
    <col min="4363" max="4363" width="14.85546875" style="595" customWidth="1"/>
    <col min="4364" max="4364" width="15.140625" style="595" customWidth="1"/>
    <col min="4365" max="4365" width="33" style="595" customWidth="1"/>
    <col min="4366" max="4370" width="0" style="595" hidden="1" customWidth="1"/>
    <col min="4371" max="4614" width="9.140625" style="595"/>
    <col min="4615" max="4615" width="10.7109375" style="595" customWidth="1"/>
    <col min="4616" max="4616" width="13.85546875" style="595" customWidth="1"/>
    <col min="4617" max="4617" width="15.28515625" style="595" customWidth="1"/>
    <col min="4618" max="4618" width="15" style="595" customWidth="1"/>
    <col min="4619" max="4619" width="14.85546875" style="595" customWidth="1"/>
    <col min="4620" max="4620" width="15.140625" style="595" customWidth="1"/>
    <col min="4621" max="4621" width="33" style="595" customWidth="1"/>
    <col min="4622" max="4626" width="0" style="595" hidden="1" customWidth="1"/>
    <col min="4627" max="4870" width="9.140625" style="595"/>
    <col min="4871" max="4871" width="10.7109375" style="595" customWidth="1"/>
    <col min="4872" max="4872" width="13.85546875" style="595" customWidth="1"/>
    <col min="4873" max="4873" width="15.28515625" style="595" customWidth="1"/>
    <col min="4874" max="4874" width="15" style="595" customWidth="1"/>
    <col min="4875" max="4875" width="14.85546875" style="595" customWidth="1"/>
    <col min="4876" max="4876" width="15.140625" style="595" customWidth="1"/>
    <col min="4877" max="4877" width="33" style="595" customWidth="1"/>
    <col min="4878" max="4882" width="0" style="595" hidden="1" customWidth="1"/>
    <col min="4883" max="5126" width="9.140625" style="595"/>
    <col min="5127" max="5127" width="10.7109375" style="595" customWidth="1"/>
    <col min="5128" max="5128" width="13.85546875" style="595" customWidth="1"/>
    <col min="5129" max="5129" width="15.28515625" style="595" customWidth="1"/>
    <col min="5130" max="5130" width="15" style="595" customWidth="1"/>
    <col min="5131" max="5131" width="14.85546875" style="595" customWidth="1"/>
    <col min="5132" max="5132" width="15.140625" style="595" customWidth="1"/>
    <col min="5133" max="5133" width="33" style="595" customWidth="1"/>
    <col min="5134" max="5138" width="0" style="595" hidden="1" customWidth="1"/>
    <col min="5139" max="5382" width="9.140625" style="595"/>
    <col min="5383" max="5383" width="10.7109375" style="595" customWidth="1"/>
    <col min="5384" max="5384" width="13.85546875" style="595" customWidth="1"/>
    <col min="5385" max="5385" width="15.28515625" style="595" customWidth="1"/>
    <col min="5386" max="5386" width="15" style="595" customWidth="1"/>
    <col min="5387" max="5387" width="14.85546875" style="595" customWidth="1"/>
    <col min="5388" max="5388" width="15.140625" style="595" customWidth="1"/>
    <col min="5389" max="5389" width="33" style="595" customWidth="1"/>
    <col min="5390" max="5394" width="0" style="595" hidden="1" customWidth="1"/>
    <col min="5395" max="5638" width="9.140625" style="595"/>
    <col min="5639" max="5639" width="10.7109375" style="595" customWidth="1"/>
    <col min="5640" max="5640" width="13.85546875" style="595" customWidth="1"/>
    <col min="5641" max="5641" width="15.28515625" style="595" customWidth="1"/>
    <col min="5642" max="5642" width="15" style="595" customWidth="1"/>
    <col min="5643" max="5643" width="14.85546875" style="595" customWidth="1"/>
    <col min="5644" max="5644" width="15.140625" style="595" customWidth="1"/>
    <col min="5645" max="5645" width="33" style="595" customWidth="1"/>
    <col min="5646" max="5650" width="0" style="595" hidden="1" customWidth="1"/>
    <col min="5651" max="5894" width="9.140625" style="595"/>
    <col min="5895" max="5895" width="10.7109375" style="595" customWidth="1"/>
    <col min="5896" max="5896" width="13.85546875" style="595" customWidth="1"/>
    <col min="5897" max="5897" width="15.28515625" style="595" customWidth="1"/>
    <col min="5898" max="5898" width="15" style="595" customWidth="1"/>
    <col min="5899" max="5899" width="14.85546875" style="595" customWidth="1"/>
    <col min="5900" max="5900" width="15.140625" style="595" customWidth="1"/>
    <col min="5901" max="5901" width="33" style="595" customWidth="1"/>
    <col min="5902" max="5906" width="0" style="595" hidden="1" customWidth="1"/>
    <col min="5907" max="6150" width="9.140625" style="595"/>
    <col min="6151" max="6151" width="10.7109375" style="595" customWidth="1"/>
    <col min="6152" max="6152" width="13.85546875" style="595" customWidth="1"/>
    <col min="6153" max="6153" width="15.28515625" style="595" customWidth="1"/>
    <col min="6154" max="6154" width="15" style="595" customWidth="1"/>
    <col min="6155" max="6155" width="14.85546875" style="595" customWidth="1"/>
    <col min="6156" max="6156" width="15.140625" style="595" customWidth="1"/>
    <col min="6157" max="6157" width="33" style="595" customWidth="1"/>
    <col min="6158" max="6162" width="0" style="595" hidden="1" customWidth="1"/>
    <col min="6163" max="6406" width="9.140625" style="595"/>
    <col min="6407" max="6407" width="10.7109375" style="595" customWidth="1"/>
    <col min="6408" max="6408" width="13.85546875" style="595" customWidth="1"/>
    <col min="6409" max="6409" width="15.28515625" style="595" customWidth="1"/>
    <col min="6410" max="6410" width="15" style="595" customWidth="1"/>
    <col min="6411" max="6411" width="14.85546875" style="595" customWidth="1"/>
    <col min="6412" max="6412" width="15.140625" style="595" customWidth="1"/>
    <col min="6413" max="6413" width="33" style="595" customWidth="1"/>
    <col min="6414" max="6418" width="0" style="595" hidden="1" customWidth="1"/>
    <col min="6419" max="6662" width="9.140625" style="595"/>
    <col min="6663" max="6663" width="10.7109375" style="595" customWidth="1"/>
    <col min="6664" max="6664" width="13.85546875" style="595" customWidth="1"/>
    <col min="6665" max="6665" width="15.28515625" style="595" customWidth="1"/>
    <col min="6666" max="6666" width="15" style="595" customWidth="1"/>
    <col min="6667" max="6667" width="14.85546875" style="595" customWidth="1"/>
    <col min="6668" max="6668" width="15.140625" style="595" customWidth="1"/>
    <col min="6669" max="6669" width="33" style="595" customWidth="1"/>
    <col min="6670" max="6674" width="0" style="595" hidden="1" customWidth="1"/>
    <col min="6675" max="6918" width="9.140625" style="595"/>
    <col min="6919" max="6919" width="10.7109375" style="595" customWidth="1"/>
    <col min="6920" max="6920" width="13.85546875" style="595" customWidth="1"/>
    <col min="6921" max="6921" width="15.28515625" style="595" customWidth="1"/>
    <col min="6922" max="6922" width="15" style="595" customWidth="1"/>
    <col min="6923" max="6923" width="14.85546875" style="595" customWidth="1"/>
    <col min="6924" max="6924" width="15.140625" style="595" customWidth="1"/>
    <col min="6925" max="6925" width="33" style="595" customWidth="1"/>
    <col min="6926" max="6930" width="0" style="595" hidden="1" customWidth="1"/>
    <col min="6931" max="7174" width="9.140625" style="595"/>
    <col min="7175" max="7175" width="10.7109375" style="595" customWidth="1"/>
    <col min="7176" max="7176" width="13.85546875" style="595" customWidth="1"/>
    <col min="7177" max="7177" width="15.28515625" style="595" customWidth="1"/>
    <col min="7178" max="7178" width="15" style="595" customWidth="1"/>
    <col min="7179" max="7179" width="14.85546875" style="595" customWidth="1"/>
    <col min="7180" max="7180" width="15.140625" style="595" customWidth="1"/>
    <col min="7181" max="7181" width="33" style="595" customWidth="1"/>
    <col min="7182" max="7186" width="0" style="595" hidden="1" customWidth="1"/>
    <col min="7187" max="7430" width="9.140625" style="595"/>
    <col min="7431" max="7431" width="10.7109375" style="595" customWidth="1"/>
    <col min="7432" max="7432" width="13.85546875" style="595" customWidth="1"/>
    <col min="7433" max="7433" width="15.28515625" style="595" customWidth="1"/>
    <col min="7434" max="7434" width="15" style="595" customWidth="1"/>
    <col min="7435" max="7435" width="14.85546875" style="595" customWidth="1"/>
    <col min="7436" max="7436" width="15.140625" style="595" customWidth="1"/>
    <col min="7437" max="7437" width="33" style="595" customWidth="1"/>
    <col min="7438" max="7442" width="0" style="595" hidden="1" customWidth="1"/>
    <col min="7443" max="7686" width="9.140625" style="595"/>
    <col min="7687" max="7687" width="10.7109375" style="595" customWidth="1"/>
    <col min="7688" max="7688" width="13.85546875" style="595" customWidth="1"/>
    <col min="7689" max="7689" width="15.28515625" style="595" customWidth="1"/>
    <col min="7690" max="7690" width="15" style="595" customWidth="1"/>
    <col min="7691" max="7691" width="14.85546875" style="595" customWidth="1"/>
    <col min="7692" max="7692" width="15.140625" style="595" customWidth="1"/>
    <col min="7693" max="7693" width="33" style="595" customWidth="1"/>
    <col min="7694" max="7698" width="0" style="595" hidden="1" customWidth="1"/>
    <col min="7699" max="7942" width="9.140625" style="595"/>
    <col min="7943" max="7943" width="10.7109375" style="595" customWidth="1"/>
    <col min="7944" max="7944" width="13.85546875" style="595" customWidth="1"/>
    <col min="7945" max="7945" width="15.28515625" style="595" customWidth="1"/>
    <col min="7946" max="7946" width="15" style="595" customWidth="1"/>
    <col min="7947" max="7947" width="14.85546875" style="595" customWidth="1"/>
    <col min="7948" max="7948" width="15.140625" style="595" customWidth="1"/>
    <col min="7949" max="7949" width="33" style="595" customWidth="1"/>
    <col min="7950" max="7954" width="0" style="595" hidden="1" customWidth="1"/>
    <col min="7955" max="8198" width="9.140625" style="595"/>
    <col min="8199" max="8199" width="10.7109375" style="595" customWidth="1"/>
    <col min="8200" max="8200" width="13.85546875" style="595" customWidth="1"/>
    <col min="8201" max="8201" width="15.28515625" style="595" customWidth="1"/>
    <col min="8202" max="8202" width="15" style="595" customWidth="1"/>
    <col min="8203" max="8203" width="14.85546875" style="595" customWidth="1"/>
    <col min="8204" max="8204" width="15.140625" style="595" customWidth="1"/>
    <col min="8205" max="8205" width="33" style="595" customWidth="1"/>
    <col min="8206" max="8210" width="0" style="595" hidden="1" customWidth="1"/>
    <col min="8211" max="8454" width="9.140625" style="595"/>
    <col min="8455" max="8455" width="10.7109375" style="595" customWidth="1"/>
    <col min="8456" max="8456" width="13.85546875" style="595" customWidth="1"/>
    <col min="8457" max="8457" width="15.28515625" style="595" customWidth="1"/>
    <col min="8458" max="8458" width="15" style="595" customWidth="1"/>
    <col min="8459" max="8459" width="14.85546875" style="595" customWidth="1"/>
    <col min="8460" max="8460" width="15.140625" style="595" customWidth="1"/>
    <col min="8461" max="8461" width="33" style="595" customWidth="1"/>
    <col min="8462" max="8466" width="0" style="595" hidden="1" customWidth="1"/>
    <col min="8467" max="8710" width="9.140625" style="595"/>
    <col min="8711" max="8711" width="10.7109375" style="595" customWidth="1"/>
    <col min="8712" max="8712" width="13.85546875" style="595" customWidth="1"/>
    <col min="8713" max="8713" width="15.28515625" style="595" customWidth="1"/>
    <col min="8714" max="8714" width="15" style="595" customWidth="1"/>
    <col min="8715" max="8715" width="14.85546875" style="595" customWidth="1"/>
    <col min="8716" max="8716" width="15.140625" style="595" customWidth="1"/>
    <col min="8717" max="8717" width="33" style="595" customWidth="1"/>
    <col min="8718" max="8722" width="0" style="595" hidden="1" customWidth="1"/>
    <col min="8723" max="8966" width="9.140625" style="595"/>
    <col min="8967" max="8967" width="10.7109375" style="595" customWidth="1"/>
    <col min="8968" max="8968" width="13.85546875" style="595" customWidth="1"/>
    <col min="8969" max="8969" width="15.28515625" style="595" customWidth="1"/>
    <col min="8970" max="8970" width="15" style="595" customWidth="1"/>
    <col min="8971" max="8971" width="14.85546875" style="595" customWidth="1"/>
    <col min="8972" max="8972" width="15.140625" style="595" customWidth="1"/>
    <col min="8973" max="8973" width="33" style="595" customWidth="1"/>
    <col min="8974" max="8978" width="0" style="595" hidden="1" customWidth="1"/>
    <col min="8979" max="9222" width="9.140625" style="595"/>
    <col min="9223" max="9223" width="10.7109375" style="595" customWidth="1"/>
    <col min="9224" max="9224" width="13.85546875" style="595" customWidth="1"/>
    <col min="9225" max="9225" width="15.28515625" style="595" customWidth="1"/>
    <col min="9226" max="9226" width="15" style="595" customWidth="1"/>
    <col min="9227" max="9227" width="14.85546875" style="595" customWidth="1"/>
    <col min="9228" max="9228" width="15.140625" style="595" customWidth="1"/>
    <col min="9229" max="9229" width="33" style="595" customWidth="1"/>
    <col min="9230" max="9234" width="0" style="595" hidden="1" customWidth="1"/>
    <col min="9235" max="9478" width="9.140625" style="595"/>
    <col min="9479" max="9479" width="10.7109375" style="595" customWidth="1"/>
    <col min="9480" max="9480" width="13.85546875" style="595" customWidth="1"/>
    <col min="9481" max="9481" width="15.28515625" style="595" customWidth="1"/>
    <col min="9482" max="9482" width="15" style="595" customWidth="1"/>
    <col min="9483" max="9483" width="14.85546875" style="595" customWidth="1"/>
    <col min="9484" max="9484" width="15.140625" style="595" customWidth="1"/>
    <col min="9485" max="9485" width="33" style="595" customWidth="1"/>
    <col min="9486" max="9490" width="0" style="595" hidden="1" customWidth="1"/>
    <col min="9491" max="9734" width="9.140625" style="595"/>
    <col min="9735" max="9735" width="10.7109375" style="595" customWidth="1"/>
    <col min="9736" max="9736" width="13.85546875" style="595" customWidth="1"/>
    <col min="9737" max="9737" width="15.28515625" style="595" customWidth="1"/>
    <col min="9738" max="9738" width="15" style="595" customWidth="1"/>
    <col min="9739" max="9739" width="14.85546875" style="595" customWidth="1"/>
    <col min="9740" max="9740" width="15.140625" style="595" customWidth="1"/>
    <col min="9741" max="9741" width="33" style="595" customWidth="1"/>
    <col min="9742" max="9746" width="0" style="595" hidden="1" customWidth="1"/>
    <col min="9747" max="9990" width="9.140625" style="595"/>
    <col min="9991" max="9991" width="10.7109375" style="595" customWidth="1"/>
    <col min="9992" max="9992" width="13.85546875" style="595" customWidth="1"/>
    <col min="9993" max="9993" width="15.28515625" style="595" customWidth="1"/>
    <col min="9994" max="9994" width="15" style="595" customWidth="1"/>
    <col min="9995" max="9995" width="14.85546875" style="595" customWidth="1"/>
    <col min="9996" max="9996" width="15.140625" style="595" customWidth="1"/>
    <col min="9997" max="9997" width="33" style="595" customWidth="1"/>
    <col min="9998" max="10002" width="0" style="595" hidden="1" customWidth="1"/>
    <col min="10003" max="10246" width="9.140625" style="595"/>
    <col min="10247" max="10247" width="10.7109375" style="595" customWidth="1"/>
    <col min="10248" max="10248" width="13.85546875" style="595" customWidth="1"/>
    <col min="10249" max="10249" width="15.28515625" style="595" customWidth="1"/>
    <col min="10250" max="10250" width="15" style="595" customWidth="1"/>
    <col min="10251" max="10251" width="14.85546875" style="595" customWidth="1"/>
    <col min="10252" max="10252" width="15.140625" style="595" customWidth="1"/>
    <col min="10253" max="10253" width="33" style="595" customWidth="1"/>
    <col min="10254" max="10258" width="0" style="595" hidden="1" customWidth="1"/>
    <col min="10259" max="10502" width="9.140625" style="595"/>
    <col min="10503" max="10503" width="10.7109375" style="595" customWidth="1"/>
    <col min="10504" max="10504" width="13.85546875" style="595" customWidth="1"/>
    <col min="10505" max="10505" width="15.28515625" style="595" customWidth="1"/>
    <col min="10506" max="10506" width="15" style="595" customWidth="1"/>
    <col min="10507" max="10507" width="14.85546875" style="595" customWidth="1"/>
    <col min="10508" max="10508" width="15.140625" style="595" customWidth="1"/>
    <col min="10509" max="10509" width="33" style="595" customWidth="1"/>
    <col min="10510" max="10514" width="0" style="595" hidden="1" customWidth="1"/>
    <col min="10515" max="10758" width="9.140625" style="595"/>
    <col min="10759" max="10759" width="10.7109375" style="595" customWidth="1"/>
    <col min="10760" max="10760" width="13.85546875" style="595" customWidth="1"/>
    <col min="10761" max="10761" width="15.28515625" style="595" customWidth="1"/>
    <col min="10762" max="10762" width="15" style="595" customWidth="1"/>
    <col min="10763" max="10763" width="14.85546875" style="595" customWidth="1"/>
    <col min="10764" max="10764" width="15.140625" style="595" customWidth="1"/>
    <col min="10765" max="10765" width="33" style="595" customWidth="1"/>
    <col min="10766" max="10770" width="0" style="595" hidden="1" customWidth="1"/>
    <col min="10771" max="11014" width="9.140625" style="595"/>
    <col min="11015" max="11015" width="10.7109375" style="595" customWidth="1"/>
    <col min="11016" max="11016" width="13.85546875" style="595" customWidth="1"/>
    <col min="11017" max="11017" width="15.28515625" style="595" customWidth="1"/>
    <col min="11018" max="11018" width="15" style="595" customWidth="1"/>
    <col min="11019" max="11019" width="14.85546875" style="595" customWidth="1"/>
    <col min="11020" max="11020" width="15.140625" style="595" customWidth="1"/>
    <col min="11021" max="11021" width="33" style="595" customWidth="1"/>
    <col min="11022" max="11026" width="0" style="595" hidden="1" customWidth="1"/>
    <col min="11027" max="11270" width="9.140625" style="595"/>
    <col min="11271" max="11271" width="10.7109375" style="595" customWidth="1"/>
    <col min="11272" max="11272" width="13.85546875" style="595" customWidth="1"/>
    <col min="11273" max="11273" width="15.28515625" style="595" customWidth="1"/>
    <col min="11274" max="11274" width="15" style="595" customWidth="1"/>
    <col min="11275" max="11275" width="14.85546875" style="595" customWidth="1"/>
    <col min="11276" max="11276" width="15.140625" style="595" customWidth="1"/>
    <col min="11277" max="11277" width="33" style="595" customWidth="1"/>
    <col min="11278" max="11282" width="0" style="595" hidden="1" customWidth="1"/>
    <col min="11283" max="11526" width="9.140625" style="595"/>
    <col min="11527" max="11527" width="10.7109375" style="595" customWidth="1"/>
    <col min="11528" max="11528" width="13.85546875" style="595" customWidth="1"/>
    <col min="11529" max="11529" width="15.28515625" style="595" customWidth="1"/>
    <col min="11530" max="11530" width="15" style="595" customWidth="1"/>
    <col min="11531" max="11531" width="14.85546875" style="595" customWidth="1"/>
    <col min="11532" max="11532" width="15.140625" style="595" customWidth="1"/>
    <col min="11533" max="11533" width="33" style="595" customWidth="1"/>
    <col min="11534" max="11538" width="0" style="595" hidden="1" customWidth="1"/>
    <col min="11539" max="11782" width="9.140625" style="595"/>
    <col min="11783" max="11783" width="10.7109375" style="595" customWidth="1"/>
    <col min="11784" max="11784" width="13.85546875" style="595" customWidth="1"/>
    <col min="11785" max="11785" width="15.28515625" style="595" customWidth="1"/>
    <col min="11786" max="11786" width="15" style="595" customWidth="1"/>
    <col min="11787" max="11787" width="14.85546875" style="595" customWidth="1"/>
    <col min="11788" max="11788" width="15.140625" style="595" customWidth="1"/>
    <col min="11789" max="11789" width="33" style="595" customWidth="1"/>
    <col min="11790" max="11794" width="0" style="595" hidden="1" customWidth="1"/>
    <col min="11795" max="12038" width="9.140625" style="595"/>
    <col min="12039" max="12039" width="10.7109375" style="595" customWidth="1"/>
    <col min="12040" max="12040" width="13.85546875" style="595" customWidth="1"/>
    <col min="12041" max="12041" width="15.28515625" style="595" customWidth="1"/>
    <col min="12042" max="12042" width="15" style="595" customWidth="1"/>
    <col min="12043" max="12043" width="14.85546875" style="595" customWidth="1"/>
    <col min="12044" max="12044" width="15.140625" style="595" customWidth="1"/>
    <col min="12045" max="12045" width="33" style="595" customWidth="1"/>
    <col min="12046" max="12050" width="0" style="595" hidden="1" customWidth="1"/>
    <col min="12051" max="12294" width="9.140625" style="595"/>
    <col min="12295" max="12295" width="10.7109375" style="595" customWidth="1"/>
    <col min="12296" max="12296" width="13.85546875" style="595" customWidth="1"/>
    <col min="12297" max="12297" width="15.28515625" style="595" customWidth="1"/>
    <col min="12298" max="12298" width="15" style="595" customWidth="1"/>
    <col min="12299" max="12299" width="14.85546875" style="595" customWidth="1"/>
    <col min="12300" max="12300" width="15.140625" style="595" customWidth="1"/>
    <col min="12301" max="12301" width="33" style="595" customWidth="1"/>
    <col min="12302" max="12306" width="0" style="595" hidden="1" customWidth="1"/>
    <col min="12307" max="12550" width="9.140625" style="595"/>
    <col min="12551" max="12551" width="10.7109375" style="595" customWidth="1"/>
    <col min="12552" max="12552" width="13.85546875" style="595" customWidth="1"/>
    <col min="12553" max="12553" width="15.28515625" style="595" customWidth="1"/>
    <col min="12554" max="12554" width="15" style="595" customWidth="1"/>
    <col min="12555" max="12555" width="14.85546875" style="595" customWidth="1"/>
    <col min="12556" max="12556" width="15.140625" style="595" customWidth="1"/>
    <col min="12557" max="12557" width="33" style="595" customWidth="1"/>
    <col min="12558" max="12562" width="0" style="595" hidden="1" customWidth="1"/>
    <col min="12563" max="12806" width="9.140625" style="595"/>
    <col min="12807" max="12807" width="10.7109375" style="595" customWidth="1"/>
    <col min="12808" max="12808" width="13.85546875" style="595" customWidth="1"/>
    <col min="12809" max="12809" width="15.28515625" style="595" customWidth="1"/>
    <col min="12810" max="12810" width="15" style="595" customWidth="1"/>
    <col min="12811" max="12811" width="14.85546875" style="595" customWidth="1"/>
    <col min="12812" max="12812" width="15.140625" style="595" customWidth="1"/>
    <col min="12813" max="12813" width="33" style="595" customWidth="1"/>
    <col min="12814" max="12818" width="0" style="595" hidden="1" customWidth="1"/>
    <col min="12819" max="13062" width="9.140625" style="595"/>
    <col min="13063" max="13063" width="10.7109375" style="595" customWidth="1"/>
    <col min="13064" max="13064" width="13.85546875" style="595" customWidth="1"/>
    <col min="13065" max="13065" width="15.28515625" style="595" customWidth="1"/>
    <col min="13066" max="13066" width="15" style="595" customWidth="1"/>
    <col min="13067" max="13067" width="14.85546875" style="595" customWidth="1"/>
    <col min="13068" max="13068" width="15.140625" style="595" customWidth="1"/>
    <col min="13069" max="13069" width="33" style="595" customWidth="1"/>
    <col min="13070" max="13074" width="0" style="595" hidden="1" customWidth="1"/>
    <col min="13075" max="13318" width="9.140625" style="595"/>
    <col min="13319" max="13319" width="10.7109375" style="595" customWidth="1"/>
    <col min="13320" max="13320" width="13.85546875" style="595" customWidth="1"/>
    <col min="13321" max="13321" width="15.28515625" style="595" customWidth="1"/>
    <col min="13322" max="13322" width="15" style="595" customWidth="1"/>
    <col min="13323" max="13323" width="14.85546875" style="595" customWidth="1"/>
    <col min="13324" max="13324" width="15.140625" style="595" customWidth="1"/>
    <col min="13325" max="13325" width="33" style="595" customWidth="1"/>
    <col min="13326" max="13330" width="0" style="595" hidden="1" customWidth="1"/>
    <col min="13331" max="13574" width="9.140625" style="595"/>
    <col min="13575" max="13575" width="10.7109375" style="595" customWidth="1"/>
    <col min="13576" max="13576" width="13.85546875" style="595" customWidth="1"/>
    <col min="13577" max="13577" width="15.28515625" style="595" customWidth="1"/>
    <col min="13578" max="13578" width="15" style="595" customWidth="1"/>
    <col min="13579" max="13579" width="14.85546875" style="595" customWidth="1"/>
    <col min="13580" max="13580" width="15.140625" style="595" customWidth="1"/>
    <col min="13581" max="13581" width="33" style="595" customWidth="1"/>
    <col min="13582" max="13586" width="0" style="595" hidden="1" customWidth="1"/>
    <col min="13587" max="13830" width="9.140625" style="595"/>
    <col min="13831" max="13831" width="10.7109375" style="595" customWidth="1"/>
    <col min="13832" max="13832" width="13.85546875" style="595" customWidth="1"/>
    <col min="13833" max="13833" width="15.28515625" style="595" customWidth="1"/>
    <col min="13834" max="13834" width="15" style="595" customWidth="1"/>
    <col min="13835" max="13835" width="14.85546875" style="595" customWidth="1"/>
    <col min="13836" max="13836" width="15.140625" style="595" customWidth="1"/>
    <col min="13837" max="13837" width="33" style="595" customWidth="1"/>
    <col min="13838" max="13842" width="0" style="595" hidden="1" customWidth="1"/>
    <col min="13843" max="14086" width="9.140625" style="595"/>
    <col min="14087" max="14087" width="10.7109375" style="595" customWidth="1"/>
    <col min="14088" max="14088" width="13.85546875" style="595" customWidth="1"/>
    <col min="14089" max="14089" width="15.28515625" style="595" customWidth="1"/>
    <col min="14090" max="14090" width="15" style="595" customWidth="1"/>
    <col min="14091" max="14091" width="14.85546875" style="595" customWidth="1"/>
    <col min="14092" max="14092" width="15.140625" style="595" customWidth="1"/>
    <col min="14093" max="14093" width="33" style="595" customWidth="1"/>
    <col min="14094" max="14098" width="0" style="595" hidden="1" customWidth="1"/>
    <col min="14099" max="14342" width="9.140625" style="595"/>
    <col min="14343" max="14343" width="10.7109375" style="595" customWidth="1"/>
    <col min="14344" max="14344" width="13.85546875" style="595" customWidth="1"/>
    <col min="14345" max="14345" width="15.28515625" style="595" customWidth="1"/>
    <col min="14346" max="14346" width="15" style="595" customWidth="1"/>
    <col min="14347" max="14347" width="14.85546875" style="595" customWidth="1"/>
    <col min="14348" max="14348" width="15.140625" style="595" customWidth="1"/>
    <col min="14349" max="14349" width="33" style="595" customWidth="1"/>
    <col min="14350" max="14354" width="0" style="595" hidden="1" customWidth="1"/>
    <col min="14355" max="14598" width="9.140625" style="595"/>
    <col min="14599" max="14599" width="10.7109375" style="595" customWidth="1"/>
    <col min="14600" max="14600" width="13.85546875" style="595" customWidth="1"/>
    <col min="14601" max="14601" width="15.28515625" style="595" customWidth="1"/>
    <col min="14602" max="14602" width="15" style="595" customWidth="1"/>
    <col min="14603" max="14603" width="14.85546875" style="595" customWidth="1"/>
    <col min="14604" max="14604" width="15.140625" style="595" customWidth="1"/>
    <col min="14605" max="14605" width="33" style="595" customWidth="1"/>
    <col min="14606" max="14610" width="0" style="595" hidden="1" customWidth="1"/>
    <col min="14611" max="14854" width="9.140625" style="595"/>
    <col min="14855" max="14855" width="10.7109375" style="595" customWidth="1"/>
    <col min="14856" max="14856" width="13.85546875" style="595" customWidth="1"/>
    <col min="14857" max="14857" width="15.28515625" style="595" customWidth="1"/>
    <col min="14858" max="14858" width="15" style="595" customWidth="1"/>
    <col min="14859" max="14859" width="14.85546875" style="595" customWidth="1"/>
    <col min="14860" max="14860" width="15.140625" style="595" customWidth="1"/>
    <col min="14861" max="14861" width="33" style="595" customWidth="1"/>
    <col min="14862" max="14866" width="0" style="595" hidden="1" customWidth="1"/>
    <col min="14867" max="15110" width="9.140625" style="595"/>
    <col min="15111" max="15111" width="10.7109375" style="595" customWidth="1"/>
    <col min="15112" max="15112" width="13.85546875" style="595" customWidth="1"/>
    <col min="15113" max="15113" width="15.28515625" style="595" customWidth="1"/>
    <col min="15114" max="15114" width="15" style="595" customWidth="1"/>
    <col min="15115" max="15115" width="14.85546875" style="595" customWidth="1"/>
    <col min="15116" max="15116" width="15.140625" style="595" customWidth="1"/>
    <col min="15117" max="15117" width="33" style="595" customWidth="1"/>
    <col min="15118" max="15122" width="0" style="595" hidden="1" customWidth="1"/>
    <col min="15123" max="15366" width="9.140625" style="595"/>
    <col min="15367" max="15367" width="10.7109375" style="595" customWidth="1"/>
    <col min="15368" max="15368" width="13.85546875" style="595" customWidth="1"/>
    <col min="15369" max="15369" width="15.28515625" style="595" customWidth="1"/>
    <col min="15370" max="15370" width="15" style="595" customWidth="1"/>
    <col min="15371" max="15371" width="14.85546875" style="595" customWidth="1"/>
    <col min="15372" max="15372" width="15.140625" style="595" customWidth="1"/>
    <col min="15373" max="15373" width="33" style="595" customWidth="1"/>
    <col min="15374" max="15378" width="0" style="595" hidden="1" customWidth="1"/>
    <col min="15379" max="15622" width="9.140625" style="595"/>
    <col min="15623" max="15623" width="10.7109375" style="595" customWidth="1"/>
    <col min="15624" max="15624" width="13.85546875" style="595" customWidth="1"/>
    <col min="15625" max="15625" width="15.28515625" style="595" customWidth="1"/>
    <col min="15626" max="15626" width="15" style="595" customWidth="1"/>
    <col min="15627" max="15627" width="14.85546875" style="595" customWidth="1"/>
    <col min="15628" max="15628" width="15.140625" style="595" customWidth="1"/>
    <col min="15629" max="15629" width="33" style="595" customWidth="1"/>
    <col min="15630" max="15634" width="0" style="595" hidden="1" customWidth="1"/>
    <col min="15635" max="15878" width="9.140625" style="595"/>
    <col min="15879" max="15879" width="10.7109375" style="595" customWidth="1"/>
    <col min="15880" max="15880" width="13.85546875" style="595" customWidth="1"/>
    <col min="15881" max="15881" width="15.28515625" style="595" customWidth="1"/>
    <col min="15882" max="15882" width="15" style="595" customWidth="1"/>
    <col min="15883" max="15883" width="14.85546875" style="595" customWidth="1"/>
    <col min="15884" max="15884" width="15.140625" style="595" customWidth="1"/>
    <col min="15885" max="15885" width="33" style="595" customWidth="1"/>
    <col min="15886" max="15890" width="0" style="595" hidden="1" customWidth="1"/>
    <col min="15891" max="16134" width="9.140625" style="595"/>
    <col min="16135" max="16135" width="10.7109375" style="595" customWidth="1"/>
    <col min="16136" max="16136" width="13.85546875" style="595" customWidth="1"/>
    <col min="16137" max="16137" width="15.28515625" style="595" customWidth="1"/>
    <col min="16138" max="16138" width="15" style="595" customWidth="1"/>
    <col min="16139" max="16139" width="14.85546875" style="595" customWidth="1"/>
    <col min="16140" max="16140" width="15.140625" style="595" customWidth="1"/>
    <col min="16141" max="16141" width="33" style="595" customWidth="1"/>
    <col min="16142" max="16146" width="0" style="595" hidden="1" customWidth="1"/>
    <col min="16147" max="16384" width="9.140625" style="595"/>
  </cols>
  <sheetData>
    <row r="1" spans="1:17" x14ac:dyDescent="0.25">
      <c r="A1" s="818"/>
      <c r="B1" s="818"/>
      <c r="C1" s="818"/>
      <c r="D1" s="818"/>
      <c r="E1" s="818"/>
      <c r="F1" s="818"/>
      <c r="G1" s="818"/>
      <c r="H1" s="818"/>
      <c r="I1" s="823"/>
      <c r="J1" s="823"/>
      <c r="K1" s="2020" t="s">
        <v>1537</v>
      </c>
      <c r="L1" s="2020"/>
      <c r="M1" s="2020"/>
      <c r="N1" s="792"/>
      <c r="O1" s="792"/>
      <c r="P1" s="792"/>
      <c r="Q1" s="792"/>
    </row>
    <row r="2" spans="1:17" x14ac:dyDescent="0.25">
      <c r="A2" s="818"/>
      <c r="B2" s="818"/>
      <c r="C2" s="818"/>
      <c r="D2" s="818"/>
      <c r="E2" s="818"/>
      <c r="F2" s="818"/>
      <c r="G2" s="818"/>
      <c r="H2" s="818"/>
      <c r="I2" s="823"/>
      <c r="J2" s="823"/>
      <c r="K2" s="2020" t="s">
        <v>295</v>
      </c>
      <c r="L2" s="2020"/>
      <c r="M2" s="2020"/>
      <c r="N2" s="792"/>
      <c r="O2" s="792"/>
      <c r="P2" s="792"/>
      <c r="Q2" s="792"/>
    </row>
    <row r="3" spans="1:17" x14ac:dyDescent="0.25">
      <c r="A3" s="818"/>
      <c r="B3" s="818"/>
      <c r="C3" s="818"/>
      <c r="D3" s="818"/>
      <c r="E3" s="818"/>
      <c r="F3" s="818"/>
      <c r="G3" s="818"/>
      <c r="H3" s="818"/>
      <c r="I3" s="823"/>
      <c r="J3" s="823"/>
      <c r="K3" s="2020" t="s">
        <v>296</v>
      </c>
      <c r="L3" s="2020"/>
      <c r="M3" s="2020"/>
      <c r="N3" s="792"/>
      <c r="O3" s="792"/>
      <c r="P3" s="792"/>
      <c r="Q3" s="792"/>
    </row>
    <row r="4" spans="1:17" x14ac:dyDescent="0.25">
      <c r="A4" s="818"/>
      <c r="B4" s="818"/>
      <c r="C4" s="818"/>
      <c r="D4" s="818"/>
      <c r="E4" s="818"/>
      <c r="F4" s="818"/>
      <c r="G4" s="818"/>
      <c r="H4" s="818"/>
      <c r="I4" s="823"/>
      <c r="J4" s="823"/>
      <c r="K4" s="2020" t="s">
        <v>297</v>
      </c>
      <c r="L4" s="2020"/>
      <c r="M4" s="2020"/>
      <c r="N4" s="792"/>
      <c r="O4" s="792"/>
      <c r="P4" s="792"/>
      <c r="Q4" s="792"/>
    </row>
    <row r="5" spans="1:17" ht="15" customHeight="1" x14ac:dyDescent="0.25">
      <c r="A5" s="818"/>
      <c r="B5" s="818"/>
      <c r="C5" s="818"/>
      <c r="D5" s="818"/>
      <c r="E5" s="818"/>
      <c r="F5" s="818"/>
      <c r="G5" s="818"/>
      <c r="H5" s="818"/>
      <c r="I5" s="823"/>
      <c r="J5" s="823"/>
      <c r="K5" s="1727" t="s">
        <v>1538</v>
      </c>
      <c r="L5" s="1727"/>
      <c r="M5" s="1727"/>
      <c r="N5" s="792"/>
      <c r="O5" s="792"/>
      <c r="P5" s="792"/>
      <c r="Q5" s="792"/>
    </row>
    <row r="6" spans="1:17" x14ac:dyDescent="0.25">
      <c r="A6" s="818"/>
      <c r="B6" s="818"/>
      <c r="C6" s="818"/>
      <c r="D6" s="818"/>
      <c r="E6" s="818"/>
      <c r="F6" s="818"/>
      <c r="G6" s="818"/>
      <c r="H6" s="818"/>
      <c r="I6" s="823"/>
      <c r="J6" s="823"/>
      <c r="K6" s="2021" t="s">
        <v>1680</v>
      </c>
      <c r="L6" s="2021"/>
      <c r="M6" s="2021"/>
      <c r="N6" s="792"/>
      <c r="O6" s="792"/>
      <c r="P6" s="792"/>
      <c r="Q6" s="792"/>
    </row>
    <row r="7" spans="1:17" x14ac:dyDescent="0.25">
      <c r="A7" s="818"/>
      <c r="B7" s="818"/>
      <c r="C7" s="818"/>
      <c r="D7" s="818"/>
      <c r="E7" s="818"/>
      <c r="F7" s="818"/>
      <c r="G7" s="818"/>
      <c r="H7" s="818"/>
      <c r="I7" s="823"/>
      <c r="J7" s="823"/>
      <c r="K7" s="823"/>
      <c r="L7" s="823"/>
      <c r="M7" s="816"/>
      <c r="N7" s="792"/>
      <c r="O7" s="792"/>
      <c r="P7" s="792"/>
      <c r="Q7" s="792"/>
    </row>
    <row r="8" spans="1:17" x14ac:dyDescent="0.25">
      <c r="A8" s="2025" t="s">
        <v>993</v>
      </c>
      <c r="B8" s="2025"/>
      <c r="C8" s="2025"/>
      <c r="D8" s="2025"/>
      <c r="E8" s="2025"/>
      <c r="F8" s="2025"/>
      <c r="G8" s="2025"/>
      <c r="H8" s="2025"/>
      <c r="I8" s="2025"/>
      <c r="J8" s="2025"/>
      <c r="K8" s="2025"/>
      <c r="L8" s="2025"/>
      <c r="M8" s="2025"/>
      <c r="N8" s="792"/>
      <c r="O8" s="792"/>
      <c r="P8" s="792"/>
      <c r="Q8" s="792"/>
    </row>
    <row r="9" spans="1:17" x14ac:dyDescent="0.25">
      <c r="A9" s="818"/>
      <c r="B9" s="818"/>
      <c r="C9" s="818"/>
      <c r="D9" s="818"/>
      <c r="E9" s="818"/>
      <c r="F9" s="818"/>
      <c r="G9" s="818"/>
      <c r="H9" s="818"/>
      <c r="I9" s="823"/>
      <c r="J9" s="823"/>
      <c r="K9" s="823"/>
      <c r="L9" s="816"/>
      <c r="M9" s="816"/>
      <c r="N9" s="792"/>
      <c r="O9" s="792"/>
      <c r="P9" s="792"/>
      <c r="Q9" s="792"/>
    </row>
    <row r="10" spans="1:17" ht="15" customHeight="1" x14ac:dyDescent="0.25">
      <c r="A10" s="2026" t="s">
        <v>298</v>
      </c>
      <c r="B10" s="2027"/>
      <c r="C10" s="2027"/>
      <c r="D10" s="2027"/>
      <c r="E10" s="2027"/>
      <c r="F10" s="2027"/>
      <c r="G10" s="2027"/>
      <c r="H10" s="2028"/>
      <c r="I10" s="2022" t="s">
        <v>81</v>
      </c>
      <c r="J10" s="2022"/>
      <c r="K10" s="2022"/>
      <c r="L10" s="2022"/>
      <c r="M10" s="2023" t="s">
        <v>1539</v>
      </c>
      <c r="N10" s="792"/>
      <c r="O10" s="792"/>
      <c r="P10" s="792"/>
      <c r="Q10" s="792"/>
    </row>
    <row r="11" spans="1:17" ht="89.25" x14ac:dyDescent="0.25">
      <c r="A11" s="2029"/>
      <c r="B11" s="2030"/>
      <c r="C11" s="2030"/>
      <c r="D11" s="2030"/>
      <c r="E11" s="2030"/>
      <c r="F11" s="2030"/>
      <c r="G11" s="2030"/>
      <c r="H11" s="2031"/>
      <c r="I11" s="828" t="s">
        <v>990</v>
      </c>
      <c r="J11" s="828" t="s">
        <v>934</v>
      </c>
      <c r="K11" s="828" t="s">
        <v>991</v>
      </c>
      <c r="L11" s="828" t="s">
        <v>992</v>
      </c>
      <c r="M11" s="2024"/>
      <c r="N11" s="792"/>
      <c r="O11" s="792"/>
      <c r="P11" s="792"/>
      <c r="Q11" s="792"/>
    </row>
    <row r="12" spans="1:17" ht="15.75" customHeight="1" x14ac:dyDescent="0.25">
      <c r="A12" s="817" t="s">
        <v>171</v>
      </c>
      <c r="B12" s="2014" t="s">
        <v>984</v>
      </c>
      <c r="C12" s="2015"/>
      <c r="D12" s="2015"/>
      <c r="E12" s="2015"/>
      <c r="F12" s="2015"/>
      <c r="G12" s="2015"/>
      <c r="H12" s="2016"/>
      <c r="I12" s="824">
        <v>0</v>
      </c>
      <c r="J12" s="824">
        <v>0</v>
      </c>
      <c r="K12" s="824">
        <v>0</v>
      </c>
      <c r="L12" s="824">
        <v>0</v>
      </c>
      <c r="M12" s="829"/>
      <c r="N12" s="792"/>
      <c r="O12" s="792"/>
      <c r="P12" s="792"/>
      <c r="Q12" s="792"/>
    </row>
    <row r="13" spans="1:17" ht="15.75" customHeight="1" x14ac:dyDescent="0.25">
      <c r="A13" s="817" t="s">
        <v>175</v>
      </c>
      <c r="B13" s="2035" t="s">
        <v>396</v>
      </c>
      <c r="C13" s="2036"/>
      <c r="D13" s="2036"/>
      <c r="E13" s="2036"/>
      <c r="F13" s="2036"/>
      <c r="G13" s="2036"/>
      <c r="H13" s="2037"/>
      <c r="I13" s="824">
        <v>0</v>
      </c>
      <c r="J13" s="824">
        <v>0</v>
      </c>
      <c r="K13" s="824">
        <v>0</v>
      </c>
      <c r="L13" s="824">
        <v>0</v>
      </c>
      <c r="M13" s="829"/>
      <c r="N13" s="792"/>
      <c r="O13" s="792"/>
      <c r="P13" s="792"/>
      <c r="Q13" s="792"/>
    </row>
    <row r="14" spans="1:17" ht="15.75" customHeight="1" x14ac:dyDescent="0.25">
      <c r="A14" s="817" t="s">
        <v>176</v>
      </c>
      <c r="B14" s="2014" t="s">
        <v>1229</v>
      </c>
      <c r="C14" s="2015"/>
      <c r="D14" s="2015"/>
      <c r="E14" s="2015"/>
      <c r="F14" s="2015"/>
      <c r="G14" s="2015"/>
      <c r="H14" s="2016"/>
      <c r="I14" s="824">
        <v>0</v>
      </c>
      <c r="J14" s="824">
        <v>0</v>
      </c>
      <c r="K14" s="824">
        <v>0</v>
      </c>
      <c r="L14" s="824">
        <v>0</v>
      </c>
      <c r="M14" s="829"/>
      <c r="N14" s="792"/>
      <c r="O14" s="792"/>
      <c r="P14" s="792"/>
      <c r="Q14" s="792"/>
    </row>
    <row r="15" spans="1:17" ht="15.75" customHeight="1" x14ac:dyDescent="0.25">
      <c r="A15" s="817" t="s">
        <v>237</v>
      </c>
      <c r="B15" s="2014" t="s">
        <v>299</v>
      </c>
      <c r="C15" s="2015"/>
      <c r="D15" s="2015"/>
      <c r="E15" s="2015"/>
      <c r="F15" s="2015"/>
      <c r="G15" s="2015"/>
      <c r="H15" s="2016"/>
      <c r="I15" s="824">
        <v>0</v>
      </c>
      <c r="J15" s="824">
        <v>0</v>
      </c>
      <c r="K15" s="824">
        <v>0</v>
      </c>
      <c r="L15" s="824">
        <v>0</v>
      </c>
      <c r="M15" s="829"/>
      <c r="N15" s="792"/>
      <c r="O15" s="792"/>
      <c r="P15" s="792"/>
      <c r="Q15" s="792"/>
    </row>
    <row r="16" spans="1:17" ht="15.75" customHeight="1" x14ac:dyDescent="0.25">
      <c r="A16" s="817" t="s">
        <v>248</v>
      </c>
      <c r="B16" s="2014" t="s">
        <v>1230</v>
      </c>
      <c r="C16" s="2015"/>
      <c r="D16" s="2015"/>
      <c r="E16" s="2015"/>
      <c r="F16" s="2015"/>
      <c r="G16" s="2015"/>
      <c r="H16" s="2016"/>
      <c r="I16" s="824">
        <v>0</v>
      </c>
      <c r="J16" s="824">
        <v>0</v>
      </c>
      <c r="K16" s="824">
        <v>0</v>
      </c>
      <c r="L16" s="824">
        <v>0</v>
      </c>
      <c r="M16" s="829"/>
      <c r="N16" s="792"/>
      <c r="O16" s="792"/>
      <c r="P16" s="792"/>
      <c r="Q16" s="792"/>
    </row>
    <row r="17" spans="1:17" ht="15.75" customHeight="1" x14ac:dyDescent="0.25">
      <c r="A17" s="819"/>
      <c r="B17" s="2014" t="s">
        <v>300</v>
      </c>
      <c r="C17" s="2015"/>
      <c r="D17" s="2015"/>
      <c r="E17" s="2015"/>
      <c r="F17" s="2015"/>
      <c r="G17" s="2015"/>
      <c r="H17" s="2016"/>
      <c r="I17" s="824">
        <v>0</v>
      </c>
      <c r="J17" s="824">
        <v>0</v>
      </c>
      <c r="K17" s="824">
        <v>0</v>
      </c>
      <c r="L17" s="824">
        <v>0</v>
      </c>
      <c r="M17" s="829"/>
      <c r="N17" s="792"/>
      <c r="O17" s="792"/>
      <c r="P17" s="792"/>
      <c r="Q17" s="792"/>
    </row>
    <row r="18" spans="1:17" ht="15.75" customHeight="1" x14ac:dyDescent="0.25">
      <c r="A18" s="819"/>
      <c r="B18" s="2014" t="s">
        <v>1061</v>
      </c>
      <c r="C18" s="2015"/>
      <c r="D18" s="2015"/>
      <c r="E18" s="2015"/>
      <c r="F18" s="2015"/>
      <c r="G18" s="2015"/>
      <c r="H18" s="2016"/>
      <c r="I18" s="824">
        <v>0</v>
      </c>
      <c r="J18" s="824">
        <v>0</v>
      </c>
      <c r="K18" s="824">
        <v>0</v>
      </c>
      <c r="L18" s="824">
        <v>0</v>
      </c>
      <c r="M18" s="829"/>
      <c r="N18" s="792"/>
      <c r="O18" s="792"/>
      <c r="P18" s="792"/>
      <c r="Q18" s="792"/>
    </row>
    <row r="19" spans="1:17" ht="15.75" customHeight="1" x14ac:dyDescent="0.25">
      <c r="A19" s="819"/>
      <c r="B19" s="2014" t="s">
        <v>985</v>
      </c>
      <c r="C19" s="2015"/>
      <c r="D19" s="2015"/>
      <c r="E19" s="2015"/>
      <c r="F19" s="2015"/>
      <c r="G19" s="2015"/>
      <c r="H19" s="2016"/>
      <c r="I19" s="824">
        <v>0</v>
      </c>
      <c r="J19" s="824">
        <v>0</v>
      </c>
      <c r="K19" s="824">
        <v>0</v>
      </c>
      <c r="L19" s="824">
        <v>0</v>
      </c>
      <c r="M19" s="829"/>
      <c r="N19" s="792"/>
      <c r="O19" s="792"/>
      <c r="P19" s="792"/>
      <c r="Q19" s="792"/>
    </row>
    <row r="20" spans="1:17" ht="15.75" customHeight="1" x14ac:dyDescent="0.25">
      <c r="A20" s="819"/>
      <c r="B20" s="2014" t="s">
        <v>1062</v>
      </c>
      <c r="C20" s="2015"/>
      <c r="D20" s="2015"/>
      <c r="E20" s="2015"/>
      <c r="F20" s="2015"/>
      <c r="G20" s="2015"/>
      <c r="H20" s="2016"/>
      <c r="I20" s="824">
        <v>0</v>
      </c>
      <c r="J20" s="824">
        <v>0</v>
      </c>
      <c r="K20" s="824">
        <v>0</v>
      </c>
      <c r="L20" s="824">
        <v>0</v>
      </c>
      <c r="M20" s="825"/>
      <c r="N20" s="792"/>
      <c r="O20" s="792"/>
      <c r="P20" s="792"/>
      <c r="Q20" s="792"/>
    </row>
    <row r="21" spans="1:17" ht="15.75" customHeight="1" x14ac:dyDescent="0.25">
      <c r="A21" s="817" t="s">
        <v>263</v>
      </c>
      <c r="B21" s="2014" t="s">
        <v>1231</v>
      </c>
      <c r="C21" s="2015"/>
      <c r="D21" s="2015"/>
      <c r="E21" s="2015"/>
      <c r="F21" s="2015"/>
      <c r="G21" s="2015"/>
      <c r="H21" s="2016"/>
      <c r="I21" s="824">
        <v>0</v>
      </c>
      <c r="J21" s="824">
        <v>0</v>
      </c>
      <c r="K21" s="824">
        <v>0</v>
      </c>
      <c r="L21" s="824">
        <v>0</v>
      </c>
      <c r="M21" s="829"/>
      <c r="N21" s="792"/>
      <c r="O21" s="792"/>
      <c r="P21" s="792"/>
      <c r="Q21" s="792"/>
    </row>
    <row r="22" spans="1:17" ht="15.75" customHeight="1" x14ac:dyDescent="0.25">
      <c r="A22" s="817"/>
      <c r="B22" s="2014" t="s">
        <v>1232</v>
      </c>
      <c r="C22" s="2015"/>
      <c r="D22" s="2015"/>
      <c r="E22" s="2015"/>
      <c r="F22" s="2015"/>
      <c r="G22" s="2015"/>
      <c r="H22" s="2016"/>
      <c r="I22" s="824">
        <v>0</v>
      </c>
      <c r="J22" s="824">
        <v>0</v>
      </c>
      <c r="K22" s="824">
        <v>0</v>
      </c>
      <c r="L22" s="824">
        <v>0</v>
      </c>
      <c r="M22" s="829"/>
      <c r="N22" s="792"/>
      <c r="O22" s="792"/>
      <c r="P22" s="792"/>
      <c r="Q22" s="792"/>
    </row>
    <row r="23" spans="1:17" ht="15.75" customHeight="1" x14ac:dyDescent="0.25">
      <c r="A23" s="817" t="s">
        <v>278</v>
      </c>
      <c r="B23" s="2014" t="s">
        <v>301</v>
      </c>
      <c r="C23" s="2015"/>
      <c r="D23" s="2015"/>
      <c r="E23" s="2015"/>
      <c r="F23" s="2015"/>
      <c r="G23" s="2015"/>
      <c r="H23" s="2016"/>
      <c r="I23" s="824">
        <v>0</v>
      </c>
      <c r="J23" s="824">
        <v>0</v>
      </c>
      <c r="K23" s="824">
        <v>0</v>
      </c>
      <c r="L23" s="824">
        <v>0</v>
      </c>
      <c r="M23" s="829"/>
      <c r="N23" s="792"/>
      <c r="O23" s="792"/>
      <c r="P23" s="792"/>
      <c r="Q23" s="792"/>
    </row>
    <row r="24" spans="1:17" ht="15.75" customHeight="1" x14ac:dyDescent="0.25">
      <c r="A24" s="817"/>
      <c r="B24" s="2014" t="s">
        <v>1233</v>
      </c>
      <c r="C24" s="2015"/>
      <c r="D24" s="2015"/>
      <c r="E24" s="2015"/>
      <c r="F24" s="2015"/>
      <c r="G24" s="2015"/>
      <c r="H24" s="2016"/>
      <c r="I24" s="824">
        <v>0</v>
      </c>
      <c r="J24" s="824">
        <v>0</v>
      </c>
      <c r="K24" s="824">
        <v>0</v>
      </c>
      <c r="L24" s="824">
        <v>0</v>
      </c>
      <c r="M24" s="829"/>
      <c r="N24" s="792"/>
      <c r="O24" s="792"/>
      <c r="P24" s="792"/>
      <c r="Q24" s="792"/>
    </row>
    <row r="25" spans="1:17" ht="15.75" customHeight="1" x14ac:dyDescent="0.25">
      <c r="A25" s="817" t="s">
        <v>774</v>
      </c>
      <c r="B25" s="2014" t="s">
        <v>986</v>
      </c>
      <c r="C25" s="2015"/>
      <c r="D25" s="2015"/>
      <c r="E25" s="2015"/>
      <c r="F25" s="2015"/>
      <c r="G25" s="2015"/>
      <c r="H25" s="2016"/>
      <c r="I25" s="824">
        <v>0</v>
      </c>
      <c r="J25" s="824">
        <v>0</v>
      </c>
      <c r="K25" s="824">
        <v>0</v>
      </c>
      <c r="L25" s="824">
        <v>0</v>
      </c>
      <c r="M25" s="829"/>
      <c r="N25" s="792"/>
      <c r="O25" s="792"/>
      <c r="P25" s="792"/>
      <c r="Q25" s="792"/>
    </row>
    <row r="26" spans="1:17" ht="15" customHeight="1" x14ac:dyDescent="0.25">
      <c r="A26" s="817" t="s">
        <v>638</v>
      </c>
      <c r="B26" s="2032" t="s">
        <v>1064</v>
      </c>
      <c r="C26" s="2033"/>
      <c r="D26" s="2033"/>
      <c r="E26" s="2033"/>
      <c r="F26" s="2033"/>
      <c r="G26" s="2033"/>
      <c r="H26" s="2034"/>
      <c r="I26" s="824">
        <v>0</v>
      </c>
      <c r="J26" s="824">
        <v>0</v>
      </c>
      <c r="K26" s="824">
        <v>0</v>
      </c>
      <c r="L26" s="824">
        <v>0</v>
      </c>
      <c r="M26" s="829"/>
      <c r="N26" s="792"/>
      <c r="O26" s="792"/>
      <c r="P26" s="792"/>
      <c r="Q26" s="792"/>
    </row>
    <row r="27" spans="1:17" ht="15.75" customHeight="1" x14ac:dyDescent="0.25">
      <c r="A27" s="817" t="s">
        <v>775</v>
      </c>
      <c r="B27" s="2014" t="s">
        <v>987</v>
      </c>
      <c r="C27" s="2015"/>
      <c r="D27" s="2015"/>
      <c r="E27" s="2015"/>
      <c r="F27" s="2015"/>
      <c r="G27" s="2015"/>
      <c r="H27" s="2016"/>
      <c r="I27" s="824">
        <v>0</v>
      </c>
      <c r="J27" s="824">
        <v>0</v>
      </c>
      <c r="K27" s="824">
        <v>0</v>
      </c>
      <c r="L27" s="824">
        <v>0</v>
      </c>
      <c r="M27" s="829"/>
      <c r="N27" s="792"/>
      <c r="O27" s="792"/>
      <c r="P27" s="792"/>
      <c r="Q27" s="792"/>
    </row>
    <row r="28" spans="1:17" ht="15.75" customHeight="1" x14ac:dyDescent="0.25">
      <c r="A28" s="817" t="s">
        <v>850</v>
      </c>
      <c r="B28" s="2014" t="s">
        <v>1183</v>
      </c>
      <c r="C28" s="2015"/>
      <c r="D28" s="2015"/>
      <c r="E28" s="2015"/>
      <c r="F28" s="2015"/>
      <c r="G28" s="2015"/>
      <c r="H28" s="2016"/>
      <c r="I28" s="824">
        <v>0</v>
      </c>
      <c r="J28" s="824">
        <v>0</v>
      </c>
      <c r="K28" s="824">
        <v>0</v>
      </c>
      <c r="L28" s="824">
        <v>0</v>
      </c>
      <c r="M28" s="829"/>
      <c r="N28" s="792"/>
      <c r="O28" s="792"/>
      <c r="P28" s="792"/>
      <c r="Q28" s="792"/>
    </row>
    <row r="29" spans="1:17" ht="15.75" customHeight="1" x14ac:dyDescent="0.25">
      <c r="A29" s="817" t="s">
        <v>1006</v>
      </c>
      <c r="B29" s="2014" t="s">
        <v>885</v>
      </c>
      <c r="C29" s="2015"/>
      <c r="D29" s="2015"/>
      <c r="E29" s="2015"/>
      <c r="F29" s="2015"/>
      <c r="G29" s="2015"/>
      <c r="H29" s="2016"/>
      <c r="I29" s="824">
        <v>0</v>
      </c>
      <c r="J29" s="824">
        <v>0</v>
      </c>
      <c r="K29" s="824">
        <v>0</v>
      </c>
      <c r="L29" s="824">
        <v>0</v>
      </c>
      <c r="M29" s="829"/>
      <c r="N29" s="792"/>
      <c r="O29" s="792"/>
      <c r="P29" s="792"/>
      <c r="Q29" s="792"/>
    </row>
    <row r="30" spans="1:17" ht="15.75" customHeight="1" x14ac:dyDescent="0.25">
      <c r="A30" s="817" t="s">
        <v>851</v>
      </c>
      <c r="B30" s="2014" t="s">
        <v>1234</v>
      </c>
      <c r="C30" s="2015"/>
      <c r="D30" s="2015"/>
      <c r="E30" s="2015"/>
      <c r="F30" s="2015"/>
      <c r="G30" s="2015"/>
      <c r="H30" s="2016"/>
      <c r="I30" s="824">
        <v>0</v>
      </c>
      <c r="J30" s="824">
        <v>0</v>
      </c>
      <c r="K30" s="824">
        <v>0</v>
      </c>
      <c r="L30" s="824">
        <v>0</v>
      </c>
      <c r="M30" s="829"/>
      <c r="N30" s="792"/>
      <c r="O30" s="792"/>
      <c r="P30" s="792"/>
      <c r="Q30" s="792"/>
    </row>
    <row r="31" spans="1:17" ht="15.75" customHeight="1" x14ac:dyDescent="0.25">
      <c r="A31" s="817" t="s">
        <v>879</v>
      </c>
      <c r="B31" s="2014" t="s">
        <v>1235</v>
      </c>
      <c r="C31" s="2015"/>
      <c r="D31" s="2015"/>
      <c r="E31" s="2015"/>
      <c r="F31" s="2015"/>
      <c r="G31" s="2015"/>
      <c r="H31" s="2016"/>
      <c r="I31" s="824">
        <v>0</v>
      </c>
      <c r="J31" s="824">
        <v>0</v>
      </c>
      <c r="K31" s="824">
        <v>0</v>
      </c>
      <c r="L31" s="824">
        <v>0</v>
      </c>
      <c r="M31" s="829"/>
      <c r="N31" s="792"/>
      <c r="O31" s="792"/>
      <c r="P31" s="792"/>
      <c r="Q31" s="792"/>
    </row>
    <row r="32" spans="1:17" ht="15.75" customHeight="1" x14ac:dyDescent="0.25">
      <c r="A32" s="817" t="s">
        <v>1007</v>
      </c>
      <c r="B32" s="2014" t="s">
        <v>1236</v>
      </c>
      <c r="C32" s="2015"/>
      <c r="D32" s="2015"/>
      <c r="E32" s="2015"/>
      <c r="F32" s="2015"/>
      <c r="G32" s="2015"/>
      <c r="H32" s="2016"/>
      <c r="I32" s="824">
        <v>0</v>
      </c>
      <c r="J32" s="824">
        <v>0</v>
      </c>
      <c r="K32" s="824">
        <v>0</v>
      </c>
      <c r="L32" s="824">
        <v>0</v>
      </c>
      <c r="M32" s="829"/>
      <c r="N32" s="792"/>
      <c r="O32" s="792"/>
      <c r="P32" s="792"/>
      <c r="Q32" s="792"/>
    </row>
    <row r="33" spans="1:17" ht="15.75" customHeight="1" x14ac:dyDescent="0.25">
      <c r="A33" s="817" t="s">
        <v>1008</v>
      </c>
      <c r="B33" s="2014" t="s">
        <v>988</v>
      </c>
      <c r="C33" s="2015"/>
      <c r="D33" s="2015"/>
      <c r="E33" s="2015"/>
      <c r="F33" s="2015"/>
      <c r="G33" s="2015"/>
      <c r="H33" s="2016"/>
      <c r="I33" s="824">
        <v>0</v>
      </c>
      <c r="J33" s="824">
        <v>0</v>
      </c>
      <c r="K33" s="824">
        <v>0</v>
      </c>
      <c r="L33" s="824">
        <v>0</v>
      </c>
      <c r="M33" s="829"/>
      <c r="N33" s="792"/>
      <c r="O33" s="792"/>
      <c r="P33" s="792"/>
      <c r="Q33" s="792"/>
    </row>
    <row r="34" spans="1:17" x14ac:dyDescent="0.25">
      <c r="A34" s="2018" t="s">
        <v>1447</v>
      </c>
      <c r="B34" s="2019"/>
      <c r="C34" s="2019"/>
      <c r="D34" s="2019"/>
      <c r="E34" s="2019"/>
      <c r="F34" s="2019"/>
      <c r="G34" s="2019"/>
      <c r="H34" s="2019"/>
      <c r="I34" s="2019"/>
      <c r="J34" s="2019"/>
      <c r="K34" s="2019"/>
      <c r="L34" s="2019"/>
      <c r="M34" s="2019"/>
      <c r="N34" s="792"/>
      <c r="O34" s="792"/>
      <c r="P34" s="792"/>
      <c r="Q34" s="792"/>
    </row>
    <row r="35" spans="1:17" ht="93" customHeight="1" x14ac:dyDescent="0.25">
      <c r="A35" s="2017" t="s">
        <v>298</v>
      </c>
      <c r="B35" s="2017"/>
      <c r="C35" s="2017"/>
      <c r="D35" s="2017"/>
      <c r="E35" s="2017"/>
      <c r="F35" s="2017"/>
      <c r="G35" s="2017"/>
      <c r="H35" s="827" t="s">
        <v>256</v>
      </c>
      <c r="I35" s="830" t="s">
        <v>990</v>
      </c>
      <c r="J35" s="830" t="s">
        <v>934</v>
      </c>
      <c r="K35" s="830" t="s">
        <v>991</v>
      </c>
      <c r="L35" s="831" t="s">
        <v>992</v>
      </c>
      <c r="M35" s="831" t="s">
        <v>1539</v>
      </c>
      <c r="N35" s="792"/>
      <c r="O35" s="792"/>
      <c r="P35" s="792"/>
      <c r="Q35" s="792"/>
    </row>
    <row r="36" spans="1:17" ht="27" customHeight="1" x14ac:dyDescent="0.25">
      <c r="A36" s="817" t="s">
        <v>171</v>
      </c>
      <c r="B36" s="2009" t="s">
        <v>1540</v>
      </c>
      <c r="C36" s="2009"/>
      <c r="D36" s="2009"/>
      <c r="E36" s="2009"/>
      <c r="F36" s="2009"/>
      <c r="G36" s="2009"/>
      <c r="H36" s="820" t="s">
        <v>1541</v>
      </c>
      <c r="I36" s="826" t="e">
        <v>#DIV/0!</v>
      </c>
      <c r="J36" s="826" t="e">
        <v>#DIV/0!</v>
      </c>
      <c r="K36" s="826" t="e">
        <v>#DIV/0!</v>
      </c>
      <c r="L36" s="826" t="e">
        <v>#DIV/0!</v>
      </c>
      <c r="M36" s="826"/>
      <c r="N36" s="792"/>
      <c r="O36" s="792"/>
      <c r="P36" s="792"/>
      <c r="Q36" s="792"/>
    </row>
    <row r="37" spans="1:17" ht="30" customHeight="1" x14ac:dyDescent="0.25">
      <c r="A37" s="817" t="s">
        <v>175</v>
      </c>
      <c r="B37" s="2009" t="s">
        <v>1237</v>
      </c>
      <c r="C37" s="2009"/>
      <c r="D37" s="2009"/>
      <c r="E37" s="2009"/>
      <c r="F37" s="2009"/>
      <c r="G37" s="2009"/>
      <c r="H37" s="821" t="s">
        <v>1542</v>
      </c>
      <c r="I37" s="826" t="e">
        <v>#DIV/0!</v>
      </c>
      <c r="J37" s="826" t="e">
        <v>#DIV/0!</v>
      </c>
      <c r="K37" s="826" t="e">
        <v>#DIV/0!</v>
      </c>
      <c r="L37" s="826" t="e">
        <v>#DIV/0!</v>
      </c>
      <c r="M37" s="826"/>
      <c r="N37" s="792"/>
      <c r="O37" s="792"/>
      <c r="P37" s="792"/>
      <c r="Q37" s="792"/>
    </row>
    <row r="38" spans="1:17" ht="27.75" customHeight="1" x14ac:dyDescent="0.25">
      <c r="A38" s="817" t="s">
        <v>176</v>
      </c>
      <c r="B38" s="2009" t="s">
        <v>1238</v>
      </c>
      <c r="C38" s="2009"/>
      <c r="D38" s="2009"/>
      <c r="E38" s="2009"/>
      <c r="F38" s="2009"/>
      <c r="G38" s="2009"/>
      <c r="H38" s="821" t="s">
        <v>261</v>
      </c>
      <c r="I38" s="826" t="e">
        <v>#DIV/0!</v>
      </c>
      <c r="J38" s="826" t="e">
        <v>#DIV/0!</v>
      </c>
      <c r="K38" s="826" t="e">
        <v>#DIV/0!</v>
      </c>
      <c r="L38" s="826" t="e">
        <v>#DIV/0!</v>
      </c>
      <c r="M38" s="826"/>
      <c r="N38" s="792"/>
      <c r="O38" s="792"/>
      <c r="P38" s="792"/>
      <c r="Q38" s="792"/>
    </row>
    <row r="39" spans="1:17" ht="26.25" customHeight="1" x14ac:dyDescent="0.25">
      <c r="A39" s="832" t="s">
        <v>302</v>
      </c>
      <c r="B39" s="833"/>
      <c r="C39" s="833"/>
      <c r="D39" s="833"/>
      <c r="E39" s="833"/>
      <c r="F39" s="833"/>
      <c r="G39" s="833"/>
      <c r="H39" s="833"/>
      <c r="I39" s="833"/>
      <c r="J39" s="833"/>
      <c r="K39" s="833"/>
      <c r="L39" s="833"/>
      <c r="M39" s="833"/>
      <c r="N39" s="792"/>
      <c r="O39" s="792"/>
      <c r="P39" s="792"/>
      <c r="Q39" s="792"/>
    </row>
    <row r="40" spans="1:17" ht="32.25" customHeight="1" x14ac:dyDescent="0.25">
      <c r="A40" s="817" t="s">
        <v>171</v>
      </c>
      <c r="B40" s="2009" t="s">
        <v>1543</v>
      </c>
      <c r="C40" s="2009"/>
      <c r="D40" s="2009"/>
      <c r="E40" s="2009"/>
      <c r="F40" s="2009"/>
      <c r="G40" s="2009"/>
      <c r="H40" s="826" t="s">
        <v>1544</v>
      </c>
      <c r="I40" s="826" t="e">
        <v>#DIV/0!</v>
      </c>
      <c r="J40" s="826" t="e">
        <v>#DIV/0!</v>
      </c>
      <c r="K40" s="826" t="e">
        <v>#DIV/0!</v>
      </c>
      <c r="L40" s="826" t="e">
        <v>#DIV/0!</v>
      </c>
      <c r="M40" s="826"/>
      <c r="N40" s="792"/>
      <c r="O40" s="792"/>
      <c r="P40" s="792"/>
      <c r="Q40" s="792"/>
    </row>
    <row r="41" spans="1:17" ht="30" customHeight="1" x14ac:dyDescent="0.25">
      <c r="A41" s="817" t="s">
        <v>175</v>
      </c>
      <c r="B41" s="2009" t="s">
        <v>1545</v>
      </c>
      <c r="C41" s="2009"/>
      <c r="D41" s="2009"/>
      <c r="E41" s="2009"/>
      <c r="F41" s="2009"/>
      <c r="G41" s="2009"/>
      <c r="H41" s="826" t="s">
        <v>1544</v>
      </c>
      <c r="I41" s="826" t="e">
        <v>#DIV/0!</v>
      </c>
      <c r="J41" s="826" t="e">
        <v>#DIV/0!</v>
      </c>
      <c r="K41" s="826" t="e">
        <v>#DIV/0!</v>
      </c>
      <c r="L41" s="826" t="e">
        <v>#DIV/0!</v>
      </c>
      <c r="M41" s="826"/>
      <c r="N41" s="792"/>
      <c r="O41" s="792"/>
      <c r="P41" s="792"/>
      <c r="Q41" s="792"/>
    </row>
    <row r="42" spans="1:17" ht="30" customHeight="1" x14ac:dyDescent="0.25">
      <c r="A42" s="817" t="s">
        <v>176</v>
      </c>
      <c r="B42" s="2009" t="s">
        <v>1546</v>
      </c>
      <c r="C42" s="2009"/>
      <c r="D42" s="2009"/>
      <c r="E42" s="2009"/>
      <c r="F42" s="2009"/>
      <c r="G42" s="2009"/>
      <c r="H42" s="826" t="s">
        <v>1544</v>
      </c>
      <c r="I42" s="826" t="e">
        <v>#DIV/0!</v>
      </c>
      <c r="J42" s="826" t="e">
        <v>#DIV/0!</v>
      </c>
      <c r="K42" s="826" t="e">
        <v>#DIV/0!</v>
      </c>
      <c r="L42" s="826" t="e">
        <v>#DIV/0!</v>
      </c>
      <c r="M42" s="826"/>
      <c r="N42" s="792"/>
      <c r="O42" s="792"/>
      <c r="P42" s="792"/>
      <c r="Q42" s="792"/>
    </row>
    <row r="43" spans="1:17" ht="32.25" customHeight="1" x14ac:dyDescent="0.25">
      <c r="A43" s="832" t="s">
        <v>303</v>
      </c>
      <c r="B43" s="833"/>
      <c r="C43" s="833"/>
      <c r="D43" s="833"/>
      <c r="E43" s="833"/>
      <c r="F43" s="833"/>
      <c r="G43" s="833"/>
      <c r="H43" s="833"/>
      <c r="I43" s="833"/>
      <c r="J43" s="833"/>
      <c r="K43" s="833"/>
      <c r="L43" s="833"/>
      <c r="M43" s="834"/>
      <c r="N43" s="792"/>
      <c r="O43" s="792"/>
      <c r="P43" s="792"/>
      <c r="Q43" s="792"/>
    </row>
    <row r="44" spans="1:17" ht="30" customHeight="1" x14ac:dyDescent="0.25">
      <c r="A44" s="817" t="s">
        <v>171</v>
      </c>
      <c r="B44" s="2009" t="s">
        <v>1239</v>
      </c>
      <c r="C44" s="2009"/>
      <c r="D44" s="2009"/>
      <c r="E44" s="2009"/>
      <c r="F44" s="2009"/>
      <c r="G44" s="2009"/>
      <c r="H44" s="825" t="s">
        <v>1192</v>
      </c>
      <c r="I44" s="826" t="e">
        <v>#DIV/0!</v>
      </c>
      <c r="J44" s="826" t="e">
        <v>#DIV/0!</v>
      </c>
      <c r="K44" s="826" t="e">
        <v>#DIV/0!</v>
      </c>
      <c r="L44" s="826" t="e">
        <v>#DIV/0!</v>
      </c>
      <c r="M44" s="826"/>
      <c r="N44" s="792"/>
      <c r="O44" s="792"/>
      <c r="P44" s="792"/>
      <c r="Q44" s="792"/>
    </row>
    <row r="45" spans="1:17" ht="30" customHeight="1" x14ac:dyDescent="0.25">
      <c r="A45" s="817" t="s">
        <v>175</v>
      </c>
      <c r="B45" s="2009" t="s">
        <v>1547</v>
      </c>
      <c r="C45" s="2009"/>
      <c r="D45" s="2009"/>
      <c r="E45" s="2009"/>
      <c r="F45" s="2009"/>
      <c r="G45" s="2009"/>
      <c r="H45" s="825" t="s">
        <v>1192</v>
      </c>
      <c r="I45" s="826" t="e">
        <v>#DIV/0!</v>
      </c>
      <c r="J45" s="826" t="e">
        <v>#DIV/0!</v>
      </c>
      <c r="K45" s="826" t="e">
        <v>#DIV/0!</v>
      </c>
      <c r="L45" s="826" t="e">
        <v>#DIV/0!</v>
      </c>
      <c r="M45" s="826"/>
      <c r="N45" s="792"/>
      <c r="O45" s="792"/>
      <c r="P45" s="792"/>
      <c r="Q45" s="792"/>
    </row>
    <row r="46" spans="1:17" ht="27" customHeight="1" x14ac:dyDescent="0.25">
      <c r="A46" s="817" t="s">
        <v>176</v>
      </c>
      <c r="B46" s="2009" t="s">
        <v>1548</v>
      </c>
      <c r="C46" s="2009"/>
      <c r="D46" s="2009"/>
      <c r="E46" s="2009"/>
      <c r="F46" s="2009"/>
      <c r="G46" s="2009"/>
      <c r="H46" s="825" t="s">
        <v>1192</v>
      </c>
      <c r="I46" s="826" t="e">
        <v>#DIV/0!</v>
      </c>
      <c r="J46" s="826" t="e">
        <v>#DIV/0!</v>
      </c>
      <c r="K46" s="826" t="e">
        <v>#DIV/0!</v>
      </c>
      <c r="L46" s="826" t="e">
        <v>#DIV/0!</v>
      </c>
      <c r="M46" s="826"/>
      <c r="N46" s="792"/>
      <c r="O46" s="792"/>
      <c r="P46" s="792"/>
      <c r="Q46" s="792"/>
    </row>
    <row r="47" spans="1:17" ht="40.5" customHeight="1" x14ac:dyDescent="0.25">
      <c r="A47" s="817" t="s">
        <v>237</v>
      </c>
      <c r="B47" s="2009" t="s">
        <v>1151</v>
      </c>
      <c r="C47" s="2009"/>
      <c r="D47" s="2009"/>
      <c r="E47" s="2009"/>
      <c r="F47" s="2009"/>
      <c r="G47" s="2009"/>
      <c r="H47" s="825" t="s">
        <v>1192</v>
      </c>
      <c r="I47" s="826" t="e">
        <v>#DIV/0!</v>
      </c>
      <c r="J47" s="821" t="e">
        <v>#DIV/0!</v>
      </c>
      <c r="K47" s="821" t="e">
        <v>#DIV/0!</v>
      </c>
      <c r="L47" s="821" t="e">
        <v>#DIV/0!</v>
      </c>
      <c r="M47" s="826"/>
      <c r="N47" s="792"/>
      <c r="O47" s="792"/>
      <c r="P47" s="792"/>
      <c r="Q47" s="792"/>
    </row>
    <row r="48" spans="1:17" ht="40.5" customHeight="1" x14ac:dyDescent="0.25">
      <c r="A48" s="817" t="s">
        <v>248</v>
      </c>
      <c r="B48" s="2009" t="s">
        <v>1549</v>
      </c>
      <c r="C48" s="2009"/>
      <c r="D48" s="2009"/>
      <c r="E48" s="2009"/>
      <c r="F48" s="2009"/>
      <c r="G48" s="2009"/>
      <c r="H48" s="825" t="s">
        <v>1192</v>
      </c>
      <c r="I48" s="826" t="e">
        <v>#DIV/0!</v>
      </c>
      <c r="J48" s="821" t="e">
        <v>#DIV/0!</v>
      </c>
      <c r="K48" s="821" t="e">
        <v>#DIV/0!</v>
      </c>
      <c r="L48" s="821" t="e">
        <v>#DIV/0!</v>
      </c>
      <c r="M48" s="826"/>
      <c r="N48" s="792"/>
      <c r="O48" s="792"/>
      <c r="P48" s="792"/>
      <c r="Q48" s="792"/>
    </row>
    <row r="49" spans="1:17" ht="27.75" customHeight="1" x14ac:dyDescent="0.25">
      <c r="A49" s="822" t="s">
        <v>263</v>
      </c>
      <c r="B49" s="2009" t="s">
        <v>1307</v>
      </c>
      <c r="C49" s="2009"/>
      <c r="D49" s="2009"/>
      <c r="E49" s="2009"/>
      <c r="F49" s="2009"/>
      <c r="G49" s="2009"/>
      <c r="H49" s="825" t="s">
        <v>1192</v>
      </c>
      <c r="I49" s="826" t="e">
        <v>#DIV/0!</v>
      </c>
      <c r="J49" s="821" t="e">
        <v>#DIV/0!</v>
      </c>
      <c r="K49" s="821" t="e">
        <v>#DIV/0!</v>
      </c>
      <c r="L49" s="821" t="e">
        <v>#DIV/0!</v>
      </c>
      <c r="M49" s="826"/>
      <c r="N49" s="792"/>
      <c r="O49" s="792"/>
      <c r="P49" s="792"/>
      <c r="Q49" s="792"/>
    </row>
    <row r="50" spans="1:17" ht="15" customHeight="1" x14ac:dyDescent="0.25">
      <c r="A50" s="817" t="s">
        <v>278</v>
      </c>
      <c r="B50" s="2009" t="s">
        <v>1308</v>
      </c>
      <c r="C50" s="2009"/>
      <c r="D50" s="2009"/>
      <c r="E50" s="2009"/>
      <c r="F50" s="2009"/>
      <c r="G50" s="2009"/>
      <c r="H50" s="825" t="s">
        <v>1192</v>
      </c>
      <c r="I50" s="826" t="e">
        <v>#DIV/0!</v>
      </c>
      <c r="J50" s="821" t="e">
        <v>#DIV/0!</v>
      </c>
      <c r="K50" s="821" t="e">
        <v>#DIV/0!</v>
      </c>
      <c r="L50" s="821" t="e">
        <v>#DIV/0!</v>
      </c>
      <c r="M50" s="826"/>
      <c r="N50" s="792"/>
      <c r="O50" s="792"/>
      <c r="P50" s="792"/>
      <c r="Q50" s="792"/>
    </row>
    <row r="51" spans="1:17" x14ac:dyDescent="0.25">
      <c r="A51" s="832" t="s">
        <v>1550</v>
      </c>
      <c r="B51" s="833"/>
      <c r="C51" s="833"/>
      <c r="D51" s="833"/>
      <c r="E51" s="833"/>
      <c r="F51" s="833"/>
      <c r="G51" s="833"/>
      <c r="H51" s="833"/>
      <c r="I51" s="833"/>
      <c r="J51" s="833"/>
      <c r="K51" s="833"/>
      <c r="L51" s="833"/>
      <c r="M51" s="834"/>
      <c r="N51" s="792"/>
      <c r="O51" s="792"/>
      <c r="P51" s="792"/>
      <c r="Q51" s="792"/>
    </row>
    <row r="52" spans="1:17" ht="15" customHeight="1" x14ac:dyDescent="0.25">
      <c r="A52" s="817" t="s">
        <v>171</v>
      </c>
      <c r="B52" s="2009" t="s">
        <v>1551</v>
      </c>
      <c r="C52" s="2009"/>
      <c r="D52" s="2009"/>
      <c r="E52" s="2009"/>
      <c r="F52" s="2009"/>
      <c r="G52" s="2009"/>
      <c r="H52" s="826" t="s">
        <v>1544</v>
      </c>
      <c r="I52" s="826" t="e">
        <v>#DIV/0!</v>
      </c>
      <c r="J52" s="821" t="e">
        <v>#DIV/0!</v>
      </c>
      <c r="K52" s="821" t="e">
        <v>#DIV/0!</v>
      </c>
      <c r="L52" s="821" t="e">
        <v>#DIV/0!</v>
      </c>
      <c r="M52" s="826"/>
      <c r="N52" s="792"/>
      <c r="O52" s="792"/>
      <c r="P52" s="792"/>
      <c r="Q52" s="792"/>
    </row>
    <row r="53" spans="1:17" ht="26.25" customHeight="1" x14ac:dyDescent="0.25">
      <c r="A53" s="817" t="s">
        <v>175</v>
      </c>
      <c r="B53" s="2009" t="s">
        <v>1552</v>
      </c>
      <c r="C53" s="2009"/>
      <c r="D53" s="2009"/>
      <c r="E53" s="2009"/>
      <c r="F53" s="2009"/>
      <c r="G53" s="2009"/>
      <c r="H53" s="826" t="s">
        <v>1544</v>
      </c>
      <c r="I53" s="826" t="e">
        <v>#DIV/0!</v>
      </c>
      <c r="J53" s="821" t="e">
        <v>#DIV/0!</v>
      </c>
      <c r="K53" s="821" t="e">
        <v>#DIV/0!</v>
      </c>
      <c r="L53" s="821" t="e">
        <v>#DIV/0!</v>
      </c>
      <c r="M53" s="826"/>
      <c r="N53" s="792"/>
      <c r="O53" s="792"/>
      <c r="P53" s="792"/>
      <c r="Q53" s="792"/>
    </row>
    <row r="54" spans="1:17" x14ac:dyDescent="0.25">
      <c r="A54" s="835" t="s">
        <v>1553</v>
      </c>
      <c r="B54" s="836"/>
      <c r="C54" s="836"/>
      <c r="D54" s="836"/>
      <c r="E54" s="836"/>
      <c r="F54" s="836"/>
      <c r="G54" s="836"/>
      <c r="H54" s="836"/>
      <c r="I54" s="836"/>
      <c r="J54" s="836"/>
      <c r="K54" s="836"/>
      <c r="L54" s="836"/>
      <c r="M54" s="837"/>
      <c r="N54" s="792"/>
      <c r="O54" s="792"/>
      <c r="P54" s="792"/>
      <c r="Q54" s="792"/>
    </row>
    <row r="55" spans="1:17" ht="40.5" customHeight="1" x14ac:dyDescent="0.25">
      <c r="A55" s="817" t="s">
        <v>171</v>
      </c>
      <c r="B55" s="2009" t="s">
        <v>1554</v>
      </c>
      <c r="C55" s="2009"/>
      <c r="D55" s="2009"/>
      <c r="E55" s="2009"/>
      <c r="F55" s="2009"/>
      <c r="G55" s="2009"/>
      <c r="H55" s="838" t="s">
        <v>1544</v>
      </c>
      <c r="I55" s="826" t="e">
        <v>#DIV/0!</v>
      </c>
      <c r="J55" s="821" t="e">
        <v>#DIV/0!</v>
      </c>
      <c r="K55" s="821" t="e">
        <v>#DIV/0!</v>
      </c>
      <c r="L55" s="821" t="e">
        <v>#DIV/0!</v>
      </c>
      <c r="M55" s="826"/>
      <c r="N55" s="792"/>
      <c r="O55" s="792"/>
      <c r="P55" s="792"/>
      <c r="Q55" s="792"/>
    </row>
    <row r="56" spans="1:17" ht="30.75" customHeight="1" x14ac:dyDescent="0.25">
      <c r="A56" s="817" t="s">
        <v>175</v>
      </c>
      <c r="B56" s="2009" t="s">
        <v>1555</v>
      </c>
      <c r="C56" s="2009"/>
      <c r="D56" s="2009"/>
      <c r="E56" s="2009"/>
      <c r="F56" s="2009"/>
      <c r="G56" s="2009"/>
      <c r="H56" s="838" t="s">
        <v>1544</v>
      </c>
      <c r="I56" s="826" t="e">
        <v>#DIV/0!</v>
      </c>
      <c r="J56" s="821" t="e">
        <v>#DIV/0!</v>
      </c>
      <c r="K56" s="821" t="e">
        <v>#DIV/0!</v>
      </c>
      <c r="L56" s="821" t="e">
        <v>#DIV/0!</v>
      </c>
      <c r="M56" s="826"/>
      <c r="N56" s="792"/>
      <c r="O56" s="792"/>
      <c r="P56" s="792"/>
      <c r="Q56" s="792"/>
    </row>
    <row r="57" spans="1:17" ht="39.75" customHeight="1" x14ac:dyDescent="0.25">
      <c r="A57" s="817" t="s">
        <v>176</v>
      </c>
      <c r="B57" s="2009" t="s">
        <v>1556</v>
      </c>
      <c r="C57" s="2009"/>
      <c r="D57" s="2009"/>
      <c r="E57" s="2009"/>
      <c r="F57" s="2009"/>
      <c r="G57" s="2009"/>
      <c r="H57" s="838" t="s">
        <v>1544</v>
      </c>
      <c r="I57" s="826" t="e">
        <v>#DIV/0!</v>
      </c>
      <c r="J57" s="821" t="e">
        <v>#DIV/0!</v>
      </c>
      <c r="K57" s="821" t="e">
        <v>#DIV/0!</v>
      </c>
      <c r="L57" s="821" t="e">
        <v>#DIV/0!</v>
      </c>
      <c r="M57" s="826"/>
      <c r="N57" s="792"/>
      <c r="O57" s="792"/>
      <c r="P57" s="792"/>
      <c r="Q57" s="792"/>
    </row>
    <row r="58" spans="1:17" ht="71.25" customHeight="1" x14ac:dyDescent="0.25">
      <c r="A58" s="817" t="s">
        <v>863</v>
      </c>
      <c r="B58" s="2009" t="s">
        <v>1557</v>
      </c>
      <c r="C58" s="2009"/>
      <c r="D58" s="2009"/>
      <c r="E58" s="2009"/>
      <c r="F58" s="2009"/>
      <c r="G58" s="2009"/>
      <c r="H58" s="839" t="s">
        <v>1558</v>
      </c>
      <c r="I58" s="826" t="e">
        <v>#DIV/0!</v>
      </c>
      <c r="J58" s="821" t="e">
        <v>#DIV/0!</v>
      </c>
      <c r="K58" s="821" t="e">
        <v>#DIV/0!</v>
      </c>
      <c r="L58" s="821" t="e">
        <v>#DIV/0!</v>
      </c>
      <c r="M58" s="826"/>
      <c r="N58" s="792"/>
      <c r="O58" s="792"/>
      <c r="P58" s="792"/>
      <c r="Q58" s="792"/>
    </row>
    <row r="59" spans="1:17" x14ac:dyDescent="0.25">
      <c r="A59" s="832" t="s">
        <v>1559</v>
      </c>
      <c r="B59" s="833"/>
      <c r="C59" s="833"/>
      <c r="D59" s="833"/>
      <c r="E59" s="833"/>
      <c r="F59" s="833"/>
      <c r="G59" s="833"/>
      <c r="H59" s="833"/>
      <c r="I59" s="833"/>
      <c r="J59" s="833"/>
      <c r="K59" s="833"/>
      <c r="L59" s="833"/>
      <c r="M59" s="834"/>
      <c r="N59" s="792"/>
      <c r="O59" s="792"/>
      <c r="P59" s="792"/>
      <c r="Q59" s="792"/>
    </row>
    <row r="60" spans="1:17" ht="31.5" customHeight="1" x14ac:dyDescent="0.25">
      <c r="A60" s="817" t="s">
        <v>171</v>
      </c>
      <c r="B60" s="2009" t="s">
        <v>1560</v>
      </c>
      <c r="C60" s="2009"/>
      <c r="D60" s="2009"/>
      <c r="E60" s="2009"/>
      <c r="F60" s="2009"/>
      <c r="G60" s="2009"/>
      <c r="H60" s="825" t="s">
        <v>1192</v>
      </c>
      <c r="I60" s="826" t="e">
        <v>#DIV/0!</v>
      </c>
      <c r="J60" s="826" t="e">
        <v>#DIV/0!</v>
      </c>
      <c r="K60" s="826" t="e">
        <v>#DIV/0!</v>
      </c>
      <c r="L60" s="826" t="e">
        <v>#DIV/0!</v>
      </c>
      <c r="M60" s="826"/>
      <c r="N60" s="792"/>
      <c r="O60" s="792"/>
      <c r="P60" s="792"/>
      <c r="Q60" s="792"/>
    </row>
    <row r="61" spans="1:17" ht="31.5" customHeight="1" x14ac:dyDescent="0.25">
      <c r="A61" s="817" t="s">
        <v>175</v>
      </c>
      <c r="B61" s="2009" t="s">
        <v>1561</v>
      </c>
      <c r="C61" s="2009"/>
      <c r="D61" s="2009"/>
      <c r="E61" s="2009"/>
      <c r="F61" s="2009"/>
      <c r="G61" s="2009"/>
      <c r="H61" s="825" t="s">
        <v>1192</v>
      </c>
      <c r="I61" s="826" t="e">
        <v>#DIV/0!</v>
      </c>
      <c r="J61" s="826" t="e">
        <v>#DIV/0!</v>
      </c>
      <c r="K61" s="826" t="e">
        <v>#DIV/0!</v>
      </c>
      <c r="L61" s="826" t="e">
        <v>#DIV/0!</v>
      </c>
      <c r="M61" s="826"/>
      <c r="N61" s="792"/>
      <c r="O61" s="792"/>
      <c r="P61" s="792"/>
      <c r="Q61" s="792"/>
    </row>
    <row r="62" spans="1:17" ht="43.5" customHeight="1" x14ac:dyDescent="0.25">
      <c r="A62" s="817" t="s">
        <v>176</v>
      </c>
      <c r="B62" s="2009" t="s">
        <v>1562</v>
      </c>
      <c r="C62" s="2009"/>
      <c r="D62" s="2009"/>
      <c r="E62" s="2009"/>
      <c r="F62" s="2009"/>
      <c r="G62" s="2009"/>
      <c r="H62" s="825" t="s">
        <v>1192</v>
      </c>
      <c r="I62" s="826" t="e">
        <v>#DIV/0!</v>
      </c>
      <c r="J62" s="826" t="e">
        <v>#DIV/0!</v>
      </c>
      <c r="K62" s="826" t="e">
        <v>#DIV/0!</v>
      </c>
      <c r="L62" s="826" t="e">
        <v>#DIV/0!</v>
      </c>
      <c r="M62" s="826"/>
      <c r="N62" s="792"/>
      <c r="O62" s="792"/>
      <c r="P62" s="792"/>
      <c r="Q62" s="792"/>
    </row>
    <row r="63" spans="1:17" ht="43.5" customHeight="1" x14ac:dyDescent="0.25">
      <c r="A63" s="817" t="s">
        <v>237</v>
      </c>
      <c r="B63" s="2010" t="s">
        <v>1563</v>
      </c>
      <c r="C63" s="2010"/>
      <c r="D63" s="2010"/>
      <c r="E63" s="2010"/>
      <c r="F63" s="2010"/>
      <c r="G63" s="2010"/>
      <c r="H63" s="825" t="s">
        <v>1192</v>
      </c>
      <c r="I63" s="826" t="e">
        <v>#DIV/0!</v>
      </c>
      <c r="J63" s="826" t="e">
        <v>#DIV/0!</v>
      </c>
      <c r="K63" s="826" t="e">
        <v>#DIV/0!</v>
      </c>
      <c r="L63" s="826" t="e">
        <v>#DIV/0!</v>
      </c>
      <c r="M63" s="826"/>
      <c r="N63" s="792"/>
      <c r="O63" s="792"/>
      <c r="P63" s="792"/>
      <c r="Q63" s="792"/>
    </row>
    <row r="64" spans="1:17" ht="60" customHeight="1" x14ac:dyDescent="0.25">
      <c r="A64" s="817" t="s">
        <v>248</v>
      </c>
      <c r="B64" s="2010" t="s">
        <v>1681</v>
      </c>
      <c r="C64" s="2010"/>
      <c r="D64" s="2010"/>
      <c r="E64" s="2010"/>
      <c r="F64" s="2010"/>
      <c r="G64" s="2010"/>
      <c r="H64" s="839" t="s">
        <v>1564</v>
      </c>
      <c r="I64" s="826" t="e">
        <v>#DIV/0!</v>
      </c>
      <c r="J64" s="826" t="e">
        <v>#DIV/0!</v>
      </c>
      <c r="K64" s="826" t="e">
        <v>#DIV/0!</v>
      </c>
      <c r="L64" s="826" t="e">
        <v>#DIV/0!</v>
      </c>
      <c r="M64" s="826"/>
      <c r="N64" s="792"/>
      <c r="O64" s="792"/>
      <c r="P64" s="792"/>
      <c r="Q64" s="792"/>
    </row>
    <row r="65" spans="1:17" ht="47.25" customHeight="1" x14ac:dyDescent="0.25">
      <c r="A65" s="822" t="s">
        <v>263</v>
      </c>
      <c r="B65" s="2009" t="s">
        <v>1682</v>
      </c>
      <c r="C65" s="2009"/>
      <c r="D65" s="2009"/>
      <c r="E65" s="2009"/>
      <c r="F65" s="2009"/>
      <c r="G65" s="2009"/>
      <c r="H65" s="825" t="s">
        <v>1192</v>
      </c>
      <c r="I65" s="826" t="e">
        <v>#DIV/0!</v>
      </c>
      <c r="J65" s="826" t="e">
        <v>#DIV/0!</v>
      </c>
      <c r="K65" s="826" t="e">
        <v>#DIV/0!</v>
      </c>
      <c r="L65" s="826" t="e">
        <v>#DIV/0!</v>
      </c>
      <c r="M65" s="826"/>
      <c r="N65" s="792"/>
      <c r="O65" s="792"/>
      <c r="P65" s="792"/>
      <c r="Q65" s="792"/>
    </row>
    <row r="66" spans="1:17" ht="43.5" customHeight="1" x14ac:dyDescent="0.25">
      <c r="A66" s="840" t="s">
        <v>278</v>
      </c>
      <c r="B66" s="2010" t="s">
        <v>1683</v>
      </c>
      <c r="C66" s="2010"/>
      <c r="D66" s="2010"/>
      <c r="E66" s="2010"/>
      <c r="F66" s="2010"/>
      <c r="G66" s="2010"/>
      <c r="H66" s="825" t="s">
        <v>1565</v>
      </c>
      <c r="I66" s="826" t="e">
        <v>#DIV/0!</v>
      </c>
      <c r="J66" s="826" t="e">
        <v>#DIV/0!</v>
      </c>
      <c r="K66" s="826" t="e">
        <v>#DIV/0!</v>
      </c>
      <c r="L66" s="826" t="e">
        <v>#DIV/0!</v>
      </c>
      <c r="M66" s="826"/>
      <c r="N66" s="792"/>
      <c r="O66" s="792"/>
      <c r="P66" s="792"/>
      <c r="Q66" s="792"/>
    </row>
    <row r="67" spans="1:17" ht="52.5" customHeight="1" x14ac:dyDescent="0.25">
      <c r="A67" s="840" t="s">
        <v>774</v>
      </c>
      <c r="B67" s="2011" t="s">
        <v>1684</v>
      </c>
      <c r="C67" s="2012"/>
      <c r="D67" s="2012"/>
      <c r="E67" s="2012"/>
      <c r="F67" s="2012"/>
      <c r="G67" s="2013"/>
      <c r="H67" s="825" t="s">
        <v>1544</v>
      </c>
      <c r="I67" s="826" t="e">
        <v>#DIV/0!</v>
      </c>
      <c r="J67" s="826" t="e">
        <v>#DIV/0!</v>
      </c>
      <c r="K67" s="826" t="e">
        <v>#DIV/0!</v>
      </c>
      <c r="L67" s="826" t="e">
        <v>#DIV/0!</v>
      </c>
      <c r="M67" s="826"/>
      <c r="N67" s="792"/>
      <c r="O67" s="792"/>
      <c r="P67" s="792"/>
      <c r="Q67" s="792"/>
    </row>
    <row r="68" spans="1:17" x14ac:dyDescent="0.25">
      <c r="A68" s="832" t="s">
        <v>1566</v>
      </c>
      <c r="B68" s="833"/>
      <c r="C68" s="833"/>
      <c r="D68" s="833"/>
      <c r="E68" s="833"/>
      <c r="F68" s="833"/>
      <c r="G68" s="833"/>
      <c r="H68" s="833"/>
      <c r="I68" s="833"/>
      <c r="J68" s="833"/>
      <c r="K68" s="833"/>
      <c r="L68" s="833"/>
      <c r="M68" s="834"/>
      <c r="N68" s="792"/>
      <c r="O68" s="792"/>
      <c r="P68" s="792"/>
      <c r="Q68" s="792"/>
    </row>
    <row r="69" spans="1:17" ht="38.25" customHeight="1" x14ac:dyDescent="0.25">
      <c r="A69" s="817" t="s">
        <v>171</v>
      </c>
      <c r="B69" s="2009" t="s">
        <v>1567</v>
      </c>
      <c r="C69" s="2009"/>
      <c r="D69" s="2009"/>
      <c r="E69" s="2009"/>
      <c r="F69" s="2009"/>
      <c r="G69" s="2009"/>
      <c r="H69" s="825" t="s">
        <v>1541</v>
      </c>
      <c r="I69" s="826" t="e">
        <v>#DIV/0!</v>
      </c>
      <c r="J69" s="826" t="e">
        <v>#DIV/0!</v>
      </c>
      <c r="K69" s="826" t="e">
        <v>#DIV/0!</v>
      </c>
      <c r="L69" s="826" t="e">
        <v>#DIV/0!</v>
      </c>
      <c r="M69" s="826"/>
      <c r="N69" s="792"/>
      <c r="O69" s="792"/>
      <c r="P69" s="792"/>
      <c r="Q69" s="792"/>
    </row>
    <row r="70" spans="1:17" ht="30.75" customHeight="1" x14ac:dyDescent="0.25">
      <c r="A70" s="817" t="s">
        <v>175</v>
      </c>
      <c r="B70" s="2009" t="s">
        <v>1568</v>
      </c>
      <c r="C70" s="2009"/>
      <c r="D70" s="2009"/>
      <c r="E70" s="2009"/>
      <c r="F70" s="2009"/>
      <c r="G70" s="2009"/>
      <c r="H70" s="825" t="s">
        <v>1541</v>
      </c>
      <c r="I70" s="826" t="e">
        <v>#DIV/0!</v>
      </c>
      <c r="J70" s="826" t="e">
        <v>#DIV/0!</v>
      </c>
      <c r="K70" s="826" t="e">
        <v>#DIV/0!</v>
      </c>
      <c r="L70" s="826" t="e">
        <v>#DIV/0!</v>
      </c>
      <c r="M70" s="826"/>
      <c r="N70" s="792"/>
      <c r="O70" s="792"/>
      <c r="P70" s="792"/>
      <c r="Q70" s="792"/>
    </row>
    <row r="71" spans="1:17" x14ac:dyDescent="0.25">
      <c r="A71" s="832" t="s">
        <v>1569</v>
      </c>
      <c r="B71" s="833"/>
      <c r="C71" s="833"/>
      <c r="D71" s="833"/>
      <c r="E71" s="833"/>
      <c r="F71" s="833"/>
      <c r="G71" s="833"/>
      <c r="H71" s="833"/>
      <c r="I71" s="833"/>
      <c r="J71" s="833"/>
      <c r="K71" s="833"/>
      <c r="L71" s="833"/>
      <c r="M71" s="834"/>
      <c r="N71" s="792"/>
      <c r="O71" s="792"/>
      <c r="P71" s="792"/>
      <c r="Q71" s="792"/>
    </row>
    <row r="72" spans="1:17" ht="30.75" customHeight="1" x14ac:dyDescent="0.25">
      <c r="A72" s="817" t="s">
        <v>171</v>
      </c>
      <c r="B72" s="2009" t="s">
        <v>1570</v>
      </c>
      <c r="C72" s="2009"/>
      <c r="D72" s="2009"/>
      <c r="E72" s="2009"/>
      <c r="F72" s="2009"/>
      <c r="G72" s="2009"/>
      <c r="H72" s="825" t="s">
        <v>1544</v>
      </c>
      <c r="I72" s="826" t="e">
        <v>#DIV/0!</v>
      </c>
      <c r="J72" s="826" t="e">
        <v>#DIV/0!</v>
      </c>
      <c r="K72" s="826" t="e">
        <v>#DIV/0!</v>
      </c>
      <c r="L72" s="826" t="e">
        <v>#DIV/0!</v>
      </c>
      <c r="M72" s="826"/>
      <c r="N72" s="792"/>
      <c r="O72" s="792"/>
      <c r="P72" s="792"/>
      <c r="Q72" s="792"/>
    </row>
    <row r="73" spans="1:17" ht="30.75" customHeight="1" x14ac:dyDescent="0.25">
      <c r="A73" s="817" t="s">
        <v>175</v>
      </c>
      <c r="B73" s="2009" t="s">
        <v>1571</v>
      </c>
      <c r="C73" s="2009"/>
      <c r="D73" s="2009"/>
      <c r="E73" s="2009"/>
      <c r="F73" s="2009"/>
      <c r="G73" s="2009"/>
      <c r="H73" s="825" t="s">
        <v>1544</v>
      </c>
      <c r="I73" s="826" t="e">
        <v>#DIV/0!</v>
      </c>
      <c r="J73" s="826" t="e">
        <v>#DIV/0!</v>
      </c>
      <c r="K73" s="826" t="e">
        <v>#DIV/0!</v>
      </c>
      <c r="L73" s="826" t="e">
        <v>#DIV/0!</v>
      </c>
      <c r="M73" s="826"/>
      <c r="N73" s="792"/>
      <c r="O73" s="792"/>
      <c r="P73" s="792"/>
      <c r="Q73" s="792"/>
    </row>
    <row r="74" spans="1:17" ht="42" customHeight="1" x14ac:dyDescent="0.25">
      <c r="A74" s="817" t="s">
        <v>176</v>
      </c>
      <c r="B74" s="2009" t="s">
        <v>1572</v>
      </c>
      <c r="C74" s="2009"/>
      <c r="D74" s="2009"/>
      <c r="E74" s="2009"/>
      <c r="F74" s="2009"/>
      <c r="G74" s="2009"/>
      <c r="H74" s="825" t="s">
        <v>1192</v>
      </c>
      <c r="I74" s="826" t="e">
        <v>#DIV/0!</v>
      </c>
      <c r="J74" s="826" t="e">
        <v>#DIV/0!</v>
      </c>
      <c r="K74" s="826" t="e">
        <v>#DIV/0!</v>
      </c>
      <c r="L74" s="826" t="e">
        <v>#DIV/0!</v>
      </c>
      <c r="M74" s="826"/>
      <c r="N74" s="792"/>
      <c r="O74" s="792"/>
      <c r="P74" s="792"/>
      <c r="Q74" s="792"/>
    </row>
  </sheetData>
  <mergeCells count="66">
    <mergeCell ref="B12:H12"/>
    <mergeCell ref="B19:H19"/>
    <mergeCell ref="B14:H14"/>
    <mergeCell ref="B15:H15"/>
    <mergeCell ref="B16:H16"/>
    <mergeCell ref="B17:H17"/>
    <mergeCell ref="B18:H18"/>
    <mergeCell ref="B13:H13"/>
    <mergeCell ref="B24:H24"/>
    <mergeCell ref="B25:H25"/>
    <mergeCell ref="B26:H26"/>
    <mergeCell ref="B20:H20"/>
    <mergeCell ref="B21:H21"/>
    <mergeCell ref="B27:H27"/>
    <mergeCell ref="B28:H28"/>
    <mergeCell ref="B29:H29"/>
    <mergeCell ref="B30:H30"/>
    <mergeCell ref="K1:M1"/>
    <mergeCell ref="K2:M2"/>
    <mergeCell ref="K3:M3"/>
    <mergeCell ref="K4:M4"/>
    <mergeCell ref="K5:M5"/>
    <mergeCell ref="K6:M6"/>
    <mergeCell ref="I10:L10"/>
    <mergeCell ref="M10:M11"/>
    <mergeCell ref="A8:M8"/>
    <mergeCell ref="A10:H11"/>
    <mergeCell ref="B22:H22"/>
    <mergeCell ref="B23:H23"/>
    <mergeCell ref="B31:H31"/>
    <mergeCell ref="B32:H32"/>
    <mergeCell ref="B33:H33"/>
    <mergeCell ref="A35:G35"/>
    <mergeCell ref="A34:M34"/>
    <mergeCell ref="B40:G40"/>
    <mergeCell ref="B41:G41"/>
    <mergeCell ref="B36:G36"/>
    <mergeCell ref="B37:G37"/>
    <mergeCell ref="B38:G38"/>
    <mergeCell ref="B47:G47"/>
    <mergeCell ref="B42:G42"/>
    <mergeCell ref="B44:G44"/>
    <mergeCell ref="B45:G45"/>
    <mergeCell ref="B46:G46"/>
    <mergeCell ref="B48:G48"/>
    <mergeCell ref="B49:G49"/>
    <mergeCell ref="B50:G50"/>
    <mergeCell ref="B52:G52"/>
    <mergeCell ref="B53:G53"/>
    <mergeCell ref="B61:G61"/>
    <mergeCell ref="B55:G55"/>
    <mergeCell ref="B56:G56"/>
    <mergeCell ref="B57:G57"/>
    <mergeCell ref="B58:G58"/>
    <mergeCell ref="B60:G60"/>
    <mergeCell ref="B73:G73"/>
    <mergeCell ref="B74:G74"/>
    <mergeCell ref="B62:G62"/>
    <mergeCell ref="B63:G63"/>
    <mergeCell ref="B64:G64"/>
    <mergeCell ref="B65:G65"/>
    <mergeCell ref="B66:G66"/>
    <mergeCell ref="B67:G67"/>
    <mergeCell ref="B69:G69"/>
    <mergeCell ref="B70:G70"/>
    <mergeCell ref="B72:G72"/>
  </mergeCells>
  <conditionalFormatting sqref="I34:L34">
    <cfRule type="cellIs" priority="1" stopIfTrue="1" operator="greaterThanOrEqual">
      <formula>$H$34</formula>
    </cfRule>
  </conditionalFormatting>
  <conditionalFormatting sqref="I33:L33">
    <cfRule type="cellIs" dxfId="4" priority="5" stopIfTrue="1" operator="lessThan">
      <formula>#REF!</formula>
    </cfRule>
  </conditionalFormatting>
  <conditionalFormatting sqref="I38:L39">
    <cfRule type="cellIs" dxfId="3" priority="2" stopIfTrue="1" operator="greaterThanOrEqual">
      <formula>5</formula>
    </cfRule>
    <cfRule type="cellIs" dxfId="2" priority="3" stopIfTrue="1" operator="between">
      <formula>0.0001</formula>
      <formula>4.9999</formula>
    </cfRule>
    <cfRule type="cellIs" dxfId="1" priority="4" stopIfTrue="1" operator="lessThanOrEqual">
      <formula>0</formula>
    </cfRule>
  </conditionalFormatting>
  <pageMargins left="0.7" right="0.7" top="0.75" bottom="0.75" header="0.3" footer="0.3"/>
  <pageSetup paperSize="9" scale="50"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2">
    <tabColor theme="7" tint="0.79998168889431442"/>
  </sheetPr>
  <dimension ref="A1:P84"/>
  <sheetViews>
    <sheetView view="pageBreakPreview" topLeftCell="A53" zoomScale="60" zoomScaleNormal="70" workbookViewId="0">
      <selection activeCell="H55" sqref="H55:P55"/>
    </sheetView>
  </sheetViews>
  <sheetFormatPr defaultRowHeight="15" outlineLevelRow="1" x14ac:dyDescent="0.25"/>
  <cols>
    <col min="1" max="5" width="9.140625" style="595"/>
    <col min="6" max="6" width="10.85546875" style="595" customWidth="1"/>
    <col min="7" max="7" width="12.140625" style="595" customWidth="1"/>
    <col min="8" max="13" width="9.140625" style="595"/>
    <col min="14" max="14" width="11.28515625" style="595" customWidth="1"/>
    <col min="15" max="262" width="9.140625" style="595"/>
    <col min="263" max="263" width="12.140625" style="595" customWidth="1"/>
    <col min="264" max="518" width="9.140625" style="595"/>
    <col min="519" max="519" width="12.140625" style="595" customWidth="1"/>
    <col min="520" max="774" width="9.140625" style="595"/>
    <col min="775" max="775" width="12.140625" style="595" customWidth="1"/>
    <col min="776" max="1030" width="9.140625" style="595"/>
    <col min="1031" max="1031" width="12.140625" style="595" customWidth="1"/>
    <col min="1032" max="1286" width="9.140625" style="595"/>
    <col min="1287" max="1287" width="12.140625" style="595" customWidth="1"/>
    <col min="1288" max="1542" width="9.140625" style="595"/>
    <col min="1543" max="1543" width="12.140625" style="595" customWidth="1"/>
    <col min="1544" max="1798" width="9.140625" style="595"/>
    <col min="1799" max="1799" width="12.140625" style="595" customWidth="1"/>
    <col min="1800" max="2054" width="9.140625" style="595"/>
    <col min="2055" max="2055" width="12.140625" style="595" customWidth="1"/>
    <col min="2056" max="2310" width="9.140625" style="595"/>
    <col min="2311" max="2311" width="12.140625" style="595" customWidth="1"/>
    <col min="2312" max="2566" width="9.140625" style="595"/>
    <col min="2567" max="2567" width="12.140625" style="595" customWidth="1"/>
    <col min="2568" max="2822" width="9.140625" style="595"/>
    <col min="2823" max="2823" width="12.140625" style="595" customWidth="1"/>
    <col min="2824" max="3078" width="9.140625" style="595"/>
    <col min="3079" max="3079" width="12.140625" style="595" customWidth="1"/>
    <col min="3080" max="3334" width="9.140625" style="595"/>
    <col min="3335" max="3335" width="12.140625" style="595" customWidth="1"/>
    <col min="3336" max="3590" width="9.140625" style="595"/>
    <col min="3591" max="3591" width="12.140625" style="595" customWidth="1"/>
    <col min="3592" max="3846" width="9.140625" style="595"/>
    <col min="3847" max="3847" width="12.140625" style="595" customWidth="1"/>
    <col min="3848" max="4102" width="9.140625" style="595"/>
    <col min="4103" max="4103" width="12.140625" style="595" customWidth="1"/>
    <col min="4104" max="4358" width="9.140625" style="595"/>
    <col min="4359" max="4359" width="12.140625" style="595" customWidth="1"/>
    <col min="4360" max="4614" width="9.140625" style="595"/>
    <col min="4615" max="4615" width="12.140625" style="595" customWidth="1"/>
    <col min="4616" max="4870" width="9.140625" style="595"/>
    <col min="4871" max="4871" width="12.140625" style="595" customWidth="1"/>
    <col min="4872" max="5126" width="9.140625" style="595"/>
    <col min="5127" max="5127" width="12.140625" style="595" customWidth="1"/>
    <col min="5128" max="5382" width="9.140625" style="595"/>
    <col min="5383" max="5383" width="12.140625" style="595" customWidth="1"/>
    <col min="5384" max="5638" width="9.140625" style="595"/>
    <col min="5639" max="5639" width="12.140625" style="595" customWidth="1"/>
    <col min="5640" max="5894" width="9.140625" style="595"/>
    <col min="5895" max="5895" width="12.140625" style="595" customWidth="1"/>
    <col min="5896" max="6150" width="9.140625" style="595"/>
    <col min="6151" max="6151" width="12.140625" style="595" customWidth="1"/>
    <col min="6152" max="6406" width="9.140625" style="595"/>
    <col min="6407" max="6407" width="12.140625" style="595" customWidth="1"/>
    <col min="6408" max="6662" width="9.140625" style="595"/>
    <col min="6663" max="6663" width="12.140625" style="595" customWidth="1"/>
    <col min="6664" max="6918" width="9.140625" style="595"/>
    <col min="6919" max="6919" width="12.140625" style="595" customWidth="1"/>
    <col min="6920" max="7174" width="9.140625" style="595"/>
    <col min="7175" max="7175" width="12.140625" style="595" customWidth="1"/>
    <col min="7176" max="7430" width="9.140625" style="595"/>
    <col min="7431" max="7431" width="12.140625" style="595" customWidth="1"/>
    <col min="7432" max="7686" width="9.140625" style="595"/>
    <col min="7687" max="7687" width="12.140625" style="595" customWidth="1"/>
    <col min="7688" max="7942" width="9.140625" style="595"/>
    <col min="7943" max="7943" width="12.140625" style="595" customWidth="1"/>
    <col min="7944" max="8198" width="9.140625" style="595"/>
    <col min="8199" max="8199" width="12.140625" style="595" customWidth="1"/>
    <col min="8200" max="8454" width="9.140625" style="595"/>
    <col min="8455" max="8455" width="12.140625" style="595" customWidth="1"/>
    <col min="8456" max="8710" width="9.140625" style="595"/>
    <col min="8711" max="8711" width="12.140625" style="595" customWidth="1"/>
    <col min="8712" max="8966" width="9.140625" style="595"/>
    <col min="8967" max="8967" width="12.140625" style="595" customWidth="1"/>
    <col min="8968" max="9222" width="9.140625" style="595"/>
    <col min="9223" max="9223" width="12.140625" style="595" customWidth="1"/>
    <col min="9224" max="9478" width="9.140625" style="595"/>
    <col min="9479" max="9479" width="12.140625" style="595" customWidth="1"/>
    <col min="9480" max="9734" width="9.140625" style="595"/>
    <col min="9735" max="9735" width="12.140625" style="595" customWidth="1"/>
    <col min="9736" max="9990" width="9.140625" style="595"/>
    <col min="9991" max="9991" width="12.140625" style="595" customWidth="1"/>
    <col min="9992" max="10246" width="9.140625" style="595"/>
    <col min="10247" max="10247" width="12.140625" style="595" customWidth="1"/>
    <col min="10248" max="10502" width="9.140625" style="595"/>
    <col min="10503" max="10503" width="12.140625" style="595" customWidth="1"/>
    <col min="10504" max="10758" width="9.140625" style="595"/>
    <col min="10759" max="10759" width="12.140625" style="595" customWidth="1"/>
    <col min="10760" max="11014" width="9.140625" style="595"/>
    <col min="11015" max="11015" width="12.140625" style="595" customWidth="1"/>
    <col min="11016" max="11270" width="9.140625" style="595"/>
    <col min="11271" max="11271" width="12.140625" style="595" customWidth="1"/>
    <col min="11272" max="11526" width="9.140625" style="595"/>
    <col min="11527" max="11527" width="12.140625" style="595" customWidth="1"/>
    <col min="11528" max="11782" width="9.140625" style="595"/>
    <col min="11783" max="11783" width="12.140625" style="595" customWidth="1"/>
    <col min="11784" max="12038" width="9.140625" style="595"/>
    <col min="12039" max="12039" width="12.140625" style="595" customWidth="1"/>
    <col min="12040" max="12294" width="9.140625" style="595"/>
    <col min="12295" max="12295" width="12.140625" style="595" customWidth="1"/>
    <col min="12296" max="12550" width="9.140625" style="595"/>
    <col min="12551" max="12551" width="12.140625" style="595" customWidth="1"/>
    <col min="12552" max="12806" width="9.140625" style="595"/>
    <col min="12807" max="12807" width="12.140625" style="595" customWidth="1"/>
    <col min="12808" max="13062" width="9.140625" style="595"/>
    <col min="13063" max="13063" width="12.140625" style="595" customWidth="1"/>
    <col min="13064" max="13318" width="9.140625" style="595"/>
    <col min="13319" max="13319" width="12.140625" style="595" customWidth="1"/>
    <col min="13320" max="13574" width="9.140625" style="595"/>
    <col min="13575" max="13575" width="12.140625" style="595" customWidth="1"/>
    <col min="13576" max="13830" width="9.140625" style="595"/>
    <col min="13831" max="13831" width="12.140625" style="595" customWidth="1"/>
    <col min="13832" max="14086" width="9.140625" style="595"/>
    <col min="14087" max="14087" width="12.140625" style="595" customWidth="1"/>
    <col min="14088" max="14342" width="9.140625" style="595"/>
    <col min="14343" max="14343" width="12.140625" style="595" customWidth="1"/>
    <col min="14344" max="14598" width="9.140625" style="595"/>
    <col min="14599" max="14599" width="12.140625" style="595" customWidth="1"/>
    <col min="14600" max="14854" width="9.140625" style="595"/>
    <col min="14855" max="14855" width="12.140625" style="595" customWidth="1"/>
    <col min="14856" max="15110" width="9.140625" style="595"/>
    <col min="15111" max="15111" width="12.140625" style="595" customWidth="1"/>
    <col min="15112" max="15366" width="9.140625" style="595"/>
    <col min="15367" max="15367" width="12.140625" style="595" customWidth="1"/>
    <col min="15368" max="15622" width="9.140625" style="595"/>
    <col min="15623" max="15623" width="12.140625" style="595" customWidth="1"/>
    <col min="15624" max="15878" width="9.140625" style="595"/>
    <col min="15879" max="15879" width="12.140625" style="595" customWidth="1"/>
    <col min="15880" max="16134" width="9.140625" style="595"/>
    <col min="16135" max="16135" width="12.140625" style="595" customWidth="1"/>
    <col min="16136" max="16384" width="9.140625" style="595"/>
  </cols>
  <sheetData>
    <row r="1" spans="1:16" x14ac:dyDescent="0.25">
      <c r="J1" s="739" t="s">
        <v>1579</v>
      </c>
      <c r="K1" s="739"/>
      <c r="L1" s="739"/>
    </row>
    <row r="2" spans="1:16" x14ac:dyDescent="0.25">
      <c r="J2" s="739" t="s">
        <v>295</v>
      </c>
      <c r="K2" s="739"/>
      <c r="L2" s="739"/>
    </row>
    <row r="3" spans="1:16" x14ac:dyDescent="0.25">
      <c r="J3" s="739" t="s">
        <v>296</v>
      </c>
      <c r="K3" s="739"/>
      <c r="L3" s="739"/>
    </row>
    <row r="4" spans="1:16" x14ac:dyDescent="0.25">
      <c r="J4" s="739" t="s">
        <v>297</v>
      </c>
      <c r="K4" s="739"/>
      <c r="L4" s="739"/>
    </row>
    <row r="5" spans="1:16" ht="15" customHeight="1" x14ac:dyDescent="0.25">
      <c r="J5" s="1727"/>
      <c r="K5" s="1727"/>
      <c r="L5" s="1727"/>
      <c r="M5" s="1727"/>
    </row>
    <row r="6" spans="1:16" x14ac:dyDescent="0.25">
      <c r="J6" s="738"/>
      <c r="K6" s="738"/>
      <c r="L6" s="738"/>
    </row>
    <row r="7" spans="1:16" x14ac:dyDescent="0.25">
      <c r="J7" s="738"/>
      <c r="K7" s="738"/>
      <c r="L7" s="738"/>
    </row>
    <row r="8" spans="1:16" ht="36.75" customHeight="1" x14ac:dyDescent="0.3">
      <c r="A8" s="1658" t="s">
        <v>1576</v>
      </c>
      <c r="B8" s="1658"/>
      <c r="C8" s="1658"/>
      <c r="D8" s="1658"/>
      <c r="E8" s="1658"/>
      <c r="F8" s="1658"/>
      <c r="G8" s="1658"/>
      <c r="H8" s="1658"/>
      <c r="I8" s="1658"/>
      <c r="J8" s="1658"/>
      <c r="K8" s="1658"/>
      <c r="L8" s="1658"/>
      <c r="M8" s="1658"/>
      <c r="N8" s="1658"/>
      <c r="O8" s="1658"/>
      <c r="P8" s="1658"/>
    </row>
    <row r="9" spans="1:16" x14ac:dyDescent="0.25">
      <c r="J9" s="738"/>
      <c r="K9" s="738"/>
      <c r="L9" s="738"/>
    </row>
    <row r="10" spans="1:16" ht="18.75" x14ac:dyDescent="0.25">
      <c r="A10" s="1660" t="s">
        <v>1516</v>
      </c>
      <c r="B10" s="1660"/>
      <c r="C10" s="1660"/>
      <c r="D10" s="1660"/>
      <c r="E10" s="1660"/>
      <c r="F10" s="1660"/>
      <c r="G10" s="1660"/>
      <c r="H10" s="1660"/>
      <c r="I10" s="1660"/>
      <c r="J10" s="1660"/>
      <c r="K10" s="1660"/>
      <c r="L10" s="1660"/>
      <c r="M10" s="1660"/>
      <c r="N10" s="1660"/>
      <c r="O10" s="1660"/>
      <c r="P10" s="1660"/>
    </row>
    <row r="11" spans="1:16" ht="108.75" customHeight="1" x14ac:dyDescent="0.25">
      <c r="A11" s="2061" t="s">
        <v>1517</v>
      </c>
      <c r="B11" s="2062"/>
      <c r="C11" s="2062"/>
      <c r="D11" s="2062"/>
      <c r="E11" s="2062"/>
      <c r="F11" s="2063"/>
      <c r="G11" s="1661" t="str">
        <f>'Расшиф.отд.статей бух. отч-'!G7</f>
        <v>За ____________ (год, предшествующий отчетному году)
(тыс. руб.)</v>
      </c>
      <c r="H11" s="1662"/>
      <c r="I11" s="1661" t="str">
        <f>'Расшиф.отд.статей бух. отч-'!I7</f>
        <v>За ________________  (квартал прошлого года, соответствующий отчетному кварталу текущего года)
(тыс. руб.)</v>
      </c>
      <c r="J11" s="1663"/>
      <c r="K11" s="1662"/>
      <c r="L11" s="1664" t="str">
        <f>'Расшиф.отд.статей бух. отч-'!L7</f>
        <v>За ____________ (отчетный год )
(тыс. руб.)</v>
      </c>
      <c r="M11" s="1664"/>
      <c r="N11" s="1665" t="str">
        <f>'Расшиф.отд.статей бух. отч-'!N7</f>
        <v>За ________________ (отчетный квартал текущего года)
(тыс. руб.)</v>
      </c>
      <c r="O11" s="1666"/>
      <c r="P11" s="1666"/>
    </row>
    <row r="12" spans="1:16" ht="35.25" customHeight="1" x14ac:dyDescent="0.25">
      <c r="A12" s="1667" t="s">
        <v>1577</v>
      </c>
      <c r="B12" s="1668"/>
      <c r="C12" s="1668"/>
      <c r="D12" s="1668"/>
      <c r="E12" s="1668"/>
      <c r="F12" s="1669"/>
      <c r="G12" s="2060">
        <f>'Расшиф.отд.статей бух. отч-'!G8</f>
        <v>0</v>
      </c>
      <c r="H12" s="2060"/>
      <c r="I12" s="2060">
        <f>'Расшиф.отд.статей бух. отч-'!I8</f>
        <v>0</v>
      </c>
      <c r="J12" s="2060"/>
      <c r="K12" s="2060"/>
      <c r="L12" s="2060">
        <f>'Расшиф.отд.статей бух. отч-'!L8</f>
        <v>0</v>
      </c>
      <c r="M12" s="2060"/>
      <c r="N12" s="2060">
        <f>'Расшиф.отд.статей бух. отч-'!N8</f>
        <v>0</v>
      </c>
      <c r="O12" s="2060"/>
      <c r="P12" s="2060"/>
    </row>
    <row r="13" spans="1:16" ht="21.75" customHeight="1" x14ac:dyDescent="0.25">
      <c r="A13" s="1641" t="s">
        <v>1578</v>
      </c>
      <c r="B13" s="1642"/>
      <c r="C13" s="1642"/>
      <c r="D13" s="1642"/>
      <c r="E13" s="1642"/>
      <c r="F13" s="1643"/>
      <c r="G13" s="2060">
        <f>'Расшиф.отд.статей бух. отч-'!G9</f>
        <v>0</v>
      </c>
      <c r="H13" s="2060"/>
      <c r="I13" s="2060">
        <f>'Расшиф.отд.статей бух. отч-'!I9</f>
        <v>0</v>
      </c>
      <c r="J13" s="2060"/>
      <c r="K13" s="2060"/>
      <c r="L13" s="2060">
        <f>'Расшиф.отд.статей бух. отч-'!L9</f>
        <v>0</v>
      </c>
      <c r="M13" s="2060"/>
      <c r="N13" s="2060">
        <f>'Расшиф.отд.статей бух. отч-'!N9</f>
        <v>0</v>
      </c>
      <c r="O13" s="2060"/>
      <c r="P13" s="2060"/>
    </row>
    <row r="14" spans="1:16" ht="144.75" customHeight="1" x14ac:dyDescent="0.25">
      <c r="A14" s="1647" t="s">
        <v>1574</v>
      </c>
      <c r="B14" s="1648"/>
      <c r="C14" s="1648"/>
      <c r="D14" s="1648"/>
      <c r="E14" s="1648"/>
      <c r="F14" s="1649"/>
      <c r="G14" s="1650" t="s">
        <v>9</v>
      </c>
      <c r="H14" s="1651"/>
      <c r="I14" s="1650" t="s">
        <v>9</v>
      </c>
      <c r="J14" s="1652"/>
      <c r="K14" s="1651"/>
      <c r="L14" s="2060">
        <f>'Расшиф.отд.статей бух. отч-'!L10</f>
        <v>0</v>
      </c>
      <c r="M14" s="2060"/>
      <c r="N14" s="1632" t="s">
        <v>9</v>
      </c>
      <c r="O14" s="1633"/>
      <c r="P14" s="1634"/>
    </row>
    <row r="15" spans="1:16" ht="57" customHeight="1" x14ac:dyDescent="0.25">
      <c r="A15" s="1647" t="s">
        <v>1575</v>
      </c>
      <c r="B15" s="1648"/>
      <c r="C15" s="1648"/>
      <c r="D15" s="1648"/>
      <c r="E15" s="1648"/>
      <c r="F15" s="1649"/>
      <c r="G15" s="1650" t="s">
        <v>9</v>
      </c>
      <c r="H15" s="1651"/>
      <c r="I15" s="1650" t="s">
        <v>9</v>
      </c>
      <c r="J15" s="1652"/>
      <c r="K15" s="1651"/>
      <c r="L15" s="2060">
        <f>'Расшиф.отд.статей бух. отч-'!L11</f>
        <v>0</v>
      </c>
      <c r="M15" s="2060"/>
      <c r="N15" s="1632" t="s">
        <v>9</v>
      </c>
      <c r="O15" s="1633"/>
      <c r="P15" s="1634"/>
    </row>
    <row r="16" spans="1:16" ht="15.75" x14ac:dyDescent="0.25">
      <c r="A16" s="1638" t="s">
        <v>1685</v>
      </c>
      <c r="B16" s="1639"/>
      <c r="C16" s="1639"/>
      <c r="D16" s="1639"/>
      <c r="E16" s="1639"/>
      <c r="F16" s="1639"/>
      <c r="G16" s="1639"/>
      <c r="H16" s="1639"/>
      <c r="I16" s="1639"/>
      <c r="J16" s="1639"/>
      <c r="K16" s="1639"/>
      <c r="L16" s="1639"/>
      <c r="M16" s="1639"/>
      <c r="N16" s="1639"/>
      <c r="O16" s="1639"/>
      <c r="P16" s="1640"/>
    </row>
    <row r="17" spans="1:16" s="816" customFormat="1" x14ac:dyDescent="0.25">
      <c r="A17" s="2058" t="s">
        <v>1686</v>
      </c>
      <c r="B17" s="2058"/>
      <c r="C17" s="2058"/>
      <c r="D17" s="2058"/>
      <c r="E17" s="2058"/>
      <c r="F17" s="2058"/>
      <c r="G17" s="2058"/>
      <c r="H17" s="2058"/>
      <c r="I17" s="2058"/>
      <c r="J17" s="2058"/>
      <c r="K17" s="2058"/>
      <c r="L17" s="2058"/>
      <c r="M17" s="2058"/>
      <c r="N17" s="2058"/>
      <c r="O17" s="2058"/>
      <c r="P17" s="2058"/>
    </row>
    <row r="18" spans="1:16" x14ac:dyDescent="0.25">
      <c r="A18" s="2059" t="s">
        <v>1687</v>
      </c>
      <c r="B18" s="2059"/>
      <c r="C18" s="2059"/>
      <c r="D18" s="2059"/>
      <c r="E18" s="2059"/>
      <c r="F18" s="2059"/>
      <c r="G18" s="2059"/>
      <c r="H18" s="2059"/>
      <c r="I18" s="2059"/>
      <c r="J18" s="2059"/>
      <c r="K18" s="2059"/>
      <c r="L18" s="2059"/>
      <c r="M18" s="2059"/>
      <c r="N18" s="2059"/>
      <c r="O18" s="2059"/>
      <c r="P18" s="2059"/>
    </row>
    <row r="19" spans="1:16" ht="13.5" customHeight="1" x14ac:dyDescent="0.3">
      <c r="A19" s="731"/>
      <c r="B19" s="732"/>
      <c r="C19" s="732"/>
      <c r="D19" s="732"/>
      <c r="E19" s="732"/>
      <c r="F19" s="732"/>
      <c r="G19" s="732"/>
      <c r="H19" s="732"/>
      <c r="I19" s="732"/>
      <c r="J19" s="732"/>
      <c r="K19" s="732"/>
      <c r="L19" s="732"/>
      <c r="M19" s="732"/>
      <c r="N19" s="732"/>
      <c r="O19" s="732"/>
      <c r="P19" s="732"/>
    </row>
    <row r="20" spans="1:16" ht="19.5" thickBot="1" x14ac:dyDescent="0.3">
      <c r="A20" s="1717" t="s">
        <v>1529</v>
      </c>
      <c r="B20" s="1718"/>
      <c r="C20" s="1718"/>
      <c r="D20" s="1718"/>
      <c r="E20" s="1718"/>
      <c r="F20" s="1718"/>
      <c r="G20" s="1718"/>
      <c r="H20" s="1718"/>
      <c r="I20" s="1718"/>
      <c r="J20" s="1718"/>
      <c r="K20" s="1718"/>
      <c r="L20" s="1718"/>
      <c r="M20" s="1718"/>
      <c r="N20" s="1718"/>
      <c r="O20" s="1718"/>
      <c r="P20" s="1719"/>
    </row>
    <row r="21" spans="1:16" ht="15.75" x14ac:dyDescent="0.25">
      <c r="A21" s="1709" t="s">
        <v>304</v>
      </c>
      <c r="B21" s="1710"/>
      <c r="C21" s="1710"/>
      <c r="D21" s="1710"/>
      <c r="E21" s="1710"/>
      <c r="F21" s="1710"/>
      <c r="G21" s="1710"/>
      <c r="H21" s="1711"/>
      <c r="I21" s="1709" t="s">
        <v>301</v>
      </c>
      <c r="J21" s="1710"/>
      <c r="K21" s="1710"/>
      <c r="L21" s="1710"/>
      <c r="M21" s="1710"/>
      <c r="N21" s="1710"/>
      <c r="O21" s="1710"/>
      <c r="P21" s="1711"/>
    </row>
    <row r="22" spans="1:16" ht="63" customHeight="1" x14ac:dyDescent="0.25">
      <c r="A22" s="1715" t="s">
        <v>305</v>
      </c>
      <c r="B22" s="1716"/>
      <c r="C22" s="1716"/>
      <c r="D22" s="1716"/>
      <c r="E22" s="724" t="s">
        <v>1121</v>
      </c>
      <c r="F22" s="726" t="s">
        <v>153</v>
      </c>
      <c r="G22" s="724" t="s">
        <v>1180</v>
      </c>
      <c r="H22" s="724" t="s">
        <v>1157</v>
      </c>
      <c r="I22" s="1057" t="s">
        <v>305</v>
      </c>
      <c r="J22" s="1058"/>
      <c r="K22" s="1058"/>
      <c r="L22" s="1059"/>
      <c r="M22" s="727" t="s">
        <v>1121</v>
      </c>
      <c r="N22" s="726" t="s">
        <v>153</v>
      </c>
      <c r="O22" s="724" t="s">
        <v>1180</v>
      </c>
      <c r="P22" s="724" t="s">
        <v>1157</v>
      </c>
    </row>
    <row r="23" spans="1:16" ht="15.75" x14ac:dyDescent="0.25">
      <c r="A23" s="1699" t="str">
        <f>'Расшиф.отд.статей бух. отч-'!A18</f>
        <v>Контрагент №1</v>
      </c>
      <c r="B23" s="1700"/>
      <c r="C23" s="1700"/>
      <c r="D23" s="1700"/>
      <c r="E23" s="368">
        <f>'Расшиф.отд.статей бух. отч-'!E18</f>
        <v>0</v>
      </c>
      <c r="F23" s="369" t="e">
        <f>'Расшиф.отд.статей бух. отч-'!F18</f>
        <v>#DIV/0!</v>
      </c>
      <c r="G23" s="369">
        <f>'Расшиф.отд.статей бух. отч-'!G18</f>
        <v>0</v>
      </c>
      <c r="H23" s="369">
        <f>'Расшиф.отд.статей бух. отч-'!H18</f>
        <v>0</v>
      </c>
      <c r="I23" s="1699" t="str">
        <f>'Расшиф.отд.статей бух. отч-'!I18</f>
        <v>Контрагент №1</v>
      </c>
      <c r="J23" s="1700"/>
      <c r="K23" s="1700"/>
      <c r="L23" s="1700"/>
      <c r="M23" s="368">
        <f>'Расшиф.отд.статей бух. отч-'!M18</f>
        <v>0</v>
      </c>
      <c r="N23" s="368" t="e">
        <f>'Расшиф.отд.статей бух. отч-'!N18</f>
        <v>#DIV/0!</v>
      </c>
      <c r="O23" s="368">
        <f>'Расшиф.отд.статей бух. отч-'!O18</f>
        <v>0</v>
      </c>
      <c r="P23" s="368">
        <f>'Расшиф.отд.статей бух. отч-'!P18</f>
        <v>0</v>
      </c>
    </row>
    <row r="24" spans="1:16" ht="15.75" x14ac:dyDescent="0.25">
      <c r="A24" s="1699" t="str">
        <f>'Расшиф.отд.статей бух. отч-'!A19</f>
        <v>Контрагент №2</v>
      </c>
      <c r="B24" s="1700"/>
      <c r="C24" s="1700"/>
      <c r="D24" s="1700"/>
      <c r="E24" s="368">
        <f>'Расшиф.отд.статей бух. отч-'!E19</f>
        <v>0</v>
      </c>
      <c r="F24" s="369" t="e">
        <f>'Расшиф.отд.статей бух. отч-'!F19</f>
        <v>#DIV/0!</v>
      </c>
      <c r="G24" s="369">
        <f>'Расшиф.отд.статей бух. отч-'!G19</f>
        <v>0</v>
      </c>
      <c r="H24" s="369">
        <f>'Расшиф.отд.статей бух. отч-'!H19</f>
        <v>0</v>
      </c>
      <c r="I24" s="1699" t="str">
        <f>'Расшиф.отд.статей бух. отч-'!I19</f>
        <v>Контрагент №2</v>
      </c>
      <c r="J24" s="1700"/>
      <c r="K24" s="1700"/>
      <c r="L24" s="1700"/>
      <c r="M24" s="368">
        <f>'Расшиф.отд.статей бух. отч-'!M19</f>
        <v>0</v>
      </c>
      <c r="N24" s="368" t="e">
        <f>'Расшиф.отд.статей бух. отч-'!N19</f>
        <v>#DIV/0!</v>
      </c>
      <c r="O24" s="368">
        <f>'Расшиф.отд.статей бух. отч-'!O19</f>
        <v>0</v>
      </c>
      <c r="P24" s="368">
        <f>'Расшиф.отд.статей бух. отч-'!P19</f>
        <v>0</v>
      </c>
    </row>
    <row r="25" spans="1:16" ht="15.75" x14ac:dyDescent="0.25">
      <c r="A25" s="1699" t="str">
        <f>'Расшиф.отд.статей бух. отч-'!A20</f>
        <v>Контрагент №3</v>
      </c>
      <c r="B25" s="1700"/>
      <c r="C25" s="1700"/>
      <c r="D25" s="1700"/>
      <c r="E25" s="368">
        <f>'Расшиф.отд.статей бух. отч-'!E20</f>
        <v>0</v>
      </c>
      <c r="F25" s="369" t="e">
        <f>'Расшиф.отд.статей бух. отч-'!F20</f>
        <v>#DIV/0!</v>
      </c>
      <c r="G25" s="369">
        <f>'Расшиф.отд.статей бух. отч-'!G20</f>
        <v>0</v>
      </c>
      <c r="H25" s="369">
        <f>'Расшиф.отд.статей бух. отч-'!H20</f>
        <v>0</v>
      </c>
      <c r="I25" s="1699" t="str">
        <f>'Расшиф.отд.статей бух. отч-'!I20</f>
        <v>Контрагент №3</v>
      </c>
      <c r="J25" s="1700"/>
      <c r="K25" s="1700"/>
      <c r="L25" s="1700"/>
      <c r="M25" s="368">
        <f>'Расшиф.отд.статей бух. отч-'!M20</f>
        <v>0</v>
      </c>
      <c r="N25" s="368" t="e">
        <f>'Расшиф.отд.статей бух. отч-'!N20</f>
        <v>#DIV/0!</v>
      </c>
      <c r="O25" s="368">
        <f>'Расшиф.отд.статей бух. отч-'!O20</f>
        <v>0</v>
      </c>
      <c r="P25" s="368">
        <f>'Расшиф.отд.статей бух. отч-'!P20</f>
        <v>0</v>
      </c>
    </row>
    <row r="26" spans="1:16" ht="15.75" x14ac:dyDescent="0.25">
      <c r="A26" s="1699" t="str">
        <f>'Расшиф.отд.статей бух. отч-'!A21</f>
        <v>Контрагент №4</v>
      </c>
      <c r="B26" s="1700"/>
      <c r="C26" s="1700"/>
      <c r="D26" s="1700"/>
      <c r="E26" s="368">
        <f>'Расшиф.отд.статей бух. отч-'!E21</f>
        <v>0</v>
      </c>
      <c r="F26" s="369" t="e">
        <f>'Расшиф.отд.статей бух. отч-'!F21</f>
        <v>#DIV/0!</v>
      </c>
      <c r="G26" s="369">
        <f>'Расшиф.отд.статей бух. отч-'!G21</f>
        <v>0</v>
      </c>
      <c r="H26" s="369">
        <f>'Расшиф.отд.статей бух. отч-'!H21</f>
        <v>0</v>
      </c>
      <c r="I26" s="1699" t="str">
        <f>'Расшиф.отд.статей бух. отч-'!I21</f>
        <v>Контрагент №4</v>
      </c>
      <c r="J26" s="1700"/>
      <c r="K26" s="1700"/>
      <c r="L26" s="1700"/>
      <c r="M26" s="368">
        <f>'Расшиф.отд.статей бух. отч-'!M21</f>
        <v>0</v>
      </c>
      <c r="N26" s="368" t="e">
        <f>'Расшиф.отд.статей бух. отч-'!N21</f>
        <v>#DIV/0!</v>
      </c>
      <c r="O26" s="368">
        <f>'Расшиф.отд.статей бух. отч-'!O21</f>
        <v>0</v>
      </c>
      <c r="P26" s="368">
        <f>'Расшиф.отд.статей бух. отч-'!P21</f>
        <v>0</v>
      </c>
    </row>
    <row r="27" spans="1:16" ht="15.75" x14ac:dyDescent="0.25">
      <c r="A27" s="1699" t="str">
        <f>'Расшиф.отд.статей бух. отч-'!A22</f>
        <v>Контрагент №5</v>
      </c>
      <c r="B27" s="1700"/>
      <c r="C27" s="1700"/>
      <c r="D27" s="1700"/>
      <c r="E27" s="368">
        <f>'Расшиф.отд.статей бух. отч-'!E22</f>
        <v>0</v>
      </c>
      <c r="F27" s="369" t="e">
        <f>'Расшиф.отд.статей бух. отч-'!F22</f>
        <v>#DIV/0!</v>
      </c>
      <c r="G27" s="369">
        <f>'Расшиф.отд.статей бух. отч-'!G22</f>
        <v>0</v>
      </c>
      <c r="H27" s="369">
        <f>'Расшиф.отд.статей бух. отч-'!H22</f>
        <v>0</v>
      </c>
      <c r="I27" s="1699" t="str">
        <f>'Расшиф.отд.статей бух. отч-'!I22</f>
        <v>Контрагент №5</v>
      </c>
      <c r="J27" s="1700"/>
      <c r="K27" s="1700"/>
      <c r="L27" s="1700"/>
      <c r="M27" s="368">
        <f>'Расшиф.отд.статей бух. отч-'!M22</f>
        <v>0</v>
      </c>
      <c r="N27" s="368" t="e">
        <f>'Расшиф.отд.статей бух. отч-'!N22</f>
        <v>#DIV/0!</v>
      </c>
      <c r="O27" s="368">
        <f>'Расшиф.отд.статей бух. отч-'!O22</f>
        <v>0</v>
      </c>
      <c r="P27" s="368">
        <f>'Расшиф.отд.статей бух. отч-'!P22</f>
        <v>0</v>
      </c>
    </row>
    <row r="28" spans="1:16" ht="15.75" hidden="1" outlineLevel="1" x14ac:dyDescent="0.25">
      <c r="A28" s="1699" t="str">
        <f>'Расшиф.отд.статей бух. отч-'!A23</f>
        <v>Контрагент №….</v>
      </c>
      <c r="B28" s="1700"/>
      <c r="C28" s="1700"/>
      <c r="D28" s="1700"/>
      <c r="E28" s="368">
        <f>'Расшиф.отд.статей бух. отч-'!E23</f>
        <v>0</v>
      </c>
      <c r="F28" s="369" t="e">
        <f>'Расшиф.отд.статей бух. отч-'!F23</f>
        <v>#DIV/0!</v>
      </c>
      <c r="G28" s="369">
        <f>'Расшиф.отд.статей бух. отч-'!G23</f>
        <v>0</v>
      </c>
      <c r="H28" s="369">
        <f>'Расшиф.отд.статей бух. отч-'!H23</f>
        <v>0</v>
      </c>
      <c r="I28" s="1699" t="str">
        <f>'Расшиф.отд.статей бух. отч-'!I23</f>
        <v>Контрагент №….</v>
      </c>
      <c r="J28" s="1700"/>
      <c r="K28" s="1700"/>
      <c r="L28" s="1700"/>
      <c r="M28" s="368">
        <f>'Расшиф.отд.статей бух. отч-'!M23</f>
        <v>0</v>
      </c>
      <c r="N28" s="368" t="e">
        <f>'Расшиф.отд.статей бух. отч-'!N23</f>
        <v>#DIV/0!</v>
      </c>
      <c r="O28" s="368">
        <f>'Расшиф.отд.статей бух. отч-'!O23</f>
        <v>0</v>
      </c>
      <c r="P28" s="368">
        <f>'Расшиф.отд.статей бух. отч-'!P23</f>
        <v>0</v>
      </c>
    </row>
    <row r="29" spans="1:16" ht="15.75" hidden="1" outlineLevel="1" x14ac:dyDescent="0.25">
      <c r="A29" s="1699" t="str">
        <f>'Расшиф.отд.статей бух. отч-'!A24</f>
        <v>Контрагент №….</v>
      </c>
      <c r="B29" s="1700"/>
      <c r="C29" s="1700"/>
      <c r="D29" s="1700"/>
      <c r="E29" s="368">
        <f>'Расшиф.отд.статей бух. отч-'!E24</f>
        <v>0</v>
      </c>
      <c r="F29" s="369" t="e">
        <f>'Расшиф.отд.статей бух. отч-'!F24</f>
        <v>#DIV/0!</v>
      </c>
      <c r="G29" s="369">
        <f>'Расшиф.отд.статей бух. отч-'!G24</f>
        <v>0</v>
      </c>
      <c r="H29" s="369">
        <f>'Расшиф.отд.статей бух. отч-'!H24</f>
        <v>0</v>
      </c>
      <c r="I29" s="1699" t="str">
        <f>'Расшиф.отд.статей бух. отч-'!I24</f>
        <v>Контрагент №….</v>
      </c>
      <c r="J29" s="1700"/>
      <c r="K29" s="1700"/>
      <c r="L29" s="1700"/>
      <c r="M29" s="368">
        <f>'Расшиф.отд.статей бух. отч-'!M24</f>
        <v>0</v>
      </c>
      <c r="N29" s="368" t="e">
        <f>'Расшиф.отд.статей бух. отч-'!N24</f>
        <v>#DIV/0!</v>
      </c>
      <c r="O29" s="368">
        <f>'Расшиф.отд.статей бух. отч-'!O24</f>
        <v>0</v>
      </c>
      <c r="P29" s="368">
        <f>'Расшиф.отд.статей бух. отч-'!P24</f>
        <v>0</v>
      </c>
    </row>
    <row r="30" spans="1:16" ht="15.75" hidden="1" outlineLevel="1" x14ac:dyDescent="0.25">
      <c r="A30" s="1699" t="str">
        <f>'Расшиф.отд.статей бух. отч-'!A25</f>
        <v>Контрагент №….</v>
      </c>
      <c r="B30" s="1700"/>
      <c r="C30" s="1700"/>
      <c r="D30" s="1700"/>
      <c r="E30" s="368">
        <f>'Расшиф.отд.статей бух. отч-'!E25</f>
        <v>0</v>
      </c>
      <c r="F30" s="369" t="e">
        <f>'Расшиф.отд.статей бух. отч-'!F25</f>
        <v>#DIV/0!</v>
      </c>
      <c r="G30" s="369">
        <f>'Расшиф.отд.статей бух. отч-'!G25</f>
        <v>0</v>
      </c>
      <c r="H30" s="369">
        <f>'Расшиф.отд.статей бух. отч-'!H25</f>
        <v>0</v>
      </c>
      <c r="I30" s="1699" t="str">
        <f>'Расшиф.отд.статей бух. отч-'!I25</f>
        <v>Контрагент №….</v>
      </c>
      <c r="J30" s="1700"/>
      <c r="K30" s="1700"/>
      <c r="L30" s="1700"/>
      <c r="M30" s="368">
        <f>'Расшиф.отд.статей бух. отч-'!M25</f>
        <v>0</v>
      </c>
      <c r="N30" s="368" t="e">
        <f>'Расшиф.отд.статей бух. отч-'!N25</f>
        <v>#DIV/0!</v>
      </c>
      <c r="O30" s="368">
        <f>'Расшиф.отд.статей бух. отч-'!O25</f>
        <v>0</v>
      </c>
      <c r="P30" s="368">
        <f>'Расшиф.отд.статей бух. отч-'!P25</f>
        <v>0</v>
      </c>
    </row>
    <row r="31" spans="1:16" ht="15.75" hidden="1" outlineLevel="1" x14ac:dyDescent="0.25">
      <c r="A31" s="1699" t="str">
        <f>'Расшиф.отд.статей бух. отч-'!A26</f>
        <v>Контрагент №….</v>
      </c>
      <c r="B31" s="1700"/>
      <c r="C31" s="1700"/>
      <c r="D31" s="1700"/>
      <c r="E31" s="368">
        <f>'Расшиф.отд.статей бух. отч-'!E26</f>
        <v>0</v>
      </c>
      <c r="F31" s="369" t="e">
        <f>'Расшиф.отд.статей бух. отч-'!F26</f>
        <v>#DIV/0!</v>
      </c>
      <c r="G31" s="369">
        <f>'Расшиф.отд.статей бух. отч-'!G26</f>
        <v>0</v>
      </c>
      <c r="H31" s="369">
        <f>'Расшиф.отд.статей бух. отч-'!H26</f>
        <v>0</v>
      </c>
      <c r="I31" s="1699" t="str">
        <f>'Расшиф.отд.статей бух. отч-'!I26</f>
        <v>Контрагент №….</v>
      </c>
      <c r="J31" s="1700"/>
      <c r="K31" s="1700"/>
      <c r="L31" s="1700"/>
      <c r="M31" s="368">
        <f>'Расшиф.отд.статей бух. отч-'!M26</f>
        <v>0</v>
      </c>
      <c r="N31" s="368" t="e">
        <f>'Расшиф.отд.статей бух. отч-'!N26</f>
        <v>#DIV/0!</v>
      </c>
      <c r="O31" s="368">
        <f>'Расшиф.отд.статей бух. отч-'!O26</f>
        <v>0</v>
      </c>
      <c r="P31" s="368">
        <f>'Расшиф.отд.статей бух. отч-'!P26</f>
        <v>0</v>
      </c>
    </row>
    <row r="32" spans="1:16" ht="15.75" hidden="1" outlineLevel="1" x14ac:dyDescent="0.25">
      <c r="A32" s="1699" t="str">
        <f>'Расшиф.отд.статей бух. отч-'!A27</f>
        <v>Контрагент №….</v>
      </c>
      <c r="B32" s="1700"/>
      <c r="C32" s="1700"/>
      <c r="D32" s="1700"/>
      <c r="E32" s="368">
        <f>'Расшиф.отд.статей бух. отч-'!E27</f>
        <v>0</v>
      </c>
      <c r="F32" s="369" t="e">
        <f>'Расшиф.отд.статей бух. отч-'!F27</f>
        <v>#DIV/0!</v>
      </c>
      <c r="G32" s="369">
        <f>'Расшиф.отд.статей бух. отч-'!G27</f>
        <v>0</v>
      </c>
      <c r="H32" s="369">
        <f>'Расшиф.отд.статей бух. отч-'!H27</f>
        <v>0</v>
      </c>
      <c r="I32" s="1699" t="str">
        <f>'Расшиф.отд.статей бух. отч-'!I27</f>
        <v>Контрагент №….</v>
      </c>
      <c r="J32" s="1700"/>
      <c r="K32" s="1700"/>
      <c r="L32" s="1700"/>
      <c r="M32" s="368">
        <f>'Расшиф.отд.статей бух. отч-'!M27</f>
        <v>0</v>
      </c>
      <c r="N32" s="368" t="e">
        <f>'Расшиф.отд.статей бух. отч-'!N27</f>
        <v>#DIV/0!</v>
      </c>
      <c r="O32" s="368">
        <f>'Расшиф.отд.статей бух. отч-'!O27</f>
        <v>0</v>
      </c>
      <c r="P32" s="368">
        <f>'Расшиф.отд.статей бух. отч-'!P27</f>
        <v>0</v>
      </c>
    </row>
    <row r="33" spans="1:16" ht="15.75" hidden="1" outlineLevel="1" x14ac:dyDescent="0.25">
      <c r="A33" s="1699" t="str">
        <f>'Расшиф.отд.статей бух. отч-'!A28</f>
        <v>Контрагент №….</v>
      </c>
      <c r="B33" s="1700"/>
      <c r="C33" s="1700"/>
      <c r="D33" s="1700"/>
      <c r="E33" s="368">
        <f>'Расшиф.отд.статей бух. отч-'!E28</f>
        <v>0</v>
      </c>
      <c r="F33" s="369" t="e">
        <f>'Расшиф.отд.статей бух. отч-'!F28</f>
        <v>#DIV/0!</v>
      </c>
      <c r="G33" s="369">
        <f>'Расшиф.отд.статей бух. отч-'!G28</f>
        <v>0</v>
      </c>
      <c r="H33" s="369">
        <f>'Расшиф.отд.статей бух. отч-'!H28</f>
        <v>0</v>
      </c>
      <c r="I33" s="1699" t="str">
        <f>'Расшиф.отд.статей бух. отч-'!I28</f>
        <v>Контрагент №….</v>
      </c>
      <c r="J33" s="1700"/>
      <c r="K33" s="1700"/>
      <c r="L33" s="1700"/>
      <c r="M33" s="368">
        <f>'Расшиф.отд.статей бух. отч-'!M28</f>
        <v>0</v>
      </c>
      <c r="N33" s="368" t="e">
        <f>'Расшиф.отд.статей бух. отч-'!N28</f>
        <v>#DIV/0!</v>
      </c>
      <c r="O33" s="368">
        <f>'Расшиф.отд.статей бух. отч-'!O28</f>
        <v>0</v>
      </c>
      <c r="P33" s="368">
        <f>'Расшиф.отд.статей бух. отч-'!P28</f>
        <v>0</v>
      </c>
    </row>
    <row r="34" spans="1:16" ht="15.75" hidden="1" outlineLevel="1" x14ac:dyDescent="0.25">
      <c r="A34" s="1699" t="str">
        <f>'Расшиф.отд.статей бух. отч-'!A29</f>
        <v>Контрагент №….</v>
      </c>
      <c r="B34" s="1700"/>
      <c r="C34" s="1700"/>
      <c r="D34" s="1700"/>
      <c r="E34" s="368">
        <f>'Расшиф.отд.статей бух. отч-'!E29</f>
        <v>0</v>
      </c>
      <c r="F34" s="369" t="e">
        <f>'Расшиф.отд.статей бух. отч-'!F29</f>
        <v>#DIV/0!</v>
      </c>
      <c r="G34" s="369">
        <f>'Расшиф.отд.статей бух. отч-'!G29</f>
        <v>0</v>
      </c>
      <c r="H34" s="369">
        <f>'Расшиф.отд.статей бух. отч-'!H29</f>
        <v>0</v>
      </c>
      <c r="I34" s="1699" t="str">
        <f>'Расшиф.отд.статей бух. отч-'!I29</f>
        <v>Контрагент №….</v>
      </c>
      <c r="J34" s="1700"/>
      <c r="K34" s="1700"/>
      <c r="L34" s="1700"/>
      <c r="M34" s="368">
        <f>'Расшиф.отд.статей бух. отч-'!M29</f>
        <v>0</v>
      </c>
      <c r="N34" s="368" t="e">
        <f>'Расшиф.отд.статей бух. отч-'!N29</f>
        <v>#DIV/0!</v>
      </c>
      <c r="O34" s="368">
        <f>'Расшиф.отд.статей бух. отч-'!O29</f>
        <v>0</v>
      </c>
      <c r="P34" s="368">
        <f>'Расшиф.отд.статей бух. отч-'!P29</f>
        <v>0</v>
      </c>
    </row>
    <row r="35" spans="1:16" ht="15.75" hidden="1" outlineLevel="1" x14ac:dyDescent="0.25">
      <c r="A35" s="1699" t="str">
        <f>'Расшиф.отд.статей бух. отч-'!A30</f>
        <v>Контрагент №….</v>
      </c>
      <c r="B35" s="1700"/>
      <c r="C35" s="1700"/>
      <c r="D35" s="1700"/>
      <c r="E35" s="368">
        <f>'Расшиф.отд.статей бух. отч-'!E30</f>
        <v>0</v>
      </c>
      <c r="F35" s="369" t="e">
        <f>'Расшиф.отд.статей бух. отч-'!F30</f>
        <v>#DIV/0!</v>
      </c>
      <c r="G35" s="369">
        <f>'Расшиф.отд.статей бух. отч-'!G30</f>
        <v>0</v>
      </c>
      <c r="H35" s="369">
        <f>'Расшиф.отд.статей бух. отч-'!H30</f>
        <v>0</v>
      </c>
      <c r="I35" s="1699" t="str">
        <f>'Расшиф.отд.статей бух. отч-'!I30</f>
        <v>Контрагент №….</v>
      </c>
      <c r="J35" s="1700"/>
      <c r="K35" s="1700"/>
      <c r="L35" s="1700"/>
      <c r="M35" s="368">
        <f>'Расшиф.отд.статей бух. отч-'!M30</f>
        <v>0</v>
      </c>
      <c r="N35" s="368" t="e">
        <f>'Расшиф.отд.статей бух. отч-'!N30</f>
        <v>#DIV/0!</v>
      </c>
      <c r="O35" s="368">
        <f>'Расшиф.отд.статей бух. отч-'!O30</f>
        <v>0</v>
      </c>
      <c r="P35" s="368">
        <f>'Расшиф.отд.статей бух. отч-'!P30</f>
        <v>0</v>
      </c>
    </row>
    <row r="36" spans="1:16" ht="15.75" hidden="1" outlineLevel="1" x14ac:dyDescent="0.25">
      <c r="A36" s="1699" t="str">
        <f>'Расшиф.отд.статей бух. отч-'!A31</f>
        <v>Контрагент №….</v>
      </c>
      <c r="B36" s="1700"/>
      <c r="C36" s="1700"/>
      <c r="D36" s="1700"/>
      <c r="E36" s="368">
        <f>'Расшиф.отд.статей бух. отч-'!E31</f>
        <v>0</v>
      </c>
      <c r="F36" s="369" t="e">
        <f>'Расшиф.отд.статей бух. отч-'!F31</f>
        <v>#DIV/0!</v>
      </c>
      <c r="G36" s="369">
        <f>'Расшиф.отд.статей бух. отч-'!G31</f>
        <v>0</v>
      </c>
      <c r="H36" s="369">
        <f>'Расшиф.отд.статей бух. отч-'!H31</f>
        <v>0</v>
      </c>
      <c r="I36" s="1699" t="str">
        <f>'Расшиф.отд.статей бух. отч-'!I31</f>
        <v>Контрагент №….</v>
      </c>
      <c r="J36" s="1700"/>
      <c r="K36" s="1700"/>
      <c r="L36" s="1700"/>
      <c r="M36" s="368">
        <f>'Расшиф.отд.статей бух. отч-'!M31</f>
        <v>0</v>
      </c>
      <c r="N36" s="368" t="e">
        <f>'Расшиф.отд.статей бух. отч-'!N31</f>
        <v>#DIV/0!</v>
      </c>
      <c r="O36" s="368">
        <f>'Расшиф.отд.статей бух. отч-'!O31</f>
        <v>0</v>
      </c>
      <c r="P36" s="368">
        <f>'Расшиф.отд.статей бух. отч-'!P31</f>
        <v>0</v>
      </c>
    </row>
    <row r="37" spans="1:16" ht="15.75" hidden="1" outlineLevel="1" x14ac:dyDescent="0.25">
      <c r="A37" s="1699" t="str">
        <f>'Расшиф.отд.статей бух. отч-'!A32</f>
        <v>Контрагент №….</v>
      </c>
      <c r="B37" s="1700"/>
      <c r="C37" s="1700"/>
      <c r="D37" s="1700"/>
      <c r="E37" s="368">
        <f>'Расшиф.отд.статей бух. отч-'!E32</f>
        <v>0</v>
      </c>
      <c r="F37" s="369" t="e">
        <f>'Расшиф.отд.статей бух. отч-'!F32</f>
        <v>#DIV/0!</v>
      </c>
      <c r="G37" s="369">
        <f>'Расшиф.отд.статей бух. отч-'!G32</f>
        <v>0</v>
      </c>
      <c r="H37" s="369">
        <f>'Расшиф.отд.статей бух. отч-'!H32</f>
        <v>0</v>
      </c>
      <c r="I37" s="1699" t="str">
        <f>'Расшиф.отд.статей бух. отч-'!I32</f>
        <v>Контрагент №….</v>
      </c>
      <c r="J37" s="1700"/>
      <c r="K37" s="1700"/>
      <c r="L37" s="1700"/>
      <c r="M37" s="368">
        <f>'Расшиф.отд.статей бух. отч-'!M32</f>
        <v>0</v>
      </c>
      <c r="N37" s="368" t="e">
        <f>'Расшиф.отд.статей бух. отч-'!N32</f>
        <v>#DIV/0!</v>
      </c>
      <c r="O37" s="368">
        <f>'Расшиф.отд.статей бух. отч-'!O32</f>
        <v>0</v>
      </c>
      <c r="P37" s="368">
        <f>'Расшиф.отд.статей бух. отч-'!P32</f>
        <v>0</v>
      </c>
    </row>
    <row r="38" spans="1:16" ht="15.75" hidden="1" outlineLevel="1" x14ac:dyDescent="0.25">
      <c r="A38" s="1699" t="str">
        <f>'Расшиф.отд.статей бух. отч-'!A33</f>
        <v>Контрагент №….</v>
      </c>
      <c r="B38" s="1700"/>
      <c r="C38" s="1700"/>
      <c r="D38" s="1700"/>
      <c r="E38" s="368">
        <f>'Расшиф.отд.статей бух. отч-'!E33</f>
        <v>0</v>
      </c>
      <c r="F38" s="369" t="e">
        <f>'Расшиф.отд.статей бух. отч-'!F33</f>
        <v>#DIV/0!</v>
      </c>
      <c r="G38" s="369">
        <f>'Расшиф.отд.статей бух. отч-'!G33</f>
        <v>0</v>
      </c>
      <c r="H38" s="369">
        <f>'Расшиф.отд.статей бух. отч-'!H33</f>
        <v>0</v>
      </c>
      <c r="I38" s="1699" t="str">
        <f>'Расшиф.отд.статей бух. отч-'!I33</f>
        <v>Контрагент №….</v>
      </c>
      <c r="J38" s="1700"/>
      <c r="K38" s="1700"/>
      <c r="L38" s="1700"/>
      <c r="M38" s="368">
        <f>'Расшиф.отд.статей бух. отч-'!M33</f>
        <v>0</v>
      </c>
      <c r="N38" s="368" t="e">
        <f>'Расшиф.отд.статей бух. отч-'!N33</f>
        <v>#DIV/0!</v>
      </c>
      <c r="O38" s="368">
        <f>'Расшиф.отд.статей бух. отч-'!O33</f>
        <v>0</v>
      </c>
      <c r="P38" s="368">
        <f>'Расшиф.отд.статей бух. отч-'!P33</f>
        <v>0</v>
      </c>
    </row>
    <row r="39" spans="1:16" ht="15.75" hidden="1" outlineLevel="1" x14ac:dyDescent="0.25">
      <c r="A39" s="1699" t="str">
        <f>'Расшиф.отд.статей бух. отч-'!A34</f>
        <v>Контрагент №….</v>
      </c>
      <c r="B39" s="1700"/>
      <c r="C39" s="1700"/>
      <c r="D39" s="1700"/>
      <c r="E39" s="368">
        <f>'Расшиф.отд.статей бух. отч-'!E34</f>
        <v>0</v>
      </c>
      <c r="F39" s="369" t="e">
        <f>'Расшиф.отд.статей бух. отч-'!F34</f>
        <v>#DIV/0!</v>
      </c>
      <c r="G39" s="369">
        <f>'Расшиф.отд.статей бух. отч-'!G34</f>
        <v>0</v>
      </c>
      <c r="H39" s="369">
        <f>'Расшиф.отд.статей бух. отч-'!H34</f>
        <v>0</v>
      </c>
      <c r="I39" s="1699" t="str">
        <f>'Расшиф.отд.статей бух. отч-'!I34</f>
        <v>Контрагент №….</v>
      </c>
      <c r="J39" s="1700"/>
      <c r="K39" s="1700"/>
      <c r="L39" s="1700"/>
      <c r="M39" s="368">
        <f>'Расшиф.отд.статей бух. отч-'!M34</f>
        <v>0</v>
      </c>
      <c r="N39" s="368" t="e">
        <f>'Расшиф.отд.статей бух. отч-'!N34</f>
        <v>#DIV/0!</v>
      </c>
      <c r="O39" s="368">
        <f>'Расшиф.отд.статей бух. отч-'!O34</f>
        <v>0</v>
      </c>
      <c r="P39" s="368">
        <f>'Расшиф.отд.статей бух. отч-'!P34</f>
        <v>0</v>
      </c>
    </row>
    <row r="40" spans="1:16" ht="15.75" hidden="1" outlineLevel="1" x14ac:dyDescent="0.25">
      <c r="A40" s="1699" t="str">
        <f>'Расшиф.отд.статей бух. отч-'!A35</f>
        <v>Контрагент №….</v>
      </c>
      <c r="B40" s="1700"/>
      <c r="C40" s="1700"/>
      <c r="D40" s="1700"/>
      <c r="E40" s="368">
        <f>'Расшиф.отд.статей бух. отч-'!E35</f>
        <v>0</v>
      </c>
      <c r="F40" s="369" t="e">
        <f>'Расшиф.отд.статей бух. отч-'!F35</f>
        <v>#DIV/0!</v>
      </c>
      <c r="G40" s="369">
        <f>'Расшиф.отд.статей бух. отч-'!G35</f>
        <v>0</v>
      </c>
      <c r="H40" s="369">
        <f>'Расшиф.отд.статей бух. отч-'!H35</f>
        <v>0</v>
      </c>
      <c r="I40" s="1699" t="str">
        <f>'Расшиф.отд.статей бух. отч-'!I35</f>
        <v>Контрагент №….</v>
      </c>
      <c r="J40" s="1700"/>
      <c r="K40" s="1700"/>
      <c r="L40" s="1700"/>
      <c r="M40" s="368">
        <f>'Расшиф.отд.статей бух. отч-'!M35</f>
        <v>0</v>
      </c>
      <c r="N40" s="368" t="e">
        <f>'Расшиф.отд.статей бух. отч-'!N35</f>
        <v>#DIV/0!</v>
      </c>
      <c r="O40" s="368">
        <f>'Расшиф.отд.статей бух. отч-'!O35</f>
        <v>0</v>
      </c>
      <c r="P40" s="368">
        <f>'Расшиф.отд.статей бух. отч-'!P35</f>
        <v>0</v>
      </c>
    </row>
    <row r="41" spans="1:16" ht="15.75" hidden="1" outlineLevel="1" x14ac:dyDescent="0.25">
      <c r="A41" s="1699" t="str">
        <f>'Расшиф.отд.статей бух. отч-'!A36</f>
        <v>Контрагент №….</v>
      </c>
      <c r="B41" s="1700"/>
      <c r="C41" s="1700"/>
      <c r="D41" s="1700"/>
      <c r="E41" s="368">
        <f>'Расшиф.отд.статей бух. отч-'!E36</f>
        <v>0</v>
      </c>
      <c r="F41" s="369" t="e">
        <f>'Расшиф.отд.статей бух. отч-'!F36</f>
        <v>#DIV/0!</v>
      </c>
      <c r="G41" s="369">
        <f>'Расшиф.отд.статей бух. отч-'!G36</f>
        <v>0</v>
      </c>
      <c r="H41" s="369">
        <f>'Расшиф.отд.статей бух. отч-'!H36</f>
        <v>0</v>
      </c>
      <c r="I41" s="1699" t="str">
        <f>'Расшиф.отд.статей бух. отч-'!I36</f>
        <v>Контрагент №….</v>
      </c>
      <c r="J41" s="1700"/>
      <c r="K41" s="1700"/>
      <c r="L41" s="1700"/>
      <c r="M41" s="368">
        <f>'Расшиф.отд.статей бух. отч-'!M36</f>
        <v>0</v>
      </c>
      <c r="N41" s="368" t="e">
        <f>'Расшиф.отд.статей бух. отч-'!N36</f>
        <v>#DIV/0!</v>
      </c>
      <c r="O41" s="368">
        <f>'Расшиф.отд.статей бух. отч-'!O36</f>
        <v>0</v>
      </c>
      <c r="P41" s="368">
        <f>'Расшиф.отд.статей бух. отч-'!P36</f>
        <v>0</v>
      </c>
    </row>
    <row r="42" spans="1:16" ht="15.75" hidden="1" outlineLevel="1" x14ac:dyDescent="0.25">
      <c r="A42" s="1699" t="str">
        <f>'Расшиф.отд.статей бух. отч-'!A37</f>
        <v>Контрагент №….</v>
      </c>
      <c r="B42" s="1700"/>
      <c r="C42" s="1700"/>
      <c r="D42" s="1700"/>
      <c r="E42" s="368">
        <f>'Расшиф.отд.статей бух. отч-'!E37</f>
        <v>0</v>
      </c>
      <c r="F42" s="369" t="e">
        <f>'Расшиф.отд.статей бух. отч-'!F37</f>
        <v>#DIV/0!</v>
      </c>
      <c r="G42" s="369">
        <f>'Расшиф.отд.статей бух. отч-'!G37</f>
        <v>0</v>
      </c>
      <c r="H42" s="369">
        <f>'Расшиф.отд.статей бух. отч-'!H37</f>
        <v>0</v>
      </c>
      <c r="I42" s="1699" t="str">
        <f>'Расшиф.отд.статей бух. отч-'!I37</f>
        <v>Контрагент №….</v>
      </c>
      <c r="J42" s="1700"/>
      <c r="K42" s="1700"/>
      <c r="L42" s="1700"/>
      <c r="M42" s="368">
        <f>'Расшиф.отд.статей бух. отч-'!M37</f>
        <v>0</v>
      </c>
      <c r="N42" s="368" t="e">
        <f>'Расшиф.отд.статей бух. отч-'!N37</f>
        <v>#DIV/0!</v>
      </c>
      <c r="O42" s="368">
        <f>'Расшиф.отд.статей бух. отч-'!O37</f>
        <v>0</v>
      </c>
      <c r="P42" s="368">
        <f>'Расшиф.отд.статей бух. отч-'!P37</f>
        <v>0</v>
      </c>
    </row>
    <row r="43" spans="1:16" ht="15.75" hidden="1" outlineLevel="1" x14ac:dyDescent="0.25">
      <c r="A43" s="1699" t="str">
        <f>'Расшиф.отд.статей бух. отч-'!A38</f>
        <v>Контрагент №….</v>
      </c>
      <c r="B43" s="1700"/>
      <c r="C43" s="1700"/>
      <c r="D43" s="1700"/>
      <c r="E43" s="368">
        <f>'Расшиф.отд.статей бух. отч-'!E38</f>
        <v>0</v>
      </c>
      <c r="F43" s="369" t="e">
        <f>'Расшиф.отд.статей бух. отч-'!F38</f>
        <v>#DIV/0!</v>
      </c>
      <c r="G43" s="369">
        <f>'Расшиф.отд.статей бух. отч-'!G38</f>
        <v>0</v>
      </c>
      <c r="H43" s="369">
        <f>'Расшиф.отд.статей бух. отч-'!H38</f>
        <v>0</v>
      </c>
      <c r="I43" s="1699" t="str">
        <f>'Расшиф.отд.статей бух. отч-'!I38</f>
        <v>Контрагент №….</v>
      </c>
      <c r="J43" s="1700"/>
      <c r="K43" s="1700"/>
      <c r="L43" s="1700"/>
      <c r="M43" s="368">
        <f>'Расшиф.отд.статей бух. отч-'!M38</f>
        <v>0</v>
      </c>
      <c r="N43" s="368" t="e">
        <f>'Расшиф.отд.статей бух. отч-'!N38</f>
        <v>#DIV/0!</v>
      </c>
      <c r="O43" s="368">
        <f>'Расшиф.отд.статей бух. отч-'!O38</f>
        <v>0</v>
      </c>
      <c r="P43" s="368">
        <f>'Расшиф.отд.статей бух. отч-'!P38</f>
        <v>0</v>
      </c>
    </row>
    <row r="44" spans="1:16" ht="15.75" hidden="1" outlineLevel="1" x14ac:dyDescent="0.25">
      <c r="A44" s="1699" t="str">
        <f>'Расшиф.отд.статей бух. отч-'!A39</f>
        <v>Контрагент №….</v>
      </c>
      <c r="B44" s="1700"/>
      <c r="C44" s="1700"/>
      <c r="D44" s="1700"/>
      <c r="E44" s="368">
        <f>'Расшиф.отд.статей бух. отч-'!E39</f>
        <v>0</v>
      </c>
      <c r="F44" s="369" t="e">
        <f>'Расшиф.отд.статей бух. отч-'!F39</f>
        <v>#DIV/0!</v>
      </c>
      <c r="G44" s="369">
        <f>'Расшиф.отд.статей бух. отч-'!G39</f>
        <v>0</v>
      </c>
      <c r="H44" s="369">
        <f>'Расшиф.отд.статей бух. отч-'!H39</f>
        <v>0</v>
      </c>
      <c r="I44" s="1699" t="str">
        <f>'Расшиф.отд.статей бух. отч-'!I39</f>
        <v>Контрагент №….</v>
      </c>
      <c r="J44" s="1700"/>
      <c r="K44" s="1700"/>
      <c r="L44" s="1700"/>
      <c r="M44" s="368">
        <f>'Расшиф.отд.статей бух. отч-'!M39</f>
        <v>0</v>
      </c>
      <c r="N44" s="368" t="e">
        <f>'Расшиф.отд.статей бух. отч-'!N39</f>
        <v>#DIV/0!</v>
      </c>
      <c r="O44" s="368">
        <f>'Расшиф.отд.статей бух. отч-'!O39</f>
        <v>0</v>
      </c>
      <c r="P44" s="368">
        <f>'Расшиф.отд.статей бух. отч-'!P39</f>
        <v>0</v>
      </c>
    </row>
    <row r="45" spans="1:16" ht="15.75" hidden="1" outlineLevel="1" x14ac:dyDescent="0.25">
      <c r="A45" s="1699" t="str">
        <f>'Расшиф.отд.статей бух. отч-'!A40</f>
        <v>Контрагент №….</v>
      </c>
      <c r="B45" s="1700"/>
      <c r="C45" s="1700"/>
      <c r="D45" s="1700"/>
      <c r="E45" s="368">
        <f>'Расшиф.отд.статей бух. отч-'!E40</f>
        <v>0</v>
      </c>
      <c r="F45" s="369" t="e">
        <f>'Расшиф.отд.статей бух. отч-'!F40</f>
        <v>#DIV/0!</v>
      </c>
      <c r="G45" s="369">
        <f>'Расшиф.отд.статей бух. отч-'!G40</f>
        <v>0</v>
      </c>
      <c r="H45" s="369">
        <f>'Расшиф.отд.статей бух. отч-'!H40</f>
        <v>0</v>
      </c>
      <c r="I45" s="1699" t="str">
        <f>'Расшиф.отд.статей бух. отч-'!I40</f>
        <v>Контрагент №….</v>
      </c>
      <c r="J45" s="1700"/>
      <c r="K45" s="1700"/>
      <c r="L45" s="1700"/>
      <c r="M45" s="368">
        <f>'Расшиф.отд.статей бух. отч-'!M40</f>
        <v>0</v>
      </c>
      <c r="N45" s="368" t="e">
        <f>'Расшиф.отд.статей бух. отч-'!N40</f>
        <v>#DIV/0!</v>
      </c>
      <c r="O45" s="368">
        <f>'Расшиф.отд.статей бух. отч-'!O40</f>
        <v>0</v>
      </c>
      <c r="P45" s="368">
        <f>'Расшиф.отд.статей бух. отч-'!P40</f>
        <v>0</v>
      </c>
    </row>
    <row r="46" spans="1:16" ht="15.75" hidden="1" outlineLevel="1" x14ac:dyDescent="0.25">
      <c r="A46" s="1699" t="str">
        <f>'Расшиф.отд.статей бух. отч-'!A41</f>
        <v>Прочие</v>
      </c>
      <c r="B46" s="1700"/>
      <c r="C46" s="1700"/>
      <c r="D46" s="1700"/>
      <c r="E46" s="368">
        <f>'Расшиф.отд.статей бух. отч-'!E41</f>
        <v>0</v>
      </c>
      <c r="F46" s="369" t="e">
        <f>'Расшиф.отд.статей бух. отч-'!F41</f>
        <v>#DIV/0!</v>
      </c>
      <c r="G46" s="369">
        <f>'Расшиф.отд.статей бух. отч-'!G41</f>
        <v>0</v>
      </c>
      <c r="H46" s="369">
        <f>'Расшиф.отд.статей бух. отч-'!H41</f>
        <v>0</v>
      </c>
      <c r="I46" s="1699" t="str">
        <f>'Расшиф.отд.статей бух. отч-'!I41</f>
        <v>Прочие</v>
      </c>
      <c r="J46" s="1700"/>
      <c r="K46" s="1700"/>
      <c r="L46" s="1700"/>
      <c r="M46" s="368">
        <f>'Расшиф.отд.статей бух. отч-'!M41</f>
        <v>0</v>
      </c>
      <c r="N46" s="368" t="e">
        <f>'Расшиф.отд.статей бух. отч-'!N41</f>
        <v>#DIV/0!</v>
      </c>
      <c r="O46" s="368">
        <f>'Расшиф.отд.статей бух. отч-'!O41</f>
        <v>0</v>
      </c>
      <c r="P46" s="368">
        <f>'Расшиф.отд.статей бух. отч-'!P41</f>
        <v>0</v>
      </c>
    </row>
    <row r="47" spans="1:16" ht="15.75" collapsed="1" x14ac:dyDescent="0.25">
      <c r="A47" s="2041" t="s">
        <v>135</v>
      </c>
      <c r="B47" s="2042"/>
      <c r="C47" s="2042"/>
      <c r="D47" s="2042"/>
      <c r="E47" s="441">
        <f>'Расшиф.отд.статей бух. отч-'!E42</f>
        <v>0</v>
      </c>
      <c r="F47" s="742" t="e">
        <f>'Расшиф.отд.статей бух. отч-'!F42</f>
        <v>#DIV/0!</v>
      </c>
      <c r="G47" s="748">
        <f>SUM(G23:G46)</f>
        <v>0</v>
      </c>
      <c r="H47" s="740" t="s">
        <v>9</v>
      </c>
      <c r="I47" s="2041" t="s">
        <v>135</v>
      </c>
      <c r="J47" s="2042"/>
      <c r="K47" s="2042"/>
      <c r="L47" s="2042"/>
      <c r="M47" s="441">
        <f>'Расшиф.отд.статей бух. отч-'!M42</f>
        <v>0</v>
      </c>
      <c r="N47" s="441" t="e">
        <f>'Расшиф.отд.статей бух. отч-'!N42</f>
        <v>#DIV/0!</v>
      </c>
      <c r="O47" s="441">
        <f>'Расшиф.отд.статей бух. отч-'!O42</f>
        <v>0</v>
      </c>
      <c r="P47" s="441" t="str">
        <f>'Расшиф.отд.статей бух. отч-'!P42</f>
        <v>Х</v>
      </c>
    </row>
    <row r="48" spans="1:16" ht="15.75" customHeight="1" x14ac:dyDescent="0.25">
      <c r="A48" s="2039" t="s">
        <v>1689</v>
      </c>
      <c r="B48" s="2039"/>
      <c r="C48" s="2039"/>
      <c r="D48" s="2039"/>
      <c r="E48" s="2039"/>
      <c r="F48" s="2039"/>
      <c r="G48" s="2039"/>
      <c r="H48" s="2039"/>
      <c r="I48" s="2039"/>
      <c r="J48" s="2039"/>
      <c r="K48" s="2039"/>
      <c r="L48" s="2039"/>
      <c r="M48" s="2039"/>
      <c r="N48" s="2039"/>
      <c r="O48" s="2039"/>
      <c r="P48" s="2039"/>
    </row>
    <row r="49" spans="1:16" ht="11.25" customHeight="1" x14ac:dyDescent="0.25">
      <c r="A49" s="2043"/>
      <c r="B49" s="2043"/>
      <c r="C49" s="2043"/>
      <c r="D49" s="2043"/>
      <c r="E49" s="2043"/>
      <c r="F49" s="2043"/>
      <c r="G49" s="2043"/>
      <c r="H49" s="2043"/>
      <c r="I49" s="2043"/>
      <c r="J49" s="2043"/>
      <c r="K49" s="2043"/>
      <c r="L49" s="2043"/>
      <c r="M49" s="2043"/>
      <c r="N49" s="2043"/>
      <c r="O49" s="2043"/>
      <c r="P49" s="2043"/>
    </row>
    <row r="50" spans="1:16" ht="18.75" x14ac:dyDescent="0.25">
      <c r="A50" s="2044" t="s">
        <v>1690</v>
      </c>
      <c r="B50" s="2045"/>
      <c r="C50" s="2045"/>
      <c r="D50" s="2045"/>
      <c r="E50" s="2045"/>
      <c r="F50" s="2045"/>
      <c r="G50" s="2045"/>
      <c r="H50" s="2045"/>
      <c r="I50" s="2045"/>
      <c r="J50" s="2045"/>
      <c r="K50" s="2045"/>
      <c r="L50" s="2045"/>
      <c r="M50" s="2045"/>
      <c r="N50" s="2045"/>
      <c r="O50" s="2045"/>
      <c r="P50" s="2046"/>
    </row>
    <row r="51" spans="1:16" ht="15.75" x14ac:dyDescent="0.25">
      <c r="A51" s="2047" t="s">
        <v>887</v>
      </c>
      <c r="B51" s="1785" t="s">
        <v>1218</v>
      </c>
      <c r="C51" s="1786"/>
      <c r="D51" s="1786"/>
      <c r="E51" s="1786"/>
      <c r="F51" s="1787"/>
      <c r="G51" s="1772" t="s">
        <v>886</v>
      </c>
      <c r="H51" s="1772"/>
      <c r="I51" s="1772"/>
      <c r="J51" s="1772"/>
      <c r="K51" s="1772"/>
      <c r="L51" s="1772"/>
      <c r="M51" s="1772"/>
      <c r="N51" s="1772"/>
      <c r="O51" s="1772"/>
      <c r="P51" s="1772"/>
    </row>
    <row r="52" spans="1:16" ht="31.5" x14ac:dyDescent="0.25">
      <c r="A52" s="2048"/>
      <c r="B52" s="2049"/>
      <c r="C52" s="1766"/>
      <c r="D52" s="1766"/>
      <c r="E52" s="1766"/>
      <c r="F52" s="2050"/>
      <c r="G52" s="730" t="s">
        <v>1199</v>
      </c>
      <c r="H52" s="1854" t="s">
        <v>1212</v>
      </c>
      <c r="I52" s="1855"/>
      <c r="J52" s="1855"/>
      <c r="K52" s="1855"/>
      <c r="L52" s="1855"/>
      <c r="M52" s="1855"/>
      <c r="N52" s="1855"/>
      <c r="O52" s="1855"/>
      <c r="P52" s="1855"/>
    </row>
    <row r="53" spans="1:16" ht="15.75" x14ac:dyDescent="0.25">
      <c r="A53" s="723">
        <v>130</v>
      </c>
      <c r="B53" s="2038" t="s">
        <v>888</v>
      </c>
      <c r="C53" s="2038"/>
      <c r="D53" s="2038"/>
      <c r="E53" s="2038"/>
      <c r="F53" s="2038"/>
      <c r="G53" s="725">
        <f>'Расшиф.отд.статей бух. отч-'!G48</f>
        <v>0</v>
      </c>
      <c r="H53" s="1252">
        <f>'Расшиф.отд.статей бух. отч-'!H48</f>
        <v>0</v>
      </c>
      <c r="I53" s="1252"/>
      <c r="J53" s="1252"/>
      <c r="K53" s="1252"/>
      <c r="L53" s="1252"/>
      <c r="M53" s="1252"/>
      <c r="N53" s="1252"/>
      <c r="O53" s="1252"/>
      <c r="P53" s="1252"/>
    </row>
    <row r="54" spans="1:16" ht="15.75" x14ac:dyDescent="0.25">
      <c r="A54" s="723">
        <v>150</v>
      </c>
      <c r="B54" s="2038" t="s">
        <v>889</v>
      </c>
      <c r="C54" s="2038"/>
      <c r="D54" s="2038"/>
      <c r="E54" s="2038"/>
      <c r="F54" s="2038"/>
      <c r="G54" s="725">
        <f>'Расшиф.отд.статей бух. отч-'!G49</f>
        <v>0</v>
      </c>
      <c r="H54" s="1252">
        <f>'Расшиф.отд.статей бух. отч-'!H49</f>
        <v>0</v>
      </c>
      <c r="I54" s="1252"/>
      <c r="J54" s="1252"/>
      <c r="K54" s="1252"/>
      <c r="L54" s="1252"/>
      <c r="M54" s="1252"/>
      <c r="N54" s="1252"/>
      <c r="O54" s="1252"/>
      <c r="P54" s="1252"/>
    </row>
    <row r="55" spans="1:16" ht="15.75" x14ac:dyDescent="0.25">
      <c r="A55" s="723">
        <v>180</v>
      </c>
      <c r="B55" s="2038" t="s">
        <v>890</v>
      </c>
      <c r="C55" s="2038"/>
      <c r="D55" s="2038"/>
      <c r="E55" s="2038"/>
      <c r="F55" s="2038"/>
      <c r="G55" s="725">
        <f>'Расшиф.отд.статей бух. отч-'!G50</f>
        <v>0</v>
      </c>
      <c r="H55" s="1252">
        <f>'Расшиф.отд.статей бух. отч-'!H50</f>
        <v>0</v>
      </c>
      <c r="I55" s="1252"/>
      <c r="J55" s="1252"/>
      <c r="K55" s="1252"/>
      <c r="L55" s="1252"/>
      <c r="M55" s="1252"/>
      <c r="N55" s="1252"/>
      <c r="O55" s="1252"/>
      <c r="P55" s="1252"/>
    </row>
    <row r="56" spans="1:16" ht="15.75" x14ac:dyDescent="0.25">
      <c r="A56" s="723">
        <v>260</v>
      </c>
      <c r="B56" s="2038" t="s">
        <v>891</v>
      </c>
      <c r="C56" s="2038"/>
      <c r="D56" s="2038"/>
      <c r="E56" s="2038"/>
      <c r="F56" s="2038"/>
      <c r="G56" s="725">
        <f>'Расшиф.отд.статей бух. отч-'!G51</f>
        <v>0</v>
      </c>
      <c r="H56" s="1252">
        <f>'Расшиф.отд.статей бух. отч-'!H51</f>
        <v>0</v>
      </c>
      <c r="I56" s="1252"/>
      <c r="J56" s="1252"/>
      <c r="K56" s="1252"/>
      <c r="L56" s="1252"/>
      <c r="M56" s="1252"/>
      <c r="N56" s="1252"/>
      <c r="O56" s="1252"/>
      <c r="P56" s="1252"/>
    </row>
    <row r="57" spans="1:16" ht="15.75" x14ac:dyDescent="0.25">
      <c r="A57" s="723">
        <v>280</v>
      </c>
      <c r="B57" s="2038" t="s">
        <v>892</v>
      </c>
      <c r="C57" s="2038"/>
      <c r="D57" s="2038"/>
      <c r="E57" s="2038"/>
      <c r="F57" s="2038"/>
      <c r="G57" s="725">
        <f>'Расшиф.отд.статей бух. отч-'!G52</f>
        <v>0</v>
      </c>
      <c r="H57" s="1252">
        <f>'Расшиф.отд.статей бух. отч-'!H52</f>
        <v>0</v>
      </c>
      <c r="I57" s="1252"/>
      <c r="J57" s="1252"/>
      <c r="K57" s="1252"/>
      <c r="L57" s="1252"/>
      <c r="M57" s="1252"/>
      <c r="N57" s="1252"/>
      <c r="O57" s="1252"/>
      <c r="P57" s="1252"/>
    </row>
    <row r="58" spans="1:16" ht="15.75" x14ac:dyDescent="0.25">
      <c r="A58" s="723">
        <v>560</v>
      </c>
      <c r="B58" s="2038" t="s">
        <v>893</v>
      </c>
      <c r="C58" s="2038"/>
      <c r="D58" s="2038"/>
      <c r="E58" s="2038"/>
      <c r="F58" s="2038"/>
      <c r="G58" s="725">
        <f>'Расшиф.отд.статей бух. отч-'!G53</f>
        <v>0</v>
      </c>
      <c r="H58" s="1252">
        <f>'Расшиф.отд.статей бух. отч-'!H53</f>
        <v>0</v>
      </c>
      <c r="I58" s="1252"/>
      <c r="J58" s="1252"/>
      <c r="K58" s="1252"/>
      <c r="L58" s="1252"/>
      <c r="M58" s="1252"/>
      <c r="N58" s="1252"/>
      <c r="O58" s="1252"/>
      <c r="P58" s="1252"/>
    </row>
    <row r="59" spans="1:16" ht="15.75" x14ac:dyDescent="0.25">
      <c r="A59" s="723">
        <v>638</v>
      </c>
      <c r="B59" s="2038" t="s">
        <v>894</v>
      </c>
      <c r="C59" s="2038"/>
      <c r="D59" s="2038"/>
      <c r="E59" s="2038"/>
      <c r="F59" s="2038"/>
      <c r="G59" s="725">
        <f>'Расшиф.отд.статей бух. отч-'!G54</f>
        <v>0</v>
      </c>
      <c r="H59" s="1252">
        <f>'Расшиф.отд.статей бух. отч-'!H54</f>
        <v>0</v>
      </c>
      <c r="I59" s="1252"/>
      <c r="J59" s="1252"/>
      <c r="K59" s="1252"/>
      <c r="L59" s="1252"/>
      <c r="M59" s="1252"/>
      <c r="N59" s="1252"/>
      <c r="O59" s="1252"/>
      <c r="P59" s="1252"/>
    </row>
    <row r="60" spans="1:16" ht="15.75" x14ac:dyDescent="0.25">
      <c r="A60" s="723">
        <v>670</v>
      </c>
      <c r="B60" s="2038" t="s">
        <v>895</v>
      </c>
      <c r="C60" s="2038"/>
      <c r="D60" s="2038"/>
      <c r="E60" s="2038"/>
      <c r="F60" s="2038"/>
      <c r="G60" s="725">
        <f>'Расшиф.отд.статей бух. отч-'!G55</f>
        <v>0</v>
      </c>
      <c r="H60" s="1252">
        <f>'Расшиф.отд.статей бух. отч-'!H55</f>
        <v>0</v>
      </c>
      <c r="I60" s="1252"/>
      <c r="J60" s="1252"/>
      <c r="K60" s="1252"/>
      <c r="L60" s="1252"/>
      <c r="M60" s="1252"/>
      <c r="N60" s="1252"/>
      <c r="O60" s="1252"/>
      <c r="P60" s="1252"/>
    </row>
    <row r="61" spans="1:16" ht="15.75" x14ac:dyDescent="0.25">
      <c r="A61" s="723">
        <v>230</v>
      </c>
      <c r="B61" s="2038" t="s">
        <v>896</v>
      </c>
      <c r="C61" s="2038"/>
      <c r="D61" s="2038"/>
      <c r="E61" s="2038"/>
      <c r="F61" s="2038"/>
      <c r="G61" s="725">
        <f>'Расшиф.отд.статей бух. отч-'!G56</f>
        <v>0</v>
      </c>
      <c r="H61" s="1252">
        <f>'Расшиф.отд.статей бух. отч-'!H56</f>
        <v>0</v>
      </c>
      <c r="I61" s="1252"/>
      <c r="J61" s="1252"/>
      <c r="K61" s="1252"/>
      <c r="L61" s="1252"/>
      <c r="M61" s="1252"/>
      <c r="N61" s="1252"/>
      <c r="O61" s="1252"/>
      <c r="P61" s="1252"/>
    </row>
    <row r="62" spans="1:16" ht="15.75" x14ac:dyDescent="0.25">
      <c r="A62" s="723">
        <v>540</v>
      </c>
      <c r="B62" s="2038" t="s">
        <v>776</v>
      </c>
      <c r="C62" s="2038"/>
      <c r="D62" s="2038"/>
      <c r="E62" s="2038"/>
      <c r="F62" s="2038"/>
      <c r="G62" s="725">
        <f>'Расшиф.отд.статей бух. отч-'!G57</f>
        <v>0</v>
      </c>
      <c r="H62" s="1252">
        <f>'Расшиф.отд.статей бух. отч-'!H57</f>
        <v>0</v>
      </c>
      <c r="I62" s="1252"/>
      <c r="J62" s="1252"/>
      <c r="K62" s="1252"/>
      <c r="L62" s="1252"/>
      <c r="M62" s="1252"/>
      <c r="N62" s="1252"/>
      <c r="O62" s="1252"/>
      <c r="P62" s="1252"/>
    </row>
    <row r="63" spans="1:16" ht="15.75" x14ac:dyDescent="0.25">
      <c r="A63" s="723">
        <v>650</v>
      </c>
      <c r="B63" s="2038" t="s">
        <v>776</v>
      </c>
      <c r="C63" s="2038"/>
      <c r="D63" s="2038"/>
      <c r="E63" s="2038"/>
      <c r="F63" s="2038"/>
      <c r="G63" s="725">
        <f>'Расшиф.отд.статей бух. отч-'!G58</f>
        <v>0</v>
      </c>
      <c r="H63" s="1252">
        <f>'Расшиф.отд.статей бух. отч-'!H58</f>
        <v>0</v>
      </c>
      <c r="I63" s="1252"/>
      <c r="J63" s="1252"/>
      <c r="K63" s="1252"/>
      <c r="L63" s="1252"/>
      <c r="M63" s="1252"/>
      <c r="N63" s="1252"/>
      <c r="O63" s="1252"/>
      <c r="P63" s="1252"/>
    </row>
    <row r="64" spans="1:16" ht="15.75" x14ac:dyDescent="0.25">
      <c r="A64" s="2052" t="s">
        <v>897</v>
      </c>
      <c r="B64" s="2052"/>
      <c r="C64" s="2052"/>
      <c r="D64" s="2052"/>
      <c r="E64" s="2052"/>
      <c r="F64" s="2052"/>
      <c r="G64" s="2052"/>
      <c r="H64" s="2052"/>
      <c r="I64" s="2052"/>
      <c r="J64" s="2052"/>
      <c r="K64" s="2052"/>
      <c r="L64" s="2052"/>
      <c r="M64" s="2052"/>
      <c r="N64" s="2052"/>
      <c r="O64" s="2052"/>
      <c r="P64" s="2052"/>
    </row>
    <row r="65" spans="1:16" ht="15.75" x14ac:dyDescent="0.25">
      <c r="A65" s="2068" t="s">
        <v>898</v>
      </c>
      <c r="B65" s="2069"/>
      <c r="C65" s="2069"/>
      <c r="D65" s="2069"/>
      <c r="E65" s="2069"/>
      <c r="F65" s="2069"/>
      <c r="G65" s="2069"/>
      <c r="H65" s="2069"/>
      <c r="I65" s="2069"/>
      <c r="J65" s="2069"/>
      <c r="K65" s="2069"/>
      <c r="L65" s="2069"/>
      <c r="M65" s="2069"/>
      <c r="N65" s="2069"/>
      <c r="O65" s="2069"/>
      <c r="P65" s="2069"/>
    </row>
    <row r="66" spans="1:16" ht="16.5" x14ac:dyDescent="0.25">
      <c r="A66" s="745" t="s">
        <v>899</v>
      </c>
      <c r="B66" s="2064" t="s">
        <v>900</v>
      </c>
      <c r="C66" s="2064"/>
      <c r="D66" s="2064"/>
      <c r="E66" s="2064"/>
      <c r="F66" s="2064"/>
      <c r="G66" s="746">
        <f>'Расшиф.отд.статей бух. отч-'!G61</f>
        <v>0</v>
      </c>
      <c r="H66" s="2051">
        <f>'Расшиф.отд.статей бух. отч-'!H61</f>
        <v>0</v>
      </c>
      <c r="I66" s="2051"/>
      <c r="J66" s="2051"/>
      <c r="K66" s="2051"/>
      <c r="L66" s="2051"/>
      <c r="M66" s="2051"/>
      <c r="N66" s="2051"/>
      <c r="O66" s="2051"/>
      <c r="P66" s="2051"/>
    </row>
    <row r="67" spans="1:16" ht="16.5" x14ac:dyDescent="0.25">
      <c r="A67" s="745" t="s">
        <v>901</v>
      </c>
      <c r="B67" s="2064" t="s">
        <v>902</v>
      </c>
      <c r="C67" s="2064"/>
      <c r="D67" s="2064"/>
      <c r="E67" s="2064"/>
      <c r="F67" s="2064"/>
      <c r="G67" s="746">
        <f>'Расшиф.отд.статей бух. отч-'!G62</f>
        <v>0</v>
      </c>
      <c r="H67" s="2051">
        <f>'Расшиф.отд.статей бух. отч-'!H62</f>
        <v>0</v>
      </c>
      <c r="I67" s="2051"/>
      <c r="J67" s="2051"/>
      <c r="K67" s="2051"/>
      <c r="L67" s="2051"/>
      <c r="M67" s="2051"/>
      <c r="N67" s="2051"/>
      <c r="O67" s="2051"/>
      <c r="P67" s="2051"/>
    </row>
    <row r="68" spans="1:16" ht="16.5" x14ac:dyDescent="0.25">
      <c r="A68" s="745" t="s">
        <v>903</v>
      </c>
      <c r="B68" s="2064" t="s">
        <v>904</v>
      </c>
      <c r="C68" s="2064"/>
      <c r="D68" s="2064"/>
      <c r="E68" s="2064"/>
      <c r="F68" s="2064"/>
      <c r="G68" s="746">
        <f>'Расшиф.отд.статей бух. отч-'!G63</f>
        <v>0</v>
      </c>
      <c r="H68" s="2051">
        <f>'Расшиф.отд.статей бух. отч-'!H63</f>
        <v>0</v>
      </c>
      <c r="I68" s="2051"/>
      <c r="J68" s="2051"/>
      <c r="K68" s="2051"/>
      <c r="L68" s="2051"/>
      <c r="M68" s="2051"/>
      <c r="N68" s="2051"/>
      <c r="O68" s="2051"/>
      <c r="P68" s="2051"/>
    </row>
    <row r="69" spans="1:16" ht="16.5" x14ac:dyDescent="0.25">
      <c r="A69" s="745" t="s">
        <v>905</v>
      </c>
      <c r="B69" s="2064" t="s">
        <v>906</v>
      </c>
      <c r="C69" s="2064"/>
      <c r="D69" s="2064"/>
      <c r="E69" s="2064"/>
      <c r="F69" s="2064"/>
      <c r="G69" s="746">
        <f>'Расшиф.отд.статей бух. отч-'!G64</f>
        <v>0</v>
      </c>
      <c r="H69" s="2051">
        <f>'Расшиф.отд.статей бух. отч-'!H64</f>
        <v>0</v>
      </c>
      <c r="I69" s="2051"/>
      <c r="J69" s="2051"/>
      <c r="K69" s="2051"/>
      <c r="L69" s="2051"/>
      <c r="M69" s="2051"/>
      <c r="N69" s="2051"/>
      <c r="O69" s="2051"/>
      <c r="P69" s="2051"/>
    </row>
    <row r="70" spans="1:16" ht="16.5" x14ac:dyDescent="0.25">
      <c r="A70" s="747">
        <v>103</v>
      </c>
      <c r="B70" s="2067" t="s">
        <v>911</v>
      </c>
      <c r="C70" s="2067"/>
      <c r="D70" s="2067"/>
      <c r="E70" s="2067"/>
      <c r="F70" s="2067"/>
      <c r="G70" s="746">
        <f>'Расшиф.отд.статей бух. отч-'!G65</f>
        <v>0</v>
      </c>
      <c r="H70" s="2051">
        <f>'Расшиф.отд.статей бух. отч-'!H65</f>
        <v>0</v>
      </c>
      <c r="I70" s="2051"/>
      <c r="J70" s="2051"/>
      <c r="K70" s="2051"/>
      <c r="L70" s="2051"/>
      <c r="M70" s="2051"/>
      <c r="N70" s="2051"/>
      <c r="O70" s="2051"/>
      <c r="P70" s="2051"/>
    </row>
    <row r="71" spans="1:16" ht="16.5" x14ac:dyDescent="0.25">
      <c r="A71" s="745" t="s">
        <v>907</v>
      </c>
      <c r="B71" s="2064" t="s">
        <v>908</v>
      </c>
      <c r="C71" s="2064"/>
      <c r="D71" s="2064"/>
      <c r="E71" s="2064"/>
      <c r="F71" s="2064"/>
      <c r="G71" s="746">
        <f>'Расшиф.отд.статей бух. отч-'!G66</f>
        <v>0</v>
      </c>
      <c r="H71" s="2051">
        <f>'Расшиф.отд.статей бух. отч-'!H66</f>
        <v>0</v>
      </c>
      <c r="I71" s="2051"/>
      <c r="J71" s="2051"/>
      <c r="K71" s="2051"/>
      <c r="L71" s="2051"/>
      <c r="M71" s="2051"/>
      <c r="N71" s="2051"/>
      <c r="O71" s="2051"/>
      <c r="P71" s="2051"/>
    </row>
    <row r="72" spans="1:16" ht="16.5" x14ac:dyDescent="0.25">
      <c r="A72" s="745" t="s">
        <v>909</v>
      </c>
      <c r="B72" s="2064" t="s">
        <v>910</v>
      </c>
      <c r="C72" s="2064"/>
      <c r="D72" s="2064"/>
      <c r="E72" s="2064"/>
      <c r="F72" s="2064"/>
      <c r="G72" s="746">
        <f>'Расшиф.отд.статей бух. отч-'!G67</f>
        <v>0</v>
      </c>
      <c r="H72" s="2051">
        <f>'Расшиф.отд.статей бух. отч-'!H67</f>
        <v>0</v>
      </c>
      <c r="I72" s="2051"/>
      <c r="J72" s="2051"/>
      <c r="K72" s="2051"/>
      <c r="L72" s="2051"/>
      <c r="M72" s="2051"/>
      <c r="N72" s="2051"/>
      <c r="O72" s="2051"/>
      <c r="P72" s="2051"/>
    </row>
    <row r="73" spans="1:16" ht="16.5" x14ac:dyDescent="0.25">
      <c r="A73" s="745" t="s">
        <v>912</v>
      </c>
      <c r="B73" s="2064" t="s">
        <v>913</v>
      </c>
      <c r="C73" s="2064"/>
      <c r="D73" s="2064"/>
      <c r="E73" s="2064"/>
      <c r="F73" s="2064"/>
      <c r="G73" s="746">
        <f>'Расшиф.отд.статей бух. отч-'!G68</f>
        <v>0</v>
      </c>
      <c r="H73" s="2051">
        <f>'Расшиф.отд.статей бух. отч-'!H68</f>
        <v>0</v>
      </c>
      <c r="I73" s="2051"/>
      <c r="J73" s="2051"/>
      <c r="K73" s="2051"/>
      <c r="L73" s="2051"/>
      <c r="M73" s="2051"/>
      <c r="N73" s="2051"/>
      <c r="O73" s="2051"/>
      <c r="P73" s="2051"/>
    </row>
    <row r="74" spans="1:16" ht="16.5" x14ac:dyDescent="0.25">
      <c r="A74" s="745" t="s">
        <v>914</v>
      </c>
      <c r="B74" s="2064" t="s">
        <v>915</v>
      </c>
      <c r="C74" s="2064"/>
      <c r="D74" s="2064"/>
      <c r="E74" s="2064"/>
      <c r="F74" s="2064"/>
      <c r="G74" s="746">
        <f>'Расшиф.отд.статей бух. отч-'!G69</f>
        <v>0</v>
      </c>
      <c r="H74" s="2051">
        <f>'Расшиф.отд.статей бух. отч-'!H69</f>
        <v>0</v>
      </c>
      <c r="I74" s="2051"/>
      <c r="J74" s="2051"/>
      <c r="K74" s="2051"/>
      <c r="L74" s="2051"/>
      <c r="M74" s="2051"/>
      <c r="N74" s="2051"/>
      <c r="O74" s="2051"/>
      <c r="P74" s="2051"/>
    </row>
    <row r="75" spans="1:16" ht="30" customHeight="1" x14ac:dyDescent="0.25">
      <c r="A75" s="2066" t="s">
        <v>1688</v>
      </c>
      <c r="B75" s="2066"/>
      <c r="C75" s="2066"/>
      <c r="D75" s="2066"/>
      <c r="E75" s="2066"/>
      <c r="F75" s="2066"/>
      <c r="G75" s="2066"/>
      <c r="H75" s="2066"/>
      <c r="I75" s="2066"/>
      <c r="J75" s="2066"/>
      <c r="K75" s="2066"/>
      <c r="L75" s="2066"/>
      <c r="M75" s="2066"/>
      <c r="N75" s="2066"/>
      <c r="O75" s="2066"/>
      <c r="P75" s="2066"/>
    </row>
    <row r="76" spans="1:16" ht="13.5" customHeight="1" x14ac:dyDescent="0.25">
      <c r="A76" s="741"/>
      <c r="B76" s="741"/>
      <c r="C76" s="741"/>
      <c r="D76" s="741"/>
      <c r="E76" s="741"/>
      <c r="F76" s="741"/>
      <c r="G76" s="741"/>
      <c r="H76" s="741"/>
      <c r="I76" s="741"/>
      <c r="J76" s="741"/>
      <c r="K76" s="741"/>
      <c r="L76" s="741"/>
      <c r="M76" s="741"/>
    </row>
    <row r="77" spans="1:16" ht="18.75" x14ac:dyDescent="0.25">
      <c r="A77" s="1822" t="s">
        <v>1580</v>
      </c>
      <c r="B77" s="1823"/>
      <c r="C77" s="1823"/>
      <c r="D77" s="1823"/>
      <c r="E77" s="1823"/>
      <c r="F77" s="1823"/>
      <c r="G77" s="1823"/>
      <c r="H77" s="1823"/>
      <c r="I77" s="1823"/>
      <c r="J77" s="1823"/>
      <c r="K77" s="1823"/>
      <c r="L77" s="1823"/>
      <c r="M77" s="1824"/>
    </row>
    <row r="78" spans="1:16" ht="15.75" x14ac:dyDescent="0.25">
      <c r="A78" s="729" t="s">
        <v>171</v>
      </c>
      <c r="B78" s="1342" t="s">
        <v>1152</v>
      </c>
      <c r="C78" s="1342"/>
      <c r="D78" s="1342"/>
      <c r="E78" s="1342"/>
      <c r="F78" s="1342"/>
      <c r="G78" s="742" t="s">
        <v>1154</v>
      </c>
      <c r="H78" s="743">
        <v>5</v>
      </c>
      <c r="I78" s="728" t="s">
        <v>9</v>
      </c>
      <c r="J78" s="728" t="s">
        <v>9</v>
      </c>
      <c r="K78" s="728" t="s">
        <v>9</v>
      </c>
      <c r="L78" s="2053"/>
      <c r="M78" s="2054"/>
    </row>
    <row r="79" spans="1:16" ht="32.25" customHeight="1" x14ac:dyDescent="0.25">
      <c r="A79" s="729" t="s">
        <v>175</v>
      </c>
      <c r="B79" s="1342" t="s">
        <v>1240</v>
      </c>
      <c r="C79" s="1342"/>
      <c r="D79" s="1342"/>
      <c r="E79" s="1342"/>
      <c r="F79" s="1342"/>
      <c r="G79" s="744" t="s">
        <v>1154</v>
      </c>
      <c r="H79" s="743">
        <v>3</v>
      </c>
      <c r="I79" s="728" t="s">
        <v>9</v>
      </c>
      <c r="J79" s="728" t="s">
        <v>9</v>
      </c>
      <c r="K79" s="728" t="s">
        <v>9</v>
      </c>
      <c r="L79" s="2055"/>
      <c r="M79" s="2055"/>
    </row>
    <row r="80" spans="1:16" ht="9.75" customHeight="1" x14ac:dyDescent="0.25">
      <c r="A80" s="741"/>
      <c r="B80" s="741"/>
      <c r="C80" s="741"/>
      <c r="D80" s="741"/>
      <c r="E80" s="741"/>
      <c r="F80" s="741"/>
      <c r="G80" s="741"/>
      <c r="H80" s="741"/>
      <c r="I80" s="741"/>
      <c r="J80" s="741"/>
      <c r="K80" s="741"/>
      <c r="L80" s="741"/>
      <c r="M80" s="741"/>
    </row>
    <row r="81" spans="1:16" ht="23.25" customHeight="1" x14ac:dyDescent="0.25">
      <c r="A81" s="2056" t="s">
        <v>1581</v>
      </c>
      <c r="B81" s="2056"/>
      <c r="C81" s="2056"/>
      <c r="D81" s="2056"/>
      <c r="E81" s="2056"/>
      <c r="F81" s="2056"/>
      <c r="G81" s="2056"/>
      <c r="H81" s="2056"/>
      <c r="I81" s="2056"/>
      <c r="J81" s="2056"/>
      <c r="K81" s="2056"/>
      <c r="L81" s="2056"/>
      <c r="M81" s="2056"/>
    </row>
    <row r="82" spans="1:16" ht="18.75" customHeight="1" x14ac:dyDescent="0.25">
      <c r="A82" s="2057" t="s">
        <v>1582</v>
      </c>
      <c r="B82" s="2057"/>
      <c r="C82" s="2057"/>
      <c r="D82" s="2057"/>
      <c r="E82" s="2057"/>
      <c r="F82" s="2057"/>
      <c r="G82" s="2065"/>
      <c r="H82" s="2065"/>
      <c r="I82" s="2065"/>
      <c r="J82" s="2065"/>
      <c r="K82" s="2065"/>
      <c r="L82" s="2065"/>
      <c r="M82" s="2065"/>
    </row>
    <row r="83" spans="1:16" ht="14.25" customHeight="1" x14ac:dyDescent="0.25">
      <c r="A83" s="741"/>
      <c r="B83" s="741"/>
      <c r="C83" s="741"/>
      <c r="D83" s="741"/>
      <c r="E83" s="741"/>
      <c r="F83" s="741"/>
      <c r="G83" s="741"/>
      <c r="H83" s="741"/>
      <c r="I83" s="741"/>
      <c r="J83" s="741"/>
      <c r="K83" s="741"/>
      <c r="L83" s="741"/>
      <c r="M83" s="741"/>
    </row>
    <row r="84" spans="1:16" ht="15.75" customHeight="1" x14ac:dyDescent="0.25">
      <c r="A84" s="2040" t="s">
        <v>1583</v>
      </c>
      <c r="B84" s="2040"/>
      <c r="C84" s="2040"/>
      <c r="D84" s="2040"/>
      <c r="E84" s="2040"/>
      <c r="F84" s="2040"/>
      <c r="G84" s="2040"/>
      <c r="H84" s="2040"/>
      <c r="I84" s="2040"/>
      <c r="J84" s="2040"/>
      <c r="K84" s="2040"/>
      <c r="L84" s="2040"/>
      <c r="M84" s="2040"/>
      <c r="N84" s="2040"/>
      <c r="O84" s="2040"/>
      <c r="P84" s="2040"/>
    </row>
  </sheetData>
  <mergeCells count="145">
    <mergeCell ref="I31:L31"/>
    <mergeCell ref="A32:D32"/>
    <mergeCell ref="A65:P65"/>
    <mergeCell ref="B59:F59"/>
    <mergeCell ref="B54:F54"/>
    <mergeCell ref="H54:P54"/>
    <mergeCell ref="B55:F55"/>
    <mergeCell ref="H55:P55"/>
    <mergeCell ref="B56:F56"/>
    <mergeCell ref="H56:P56"/>
    <mergeCell ref="B57:F57"/>
    <mergeCell ref="H57:P57"/>
    <mergeCell ref="B58:F58"/>
    <mergeCell ref="H58:P58"/>
    <mergeCell ref="B61:F61"/>
    <mergeCell ref="B62:F62"/>
    <mergeCell ref="B63:F63"/>
    <mergeCell ref="H61:P61"/>
    <mergeCell ref="H62:P62"/>
    <mergeCell ref="H63:P63"/>
    <mergeCell ref="I45:L45"/>
    <mergeCell ref="A39:D39"/>
    <mergeCell ref="I39:L39"/>
    <mergeCell ref="A40:D40"/>
    <mergeCell ref="B66:F66"/>
    <mergeCell ref="B67:F67"/>
    <mergeCell ref="G82:M82"/>
    <mergeCell ref="B71:F71"/>
    <mergeCell ref="B74:F74"/>
    <mergeCell ref="H71:P71"/>
    <mergeCell ref="B72:F72"/>
    <mergeCell ref="H72:P72"/>
    <mergeCell ref="B73:F73"/>
    <mergeCell ref="H73:P73"/>
    <mergeCell ref="H74:P74"/>
    <mergeCell ref="A75:P75"/>
    <mergeCell ref="B68:F68"/>
    <mergeCell ref="B69:F69"/>
    <mergeCell ref="B70:F70"/>
    <mergeCell ref="A10:P10"/>
    <mergeCell ref="J5:M5"/>
    <mergeCell ref="A8:P8"/>
    <mergeCell ref="A34:D34"/>
    <mergeCell ref="I34:L34"/>
    <mergeCell ref="A35:D35"/>
    <mergeCell ref="I35:L35"/>
    <mergeCell ref="A36:D36"/>
    <mergeCell ref="I36:L36"/>
    <mergeCell ref="A15:F15"/>
    <mergeCell ref="G15:H15"/>
    <mergeCell ref="I15:K15"/>
    <mergeCell ref="L15:M15"/>
    <mergeCell ref="A11:F11"/>
    <mergeCell ref="G11:H11"/>
    <mergeCell ref="I11:K11"/>
    <mergeCell ref="L11:M11"/>
    <mergeCell ref="N11:P11"/>
    <mergeCell ref="A12:F12"/>
    <mergeCell ref="G12:H12"/>
    <mergeCell ref="I12:K12"/>
    <mergeCell ref="L12:M12"/>
    <mergeCell ref="N12:P12"/>
    <mergeCell ref="A13:F13"/>
    <mergeCell ref="G13:H13"/>
    <mergeCell ref="I13:K13"/>
    <mergeCell ref="L13:M13"/>
    <mergeCell ref="N13:P13"/>
    <mergeCell ref="A14:F14"/>
    <mergeCell ref="G14:H14"/>
    <mergeCell ref="I14:K14"/>
    <mergeCell ref="L14:M14"/>
    <mergeCell ref="N14:P14"/>
    <mergeCell ref="N15:P15"/>
    <mergeCell ref="A20:P20"/>
    <mergeCell ref="A16:P16"/>
    <mergeCell ref="A17:P17"/>
    <mergeCell ref="A18:P18"/>
    <mergeCell ref="A21:H21"/>
    <mergeCell ref="I21:P21"/>
    <mergeCell ref="A22:D22"/>
    <mergeCell ref="I22:L22"/>
    <mergeCell ref="A23:D23"/>
    <mergeCell ref="I23:L23"/>
    <mergeCell ref="I29:L29"/>
    <mergeCell ref="A30:D30"/>
    <mergeCell ref="I30:L30"/>
    <mergeCell ref="I32:L32"/>
    <mergeCell ref="A33:D33"/>
    <mergeCell ref="I33:L33"/>
    <mergeCell ref="A38:D38"/>
    <mergeCell ref="I38:L38"/>
    <mergeCell ref="A24:D24"/>
    <mergeCell ref="I24:L24"/>
    <mergeCell ref="A25:D25"/>
    <mergeCell ref="I25:L25"/>
    <mergeCell ref="A26:D26"/>
    <mergeCell ref="I26:L26"/>
    <mergeCell ref="A27:D27"/>
    <mergeCell ref="I27:L27"/>
    <mergeCell ref="A28:D28"/>
    <mergeCell ref="I28:L28"/>
    <mergeCell ref="A29:D29"/>
    <mergeCell ref="A37:D37"/>
    <mergeCell ref="I37:L37"/>
    <mergeCell ref="A31:D31"/>
    <mergeCell ref="A84:P84"/>
    <mergeCell ref="A46:D46"/>
    <mergeCell ref="I46:L46"/>
    <mergeCell ref="A47:D47"/>
    <mergeCell ref="I47:L47"/>
    <mergeCell ref="A49:P49"/>
    <mergeCell ref="A50:P50"/>
    <mergeCell ref="A51:A52"/>
    <mergeCell ref="B51:F52"/>
    <mergeCell ref="G51:P51"/>
    <mergeCell ref="H52:P52"/>
    <mergeCell ref="H66:P66"/>
    <mergeCell ref="H67:P67"/>
    <mergeCell ref="H68:P68"/>
    <mergeCell ref="H69:P69"/>
    <mergeCell ref="H70:P70"/>
    <mergeCell ref="A64:P64"/>
    <mergeCell ref="B78:F78"/>
    <mergeCell ref="B79:F79"/>
    <mergeCell ref="A77:M77"/>
    <mergeCell ref="L78:M78"/>
    <mergeCell ref="L79:M79"/>
    <mergeCell ref="A81:M81"/>
    <mergeCell ref="A82:F82"/>
    <mergeCell ref="I40:L40"/>
    <mergeCell ref="A41:D41"/>
    <mergeCell ref="I41:L41"/>
    <mergeCell ref="A42:D42"/>
    <mergeCell ref="I42:L42"/>
    <mergeCell ref="B60:F60"/>
    <mergeCell ref="H60:P60"/>
    <mergeCell ref="A48:P48"/>
    <mergeCell ref="B53:F53"/>
    <mergeCell ref="H53:P53"/>
    <mergeCell ref="A43:D43"/>
    <mergeCell ref="I43:L43"/>
    <mergeCell ref="A44:D44"/>
    <mergeCell ref="I44:L44"/>
    <mergeCell ref="A45:D45"/>
    <mergeCell ref="H59:P59"/>
  </mergeCells>
  <pageMargins left="0.7" right="0.7" top="0.75" bottom="0.75" header="0.3" footer="0.3"/>
  <pageSetup paperSize="9" scale="55" orientation="portrait" r:id="rId1"/>
  <rowBreaks count="2" manualBreakCount="2">
    <brk id="64" max="16383" man="1"/>
    <brk id="7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FFC000"/>
  </sheetPr>
  <dimension ref="A1:BD135"/>
  <sheetViews>
    <sheetView view="pageBreakPreview" zoomScale="85" zoomScaleNormal="100" zoomScaleSheetLayoutView="85" workbookViewId="0">
      <selection activeCell="H5" sqref="H5"/>
    </sheetView>
  </sheetViews>
  <sheetFormatPr defaultRowHeight="15" outlineLevelRow="1" x14ac:dyDescent="0.25"/>
  <cols>
    <col min="1" max="1" width="11.140625" style="4" customWidth="1"/>
    <col min="2" max="2" width="26.140625" style="1" customWidth="1"/>
    <col min="3" max="3" width="7.7109375" style="1" customWidth="1"/>
    <col min="4" max="4" width="7.140625" style="1" customWidth="1"/>
    <col min="5" max="5" width="12.85546875" style="1" customWidth="1"/>
    <col min="6" max="6" width="8.42578125" style="1" customWidth="1"/>
    <col min="7" max="7" width="6.140625" style="1" customWidth="1"/>
    <col min="8" max="8" width="9.140625" style="1"/>
    <col min="9" max="9" width="7.85546875" style="1" customWidth="1"/>
    <col min="10" max="10" width="10" style="1" customWidth="1"/>
    <col min="11" max="12" width="9.140625" style="1"/>
    <col min="13" max="16" width="9.140625" style="9"/>
    <col min="17" max="18" width="9.140625" style="1"/>
    <col min="19" max="19" width="26.28515625" style="359" hidden="1" customWidth="1"/>
    <col min="20" max="20" width="4.5703125" style="359" hidden="1" customWidth="1"/>
    <col min="21" max="21" width="20.5703125" style="359" hidden="1" customWidth="1"/>
    <col min="22" max="22" width="6" style="1" hidden="1" customWidth="1"/>
    <col min="23" max="23" width="33.140625" style="1" hidden="1" customWidth="1"/>
    <col min="24" max="24" width="5.7109375" style="1" hidden="1" customWidth="1"/>
    <col min="25" max="25" width="36.5703125" style="1" hidden="1" customWidth="1"/>
    <col min="26" max="35" width="9.140625" style="1"/>
    <col min="36" max="36" width="9.140625" style="484"/>
    <col min="37" max="37" width="0" style="452" hidden="1" customWidth="1"/>
    <col min="38" max="38" width="23.5703125" style="453" hidden="1" customWidth="1"/>
    <col min="39" max="39" width="0" style="485" hidden="1" customWidth="1"/>
    <col min="40" max="40" width="9.140625" style="485"/>
    <col min="41" max="41" width="9.140625" style="484"/>
    <col min="42" max="56" width="9.140625" style="486"/>
    <col min="57" max="16384" width="9.140625" style="1"/>
  </cols>
  <sheetData>
    <row r="1" spans="1:39" ht="15.75" x14ac:dyDescent="0.25">
      <c r="A1" s="225"/>
      <c r="B1" s="225"/>
      <c r="C1" s="225"/>
      <c r="D1" s="225"/>
      <c r="E1" s="225"/>
      <c r="F1" s="225"/>
      <c r="G1" s="225"/>
      <c r="H1" s="349"/>
      <c r="I1" s="225"/>
      <c r="J1" s="225"/>
      <c r="S1" s="1"/>
      <c r="T1" s="1"/>
      <c r="U1" s="1"/>
      <c r="AK1" s="452" t="s">
        <v>50</v>
      </c>
    </row>
    <row r="2" spans="1:39" ht="18.75" x14ac:dyDescent="0.25">
      <c r="A2" s="225"/>
      <c r="B2" s="227"/>
      <c r="C2" s="225"/>
      <c r="D2" s="225"/>
      <c r="E2" s="225"/>
      <c r="F2" s="225"/>
      <c r="G2" s="88"/>
      <c r="H2" s="225"/>
      <c r="I2" s="225"/>
      <c r="J2" s="225"/>
      <c r="S2" s="1"/>
      <c r="T2" s="1"/>
      <c r="U2" s="1"/>
      <c r="AK2" s="454" t="s">
        <v>473</v>
      </c>
      <c r="AL2" s="453" t="s">
        <v>1042</v>
      </c>
    </row>
    <row r="3" spans="1:39" x14ac:dyDescent="0.25">
      <c r="A3" s="225"/>
      <c r="B3" s="225"/>
      <c r="C3" s="225"/>
      <c r="D3" s="225"/>
      <c r="E3" s="225"/>
      <c r="F3" s="225"/>
      <c r="G3" s="225"/>
      <c r="H3" s="225"/>
      <c r="I3" s="225"/>
      <c r="J3" s="225"/>
      <c r="S3" s="1"/>
      <c r="T3" s="1"/>
      <c r="U3" s="1"/>
      <c r="AK3" s="454" t="s">
        <v>1040</v>
      </c>
    </row>
    <row r="4" spans="1:39" ht="45" x14ac:dyDescent="0.25">
      <c r="A4" s="225"/>
      <c r="B4" s="33" t="s">
        <v>2</v>
      </c>
      <c r="C4" s="4"/>
      <c r="D4" s="225"/>
      <c r="E4" s="225"/>
      <c r="F4" s="225"/>
      <c r="G4" s="225" t="s">
        <v>422</v>
      </c>
      <c r="H4" s="225"/>
      <c r="I4" s="225"/>
      <c r="J4" s="225"/>
      <c r="S4" s="1"/>
      <c r="T4" s="1"/>
      <c r="U4" s="1"/>
      <c r="AK4" s="452" t="s">
        <v>1041</v>
      </c>
      <c r="AM4" s="275" t="s">
        <v>504</v>
      </c>
    </row>
    <row r="5" spans="1:39" ht="15.75" x14ac:dyDescent="0.25">
      <c r="A5" s="225"/>
      <c r="B5" s="33" t="s">
        <v>343</v>
      </c>
      <c r="C5" s="34"/>
      <c r="D5" s="225"/>
      <c r="E5" s="225"/>
      <c r="F5" s="225"/>
      <c r="G5" s="225"/>
      <c r="H5" s="225"/>
      <c r="I5" s="225"/>
      <c r="J5" s="225"/>
      <c r="S5" s="1"/>
      <c r="T5" s="1"/>
      <c r="U5" s="1"/>
      <c r="AK5" s="452" t="s">
        <v>1032</v>
      </c>
      <c r="AL5" s="453" t="s">
        <v>1043</v>
      </c>
      <c r="AM5" s="261" t="s">
        <v>288</v>
      </c>
    </row>
    <row r="6" spans="1:39" ht="15.75" x14ac:dyDescent="0.25">
      <c r="A6" s="225"/>
      <c r="B6" s="246"/>
      <c r="C6" s="34"/>
      <c r="D6" s="225"/>
      <c r="E6" s="225"/>
      <c r="F6" s="225"/>
      <c r="G6" s="225"/>
      <c r="H6" s="225"/>
      <c r="I6" s="225"/>
      <c r="J6" s="225"/>
      <c r="S6" s="1"/>
      <c r="T6" s="1"/>
      <c r="U6" s="1"/>
      <c r="AK6" s="454" t="s">
        <v>1044</v>
      </c>
      <c r="AM6" s="261" t="s">
        <v>289</v>
      </c>
    </row>
    <row r="7" spans="1:39" ht="19.5" x14ac:dyDescent="0.3">
      <c r="A7" s="1017" t="s">
        <v>28</v>
      </c>
      <c r="B7" s="1017"/>
      <c r="C7" s="1017"/>
      <c r="D7" s="1017"/>
      <c r="E7" s="1017"/>
      <c r="F7" s="1017"/>
      <c r="G7" s="1017"/>
      <c r="H7" s="1017"/>
      <c r="I7" s="1017"/>
      <c r="J7" s="1017"/>
      <c r="S7" s="465" t="s">
        <v>1044</v>
      </c>
      <c r="T7" s="1"/>
      <c r="U7" s="466" t="s">
        <v>504</v>
      </c>
      <c r="W7" s="465" t="s">
        <v>38</v>
      </c>
      <c r="Y7" s="467" t="s">
        <v>974</v>
      </c>
      <c r="AK7" s="454" t="s">
        <v>974</v>
      </c>
      <c r="AM7" s="261" t="s">
        <v>517</v>
      </c>
    </row>
    <row r="8" spans="1:39" x14ac:dyDescent="0.25">
      <c r="A8" s="1082"/>
      <c r="B8" s="1082"/>
      <c r="C8" s="1082"/>
      <c r="D8" s="1082"/>
      <c r="E8" s="1082"/>
      <c r="F8" s="1082"/>
      <c r="G8" s="1082"/>
      <c r="H8" s="1082"/>
      <c r="I8" s="1082"/>
      <c r="J8" s="1082"/>
      <c r="S8" s="468" t="s">
        <v>473</v>
      </c>
      <c r="T8" s="1"/>
      <c r="U8" s="469" t="s">
        <v>1109</v>
      </c>
      <c r="W8" s="468" t="s">
        <v>40</v>
      </c>
      <c r="Y8" s="469" t="s">
        <v>518</v>
      </c>
      <c r="AK8" s="454" t="s">
        <v>539</v>
      </c>
      <c r="AM8" s="261" t="s">
        <v>292</v>
      </c>
    </row>
    <row r="9" spans="1:39" x14ac:dyDescent="0.25">
      <c r="A9" s="225"/>
      <c r="B9" s="1083" t="s">
        <v>45</v>
      </c>
      <c r="C9" s="1083"/>
      <c r="D9" s="1083"/>
      <c r="E9" s="1083"/>
      <c r="F9" s="1083"/>
      <c r="G9" s="1083"/>
      <c r="H9" s="1083"/>
      <c r="I9" s="1083"/>
      <c r="J9" s="1083"/>
      <c r="S9" s="468" t="s">
        <v>1040</v>
      </c>
      <c r="T9" s="1"/>
      <c r="U9" s="469" t="s">
        <v>1110</v>
      </c>
      <c r="W9" s="468" t="s">
        <v>39</v>
      </c>
      <c r="Y9" s="469" t="s">
        <v>519</v>
      </c>
      <c r="AK9" s="454" t="s">
        <v>540</v>
      </c>
    </row>
    <row r="10" spans="1:39" ht="15.75" customHeight="1" x14ac:dyDescent="0.25">
      <c r="A10" s="1084" t="s">
        <v>1033</v>
      </c>
      <c r="B10" s="1084"/>
      <c r="C10" s="1084"/>
      <c r="D10" s="1084"/>
      <c r="E10" s="1084"/>
      <c r="F10" s="1084"/>
      <c r="G10" s="1084"/>
      <c r="H10" s="1084"/>
      <c r="I10" s="1084"/>
      <c r="J10" s="1084"/>
      <c r="S10" s="470" t="s">
        <v>1041</v>
      </c>
      <c r="T10" s="1"/>
      <c r="U10" s="469" t="s">
        <v>1111</v>
      </c>
      <c r="W10" s="471" t="s">
        <v>1063</v>
      </c>
      <c r="Y10" s="469" t="s">
        <v>520</v>
      </c>
      <c r="AK10" s="454" t="s">
        <v>541</v>
      </c>
    </row>
    <row r="11" spans="1:39" x14ac:dyDescent="0.25">
      <c r="A11" s="1085"/>
      <c r="B11" s="1085"/>
      <c r="C11" s="1085"/>
      <c r="D11" s="1085"/>
      <c r="E11" s="1085"/>
      <c r="F11" s="1085"/>
      <c r="G11" s="1085"/>
      <c r="H11" s="1085"/>
      <c r="I11" s="1085"/>
      <c r="J11" s="1085"/>
      <c r="S11" s="1"/>
      <c r="T11" s="1"/>
      <c r="U11" s="469" t="s">
        <v>1112</v>
      </c>
      <c r="Y11" s="469" t="s">
        <v>521</v>
      </c>
      <c r="AK11" s="454" t="s">
        <v>542</v>
      </c>
    </row>
    <row r="12" spans="1:39" x14ac:dyDescent="0.25">
      <c r="A12" s="1086" t="s">
        <v>1034</v>
      </c>
      <c r="B12" s="1086"/>
      <c r="C12" s="1086"/>
      <c r="D12" s="1086"/>
      <c r="E12" s="1086"/>
      <c r="F12" s="1086"/>
      <c r="G12" s="1086"/>
      <c r="H12" s="1086"/>
      <c r="I12" s="1086"/>
      <c r="J12" s="1086"/>
      <c r="S12" s="1"/>
      <c r="T12" s="1"/>
      <c r="U12" s="469"/>
      <c r="Y12" s="469"/>
    </row>
    <row r="13" spans="1:39" x14ac:dyDescent="0.25">
      <c r="A13" s="149" t="s">
        <v>1035</v>
      </c>
      <c r="B13" s="1085" t="s">
        <v>1036</v>
      </c>
      <c r="C13" s="1085"/>
      <c r="D13" s="1085"/>
      <c r="E13" s="1085"/>
      <c r="F13" s="150" t="s">
        <v>1037</v>
      </c>
      <c r="G13" s="1085" t="s">
        <v>1038</v>
      </c>
      <c r="H13" s="1085"/>
      <c r="I13" s="1085"/>
      <c r="J13" s="1085"/>
      <c r="S13" s="1"/>
      <c r="T13" s="1"/>
      <c r="U13" s="472" t="s">
        <v>1113</v>
      </c>
      <c r="X13" s="473"/>
      <c r="Y13" s="469" t="s">
        <v>522</v>
      </c>
      <c r="AK13" s="452" t="s">
        <v>49</v>
      </c>
    </row>
    <row r="14" spans="1:39" x14ac:dyDescent="0.25">
      <c r="A14" s="1012" t="s">
        <v>90</v>
      </c>
      <c r="B14" s="1012"/>
      <c r="C14" s="1094" t="s">
        <v>1039</v>
      </c>
      <c r="D14" s="1094"/>
      <c r="E14" s="1094"/>
      <c r="F14" s="1094"/>
      <c r="G14" s="1094" t="s">
        <v>91</v>
      </c>
      <c r="H14" s="1094"/>
      <c r="I14" s="1094"/>
      <c r="J14" s="1094"/>
      <c r="S14" s="1"/>
      <c r="T14" s="1"/>
      <c r="U14" s="1"/>
      <c r="X14" s="473"/>
      <c r="Y14" s="469" t="s">
        <v>523</v>
      </c>
      <c r="AK14" s="452" t="s">
        <v>38</v>
      </c>
    </row>
    <row r="15" spans="1:39" x14ac:dyDescent="0.25">
      <c r="A15" s="1012" t="s">
        <v>33</v>
      </c>
      <c r="B15" s="1012"/>
      <c r="C15" s="1095"/>
      <c r="D15" s="1095"/>
      <c r="E15" s="1095"/>
      <c r="F15" s="1095"/>
      <c r="G15" s="1095"/>
      <c r="H15" s="1095"/>
      <c r="I15" s="1095"/>
      <c r="J15" s="1095"/>
      <c r="S15" s="474" t="s">
        <v>1045</v>
      </c>
      <c r="T15" s="1"/>
      <c r="U15" s="475" t="s">
        <v>539</v>
      </c>
      <c r="X15" s="473"/>
      <c r="Y15" s="469" t="s">
        <v>524</v>
      </c>
    </row>
    <row r="16" spans="1:39" ht="15" customHeight="1" outlineLevel="1" x14ac:dyDescent="0.25">
      <c r="A16" s="1093" t="s">
        <v>1316</v>
      </c>
      <c r="B16" s="1093"/>
      <c r="C16" s="1093"/>
      <c r="D16" s="1093"/>
      <c r="E16" s="1093"/>
      <c r="F16" s="1093"/>
      <c r="G16" s="1093"/>
      <c r="H16" s="1093"/>
      <c r="I16" s="1093"/>
      <c r="J16" s="1093"/>
      <c r="S16" s="476" t="s">
        <v>1046</v>
      </c>
      <c r="U16" s="477" t="s">
        <v>540</v>
      </c>
      <c r="X16" s="473"/>
      <c r="Y16" s="469" t="s">
        <v>525</v>
      </c>
    </row>
    <row r="17" spans="1:25" ht="15" customHeight="1" outlineLevel="1" x14ac:dyDescent="0.25">
      <c r="A17" s="1012" t="str">
        <f>IF(E13="Осуществление_факторинга","Вид факторинга","Способ предоставления")</f>
        <v>Способ предоставления</v>
      </c>
      <c r="B17" s="1012"/>
      <c r="C17" s="1015"/>
      <c r="D17" s="1015"/>
      <c r="E17" s="1015"/>
      <c r="F17" s="1015"/>
      <c r="G17" s="1015"/>
      <c r="H17" s="1015"/>
      <c r="I17" s="1015"/>
      <c r="J17" s="1015"/>
      <c r="S17" s="476" t="s">
        <v>1047</v>
      </c>
      <c r="U17" s="477" t="s">
        <v>541</v>
      </c>
      <c r="X17" s="473"/>
      <c r="Y17" s="469" t="s">
        <v>526</v>
      </c>
    </row>
    <row r="18" spans="1:25" ht="33.75" customHeight="1" outlineLevel="1" x14ac:dyDescent="0.25">
      <c r="A18" s="1012" t="s">
        <v>1315</v>
      </c>
      <c r="B18" s="1012"/>
      <c r="C18" s="1015"/>
      <c r="D18" s="1015"/>
      <c r="E18" s="1015"/>
      <c r="F18" s="1015"/>
      <c r="G18" s="1015"/>
      <c r="H18" s="1015"/>
      <c r="I18" s="1015"/>
      <c r="J18" s="1015"/>
      <c r="S18" s="476" t="s">
        <v>1048</v>
      </c>
      <c r="T18" s="1"/>
      <c r="U18" s="478" t="s">
        <v>542</v>
      </c>
      <c r="X18" s="473"/>
      <c r="Y18" s="469" t="s">
        <v>527</v>
      </c>
    </row>
    <row r="19" spans="1:25" ht="46.5" customHeight="1" outlineLevel="1" x14ac:dyDescent="0.25">
      <c r="A19" s="1012" t="s">
        <v>1385</v>
      </c>
      <c r="B19" s="1012"/>
      <c r="C19" s="1015"/>
      <c r="D19" s="1015"/>
      <c r="E19" s="1015"/>
      <c r="F19" s="1015"/>
      <c r="G19" s="1015"/>
      <c r="H19" s="1015"/>
      <c r="I19" s="1015"/>
      <c r="J19" s="1015"/>
      <c r="S19" s="476" t="s">
        <v>1049</v>
      </c>
      <c r="T19" s="1"/>
      <c r="U19" s="1"/>
      <c r="X19" s="473"/>
      <c r="Y19" s="469" t="s">
        <v>528</v>
      </c>
    </row>
    <row r="20" spans="1:25" outlineLevel="1" x14ac:dyDescent="0.25">
      <c r="A20" s="1012" t="s">
        <v>114</v>
      </c>
      <c r="B20" s="1012"/>
      <c r="C20" s="1015"/>
      <c r="D20" s="1015"/>
      <c r="E20" s="1015"/>
      <c r="F20" s="1015"/>
      <c r="G20" s="1015"/>
      <c r="H20" s="1015"/>
      <c r="I20" s="1015"/>
      <c r="J20" s="1015"/>
      <c r="S20" s="476"/>
      <c r="T20" s="1"/>
      <c r="U20" s="1"/>
      <c r="X20" s="473"/>
      <c r="Y20" s="469"/>
    </row>
    <row r="21" spans="1:25" ht="15" customHeight="1" outlineLevel="1" x14ac:dyDescent="0.25">
      <c r="A21" s="1012" t="s">
        <v>107</v>
      </c>
      <c r="B21" s="1012"/>
      <c r="C21" s="1015"/>
      <c r="D21" s="1015"/>
      <c r="E21" s="1015"/>
      <c r="F21" s="1015"/>
      <c r="G21" s="1015"/>
      <c r="H21" s="1015"/>
      <c r="I21" s="1015"/>
      <c r="J21" s="1015"/>
      <c r="S21" s="476" t="s">
        <v>1050</v>
      </c>
      <c r="T21" s="1"/>
      <c r="U21" s="1"/>
      <c r="X21" s="473"/>
      <c r="Y21" s="469" t="s">
        <v>529</v>
      </c>
    </row>
    <row r="22" spans="1:25" ht="27.75" customHeight="1" outlineLevel="1" x14ac:dyDescent="0.25">
      <c r="A22" s="1012" t="s">
        <v>1368</v>
      </c>
      <c r="B22" s="1012"/>
      <c r="C22" s="1015"/>
      <c r="D22" s="1015"/>
      <c r="E22" s="1015"/>
      <c r="F22" s="1015"/>
      <c r="G22" s="1015"/>
      <c r="H22" s="1015"/>
      <c r="I22" s="1015"/>
      <c r="J22" s="1015"/>
      <c r="S22" s="476" t="s">
        <v>1051</v>
      </c>
      <c r="T22" s="154"/>
      <c r="U22" s="154"/>
      <c r="V22" s="4"/>
      <c r="W22" s="4"/>
      <c r="X22" s="4"/>
      <c r="Y22" s="469" t="s">
        <v>530</v>
      </c>
    </row>
    <row r="23" spans="1:25" outlineLevel="1" x14ac:dyDescent="0.25">
      <c r="A23" s="1012" t="s">
        <v>1379</v>
      </c>
      <c r="B23" s="1012"/>
      <c r="C23" s="1015"/>
      <c r="D23" s="1015"/>
      <c r="E23" s="1015"/>
      <c r="F23" s="1015"/>
      <c r="G23" s="1015"/>
      <c r="H23" s="1015"/>
      <c r="I23" s="1015"/>
      <c r="J23" s="1015"/>
      <c r="S23" s="479" t="s">
        <v>1052</v>
      </c>
      <c r="T23" s="154"/>
      <c r="U23" s="154"/>
      <c r="V23" s="4"/>
      <c r="W23" s="4"/>
      <c r="X23" s="4"/>
      <c r="Y23" s="469" t="s">
        <v>533</v>
      </c>
    </row>
    <row r="24" spans="1:25" ht="32.25" customHeight="1" outlineLevel="1" x14ac:dyDescent="0.25">
      <c r="A24" s="1012" t="s">
        <v>488</v>
      </c>
      <c r="B24" s="1012"/>
      <c r="C24" s="1015"/>
      <c r="D24" s="1015"/>
      <c r="E24" s="1015"/>
      <c r="F24" s="1015"/>
      <c r="G24" s="1015"/>
      <c r="H24" s="1015"/>
      <c r="I24" s="1015"/>
      <c r="J24" s="1015"/>
      <c r="T24" s="154"/>
      <c r="U24" s="154"/>
      <c r="V24" s="4"/>
      <c r="W24" s="4"/>
      <c r="X24" s="4"/>
      <c r="Y24" s="469" t="s">
        <v>534</v>
      </c>
    </row>
    <row r="25" spans="1:25" ht="30" customHeight="1" outlineLevel="1" x14ac:dyDescent="0.25">
      <c r="A25" s="1012" t="s">
        <v>1380</v>
      </c>
      <c r="B25" s="1012"/>
      <c r="C25" s="1015"/>
      <c r="D25" s="1015"/>
      <c r="E25" s="1015"/>
      <c r="F25" s="1015"/>
      <c r="G25" s="1015"/>
      <c r="H25" s="1015"/>
      <c r="I25" s="1015"/>
      <c r="J25" s="1015"/>
      <c r="S25" s="357" t="s">
        <v>1042</v>
      </c>
      <c r="T25" s="154"/>
      <c r="U25" s="154"/>
      <c r="V25" s="4"/>
      <c r="W25" s="4"/>
      <c r="X25" s="4"/>
      <c r="Y25" s="480" t="s">
        <v>535</v>
      </c>
    </row>
    <row r="26" spans="1:25" ht="15" customHeight="1" outlineLevel="1" x14ac:dyDescent="0.25">
      <c r="A26" s="1012" t="s">
        <v>1381</v>
      </c>
      <c r="B26" s="1012"/>
      <c r="C26" s="1015"/>
      <c r="D26" s="1015"/>
      <c r="E26" s="1015"/>
      <c r="F26" s="1015"/>
      <c r="G26" s="1015"/>
      <c r="H26" s="1015"/>
      <c r="I26" s="1015"/>
      <c r="J26" s="1015"/>
      <c r="S26" s="357"/>
      <c r="T26" s="154"/>
      <c r="U26" s="154"/>
      <c r="V26" s="4"/>
      <c r="W26" s="4"/>
      <c r="X26" s="4"/>
      <c r="Y26" s="469" t="s">
        <v>536</v>
      </c>
    </row>
    <row r="27" spans="1:25" ht="15" customHeight="1" outlineLevel="1" x14ac:dyDescent="0.25">
      <c r="A27" s="1012" t="s">
        <v>1311</v>
      </c>
      <c r="B27" s="1012"/>
      <c r="C27" s="1015"/>
      <c r="D27" s="1015"/>
      <c r="E27" s="1015"/>
      <c r="F27" s="1015"/>
      <c r="G27" s="1015"/>
      <c r="H27" s="1015"/>
      <c r="I27" s="1015"/>
      <c r="J27" s="1015"/>
      <c r="S27" s="357"/>
      <c r="T27" s="154"/>
      <c r="U27" s="154"/>
      <c r="V27" s="4"/>
      <c r="W27" s="4"/>
      <c r="X27" s="4"/>
      <c r="Y27" s="469" t="s">
        <v>537</v>
      </c>
    </row>
    <row r="28" spans="1:25" ht="6.75" customHeight="1" x14ac:dyDescent="0.25">
      <c r="A28" s="1088"/>
      <c r="B28" s="1089"/>
      <c r="C28" s="1089"/>
      <c r="D28" s="1089"/>
      <c r="E28" s="1089"/>
      <c r="F28" s="1089"/>
      <c r="G28" s="1089"/>
      <c r="H28" s="1089"/>
      <c r="I28" s="1089"/>
      <c r="J28" s="1090"/>
      <c r="S28" s="357"/>
      <c r="T28" s="154"/>
      <c r="U28" s="154"/>
      <c r="V28" s="4"/>
      <c r="W28" s="4"/>
      <c r="X28" s="4"/>
      <c r="Y28" s="469"/>
    </row>
    <row r="29" spans="1:25" ht="18.75" customHeight="1" outlineLevel="1" x14ac:dyDescent="0.25">
      <c r="A29" s="1093" t="s">
        <v>1317</v>
      </c>
      <c r="B29" s="1093"/>
      <c r="C29" s="1093"/>
      <c r="D29" s="1093"/>
      <c r="E29" s="1093"/>
      <c r="F29" s="1093"/>
      <c r="G29" s="1093"/>
      <c r="H29" s="1093"/>
      <c r="I29" s="1093"/>
      <c r="J29" s="1093"/>
      <c r="S29" s="473"/>
      <c r="T29" s="154"/>
      <c r="U29" s="154"/>
      <c r="V29" s="4"/>
      <c r="W29" s="4"/>
      <c r="X29" s="4"/>
      <c r="Y29" s="469"/>
    </row>
    <row r="30" spans="1:25" ht="15" customHeight="1" outlineLevel="1" x14ac:dyDescent="0.25">
      <c r="A30" s="1012" t="s">
        <v>1318</v>
      </c>
      <c r="B30" s="1012"/>
      <c r="C30" s="1015"/>
      <c r="D30" s="1015"/>
      <c r="E30" s="1015"/>
      <c r="F30" s="1015"/>
      <c r="G30" s="1015"/>
      <c r="H30" s="1015"/>
      <c r="I30" s="1015"/>
      <c r="J30" s="1015"/>
      <c r="S30" s="473"/>
      <c r="T30" s="154"/>
      <c r="U30" s="154"/>
      <c r="V30" s="4"/>
      <c r="W30" s="4"/>
      <c r="X30" s="4"/>
      <c r="Y30" s="469"/>
    </row>
    <row r="31" spans="1:25" ht="30.75" customHeight="1" outlineLevel="1" x14ac:dyDescent="0.25">
      <c r="A31" s="1012" t="s">
        <v>1369</v>
      </c>
      <c r="B31" s="1012"/>
      <c r="C31" s="1015"/>
      <c r="D31" s="1015"/>
      <c r="E31" s="1015"/>
      <c r="F31" s="1015"/>
      <c r="G31" s="1015"/>
      <c r="H31" s="1015"/>
      <c r="I31" s="1015"/>
      <c r="J31" s="1015"/>
      <c r="S31" s="473"/>
      <c r="T31" s="154"/>
      <c r="U31" s="154"/>
      <c r="V31" s="4"/>
      <c r="W31" s="4"/>
      <c r="X31" s="4"/>
      <c r="Y31" s="469"/>
    </row>
    <row r="32" spans="1:25" ht="15" customHeight="1" outlineLevel="1" x14ac:dyDescent="0.25">
      <c r="A32" s="1012" t="s">
        <v>114</v>
      </c>
      <c r="B32" s="1012"/>
      <c r="C32" s="1015"/>
      <c r="D32" s="1015"/>
      <c r="E32" s="1015"/>
      <c r="F32" s="1015"/>
      <c r="G32" s="1015"/>
      <c r="H32" s="1015"/>
      <c r="I32" s="1015"/>
      <c r="J32" s="1015"/>
      <c r="S32" s="473"/>
      <c r="T32" s="154"/>
      <c r="U32" s="154"/>
      <c r="V32" s="4"/>
      <c r="W32" s="4"/>
      <c r="X32" s="4"/>
      <c r="Y32" s="469"/>
    </row>
    <row r="33" spans="1:56" ht="15" customHeight="1" outlineLevel="1" x14ac:dyDescent="0.25">
      <c r="A33" s="1012" t="s">
        <v>1370</v>
      </c>
      <c r="B33" s="1012"/>
      <c r="C33" s="1015"/>
      <c r="D33" s="1015"/>
      <c r="E33" s="1015"/>
      <c r="F33" s="1015"/>
      <c r="G33" s="1015"/>
      <c r="H33" s="1015"/>
      <c r="I33" s="1015"/>
      <c r="J33" s="1015"/>
      <c r="S33" s="473"/>
      <c r="T33" s="154"/>
      <c r="U33" s="154"/>
      <c r="V33" s="4"/>
      <c r="W33" s="4"/>
      <c r="X33" s="4"/>
      <c r="Y33" s="469"/>
    </row>
    <row r="34" spans="1:56" ht="15" customHeight="1" outlineLevel="1" x14ac:dyDescent="0.25">
      <c r="A34" s="1012" t="s">
        <v>1382</v>
      </c>
      <c r="B34" s="1012"/>
      <c r="C34" s="1015"/>
      <c r="D34" s="1015"/>
      <c r="E34" s="1015"/>
      <c r="F34" s="1015"/>
      <c r="G34" s="1015"/>
      <c r="H34" s="1015"/>
      <c r="I34" s="1015"/>
      <c r="J34" s="1015"/>
      <c r="S34" s="473"/>
      <c r="T34" s="154"/>
      <c r="U34" s="154"/>
      <c r="V34" s="4"/>
      <c r="W34" s="4"/>
      <c r="X34" s="4"/>
      <c r="Y34" s="469"/>
    </row>
    <row r="35" spans="1:56" ht="15" customHeight="1" outlineLevel="1" x14ac:dyDescent="0.25">
      <c r="A35" s="1012" t="s">
        <v>83</v>
      </c>
      <c r="B35" s="1012"/>
      <c r="C35" s="1015"/>
      <c r="D35" s="1015"/>
      <c r="E35" s="1015"/>
      <c r="F35" s="1015"/>
      <c r="G35" s="1015"/>
      <c r="H35" s="1015"/>
      <c r="I35" s="1015"/>
      <c r="J35" s="1015"/>
      <c r="S35" s="473"/>
      <c r="T35" s="154"/>
      <c r="U35" s="154"/>
      <c r="V35" s="4"/>
      <c r="W35" s="4"/>
      <c r="X35" s="4"/>
      <c r="Y35" s="469"/>
    </row>
    <row r="36" spans="1:56" ht="42" customHeight="1" outlineLevel="1" x14ac:dyDescent="0.25">
      <c r="A36" s="1012" t="s">
        <v>84</v>
      </c>
      <c r="B36" s="1012"/>
      <c r="C36" s="1015"/>
      <c r="D36" s="1015"/>
      <c r="E36" s="1015"/>
      <c r="F36" s="1015"/>
      <c r="G36" s="1015"/>
      <c r="H36" s="1015"/>
      <c r="I36" s="1015"/>
      <c r="J36" s="1015"/>
      <c r="M36" s="494"/>
      <c r="N36" s="494"/>
      <c r="O36" s="494"/>
      <c r="P36" s="494"/>
      <c r="Q36" s="495"/>
      <c r="R36" s="495"/>
      <c r="S36" s="473"/>
      <c r="T36" s="154"/>
      <c r="U36" s="154"/>
      <c r="V36" s="4"/>
      <c r="W36" s="4"/>
      <c r="X36" s="4"/>
      <c r="Y36" s="469"/>
    </row>
    <row r="37" spans="1:56" ht="56.25" customHeight="1" outlineLevel="1" x14ac:dyDescent="0.25">
      <c r="A37" s="1012" t="s">
        <v>1383</v>
      </c>
      <c r="B37" s="1012"/>
      <c r="C37" s="1015"/>
      <c r="D37" s="1015"/>
      <c r="E37" s="1015"/>
      <c r="F37" s="1015"/>
      <c r="G37" s="1015"/>
      <c r="H37" s="1015"/>
      <c r="I37" s="1015"/>
      <c r="J37" s="1015"/>
      <c r="M37" s="494"/>
      <c r="N37" s="494"/>
      <c r="O37" s="494"/>
      <c r="P37" s="494"/>
      <c r="Q37" s="495"/>
      <c r="R37" s="495"/>
      <c r="S37" s="473"/>
      <c r="T37" s="154"/>
      <c r="U37" s="154"/>
      <c r="V37" s="4"/>
      <c r="W37" s="4"/>
      <c r="X37" s="4"/>
      <c r="Y37" s="469"/>
    </row>
    <row r="38" spans="1:56" ht="15" customHeight="1" outlineLevel="1" x14ac:dyDescent="0.25">
      <c r="A38" s="1012" t="s">
        <v>34</v>
      </c>
      <c r="B38" s="1012"/>
      <c r="C38" s="1015"/>
      <c r="D38" s="1015"/>
      <c r="E38" s="1015"/>
      <c r="F38" s="1015"/>
      <c r="G38" s="1015"/>
      <c r="H38" s="1015"/>
      <c r="I38" s="1015"/>
      <c r="J38" s="1015"/>
      <c r="M38" s="494"/>
      <c r="N38" s="494"/>
      <c r="O38" s="494"/>
      <c r="P38" s="494"/>
      <c r="Q38" s="495"/>
      <c r="R38" s="495"/>
      <c r="S38" s="473"/>
      <c r="T38" s="154"/>
      <c r="U38" s="154"/>
      <c r="V38" s="4"/>
      <c r="W38" s="4"/>
      <c r="X38" s="4"/>
      <c r="Y38" s="469"/>
    </row>
    <row r="39" spans="1:56" ht="10.5" customHeight="1" x14ac:dyDescent="0.25">
      <c r="A39" s="1088"/>
      <c r="B39" s="1089"/>
      <c r="C39" s="1089"/>
      <c r="D39" s="1089"/>
      <c r="E39" s="1089"/>
      <c r="F39" s="1089"/>
      <c r="G39" s="1089"/>
      <c r="H39" s="1089"/>
      <c r="I39" s="1089"/>
      <c r="J39" s="1090"/>
      <c r="M39" s="494"/>
      <c r="N39" s="494"/>
      <c r="O39" s="494"/>
      <c r="P39" s="494"/>
      <c r="Q39" s="495"/>
      <c r="R39" s="495"/>
      <c r="S39" s="473"/>
      <c r="T39" s="154"/>
      <c r="U39" s="154"/>
      <c r="V39" s="4"/>
      <c r="W39" s="4"/>
      <c r="X39" s="4"/>
      <c r="Y39" s="469"/>
    </row>
    <row r="40" spans="1:56" ht="15" customHeight="1" outlineLevel="1" x14ac:dyDescent="0.25">
      <c r="A40" s="1093" t="s">
        <v>1384</v>
      </c>
      <c r="B40" s="1093"/>
      <c r="C40" s="1093"/>
      <c r="D40" s="1093"/>
      <c r="E40" s="1093"/>
      <c r="F40" s="1093"/>
      <c r="G40" s="1093"/>
      <c r="H40" s="1093"/>
      <c r="I40" s="1093"/>
      <c r="J40" s="1093"/>
      <c r="M40" s="494"/>
      <c r="N40" s="494"/>
      <c r="O40" s="494"/>
      <c r="P40" s="494"/>
      <c r="Q40" s="358"/>
      <c r="R40" s="358"/>
      <c r="S40" s="473"/>
      <c r="T40" s="154"/>
      <c r="U40" s="154"/>
      <c r="V40" s="4"/>
      <c r="W40" s="4"/>
      <c r="X40" s="4"/>
      <c r="Y40" s="469"/>
    </row>
    <row r="41" spans="1:56" ht="15" customHeight="1" outlineLevel="1" x14ac:dyDescent="0.25">
      <c r="A41" s="1034" t="s">
        <v>1319</v>
      </c>
      <c r="B41" s="1036"/>
      <c r="C41" s="1024" t="str">
        <f>IF(C15="Аккредитив", "без предоставления источников исполнения","")</f>
        <v/>
      </c>
      <c r="D41" s="1025"/>
      <c r="E41" s="1025"/>
      <c r="F41" s="1025"/>
      <c r="G41" s="1025"/>
      <c r="H41" s="1025"/>
      <c r="I41" s="1025"/>
      <c r="J41" s="1026"/>
      <c r="L41" s="473"/>
      <c r="M41" s="358"/>
      <c r="N41" s="358"/>
      <c r="O41" s="495"/>
      <c r="P41" s="495"/>
      <c r="Q41" s="358"/>
      <c r="R41" s="496"/>
      <c r="S41" s="358"/>
      <c r="T41" s="1"/>
      <c r="U41" s="1"/>
      <c r="AC41" s="484"/>
      <c r="AD41" s="452"/>
      <c r="AE41" s="453"/>
      <c r="AF41" s="485"/>
      <c r="AG41" s="485"/>
      <c r="AH41" s="484"/>
      <c r="AI41" s="486"/>
      <c r="AJ41" s="486"/>
      <c r="AK41" s="486"/>
      <c r="AL41" s="486"/>
      <c r="AM41" s="486"/>
      <c r="AN41" s="486"/>
      <c r="AO41" s="486"/>
      <c r="AX41" s="1"/>
      <c r="AY41" s="1"/>
      <c r="AZ41" s="1"/>
      <c r="BA41" s="1"/>
      <c r="BB41" s="1"/>
      <c r="BC41" s="1"/>
      <c r="BD41" s="1"/>
    </row>
    <row r="42" spans="1:56" ht="15" customHeight="1" outlineLevel="1" x14ac:dyDescent="0.25">
      <c r="A42" s="1091"/>
      <c r="B42" s="1092"/>
      <c r="C42" s="1087"/>
      <c r="D42" s="1087"/>
      <c r="E42" s="1087"/>
      <c r="F42" s="1087"/>
      <c r="G42" s="1087"/>
      <c r="H42" s="1087"/>
      <c r="I42" s="1087"/>
      <c r="J42" s="1087"/>
      <c r="L42" s="473"/>
      <c r="M42" s="358"/>
      <c r="N42" s="358"/>
      <c r="O42" s="495"/>
      <c r="P42" s="495"/>
      <c r="Q42" s="358"/>
      <c r="R42" s="496"/>
      <c r="S42" s="358"/>
      <c r="T42" s="1"/>
      <c r="U42" s="1"/>
      <c r="AC42" s="484"/>
      <c r="AD42" s="452"/>
      <c r="AE42" s="453"/>
      <c r="AF42" s="485"/>
      <c r="AG42" s="485"/>
      <c r="AH42" s="484"/>
      <c r="AI42" s="486"/>
      <c r="AJ42" s="486"/>
      <c r="AK42" s="486"/>
      <c r="AL42" s="486"/>
      <c r="AM42" s="486"/>
      <c r="AN42" s="486"/>
      <c r="AO42" s="486"/>
      <c r="AX42" s="1"/>
      <c r="AY42" s="1"/>
      <c r="AZ42" s="1"/>
      <c r="BA42" s="1"/>
      <c r="BB42" s="1"/>
      <c r="BC42" s="1"/>
      <c r="BD42" s="1"/>
    </row>
    <row r="43" spans="1:56" ht="15" customHeight="1" outlineLevel="1" x14ac:dyDescent="0.25">
      <c r="A43" s="1037"/>
      <c r="B43" s="1039"/>
      <c r="C43" s="1087"/>
      <c r="D43" s="1087"/>
      <c r="E43" s="1087"/>
      <c r="F43" s="1087"/>
      <c r="G43" s="1087"/>
      <c r="H43" s="1087"/>
      <c r="I43" s="1087"/>
      <c r="J43" s="1087"/>
      <c r="L43" s="473"/>
      <c r="M43" s="358"/>
      <c r="N43" s="358"/>
      <c r="O43" s="495"/>
      <c r="P43" s="495"/>
      <c r="Q43" s="358"/>
      <c r="R43" s="496"/>
      <c r="S43" s="358"/>
      <c r="T43" s="1"/>
      <c r="U43" s="1"/>
      <c r="AC43" s="484"/>
      <c r="AD43" s="452"/>
      <c r="AE43" s="453"/>
      <c r="AF43" s="485"/>
      <c r="AG43" s="485"/>
      <c r="AH43" s="484"/>
      <c r="AI43" s="486"/>
      <c r="AJ43" s="486"/>
      <c r="AK43" s="486"/>
      <c r="AL43" s="486"/>
      <c r="AM43" s="486"/>
      <c r="AN43" s="486"/>
      <c r="AO43" s="486"/>
      <c r="AX43" s="1"/>
      <c r="AY43" s="1"/>
      <c r="AZ43" s="1"/>
      <c r="BA43" s="1"/>
      <c r="BB43" s="1"/>
      <c r="BC43" s="1"/>
      <c r="BD43" s="1"/>
    </row>
    <row r="44" spans="1:56" ht="15" customHeight="1" outlineLevel="1" x14ac:dyDescent="0.25">
      <c r="A44" s="1012" t="s">
        <v>1320</v>
      </c>
      <c r="B44" s="1012"/>
      <c r="C44" s="1015"/>
      <c r="D44" s="1015"/>
      <c r="E44" s="1015"/>
      <c r="F44" s="1015"/>
      <c r="G44" s="1015"/>
      <c r="H44" s="1015"/>
      <c r="I44" s="1015"/>
      <c r="J44" s="1015"/>
      <c r="L44" s="473"/>
      <c r="M44" s="358"/>
      <c r="N44" s="358"/>
      <c r="O44" s="495"/>
      <c r="P44" s="495"/>
      <c r="Q44" s="358"/>
      <c r="R44" s="496"/>
      <c r="S44" s="358"/>
      <c r="T44" s="1"/>
      <c r="U44" s="1"/>
      <c r="AC44" s="484"/>
      <c r="AD44" s="452"/>
      <c r="AE44" s="453"/>
      <c r="AF44" s="485"/>
      <c r="AG44" s="485"/>
      <c r="AH44" s="484"/>
      <c r="AI44" s="486"/>
      <c r="AJ44" s="486"/>
      <c r="AK44" s="486"/>
      <c r="AL44" s="486"/>
      <c r="AM44" s="486"/>
      <c r="AN44" s="486"/>
      <c r="AO44" s="486"/>
      <c r="AX44" s="1"/>
      <c r="AY44" s="1"/>
      <c r="AZ44" s="1"/>
      <c r="BA44" s="1"/>
      <c r="BB44" s="1"/>
      <c r="BC44" s="1"/>
      <c r="BD44" s="1"/>
    </row>
    <row r="45" spans="1:56" ht="15" customHeight="1" outlineLevel="1" x14ac:dyDescent="0.25">
      <c r="A45" s="1012" t="s">
        <v>1321</v>
      </c>
      <c r="B45" s="1012"/>
      <c r="C45" s="1015"/>
      <c r="D45" s="1015"/>
      <c r="E45" s="1015"/>
      <c r="F45" s="1015"/>
      <c r="G45" s="1015"/>
      <c r="H45" s="1015"/>
      <c r="I45" s="1015"/>
      <c r="J45" s="1015"/>
      <c r="L45" s="473"/>
      <c r="M45" s="358"/>
      <c r="N45" s="358"/>
      <c r="O45" s="495"/>
      <c r="P45" s="495"/>
      <c r="Q45" s="358"/>
      <c r="R45" s="496"/>
      <c r="S45" s="358"/>
      <c r="T45" s="1"/>
      <c r="U45" s="1"/>
      <c r="AC45" s="484"/>
      <c r="AD45" s="452"/>
      <c r="AE45" s="453"/>
      <c r="AF45" s="485"/>
      <c r="AG45" s="485"/>
      <c r="AH45" s="484"/>
      <c r="AI45" s="486"/>
      <c r="AJ45" s="486"/>
      <c r="AK45" s="486"/>
      <c r="AL45" s="486"/>
      <c r="AM45" s="486"/>
      <c r="AN45" s="486"/>
      <c r="AO45" s="486"/>
      <c r="AX45" s="1"/>
      <c r="AY45" s="1"/>
      <c r="AZ45" s="1"/>
      <c r="BA45" s="1"/>
      <c r="BB45" s="1"/>
      <c r="BC45" s="1"/>
      <c r="BD45" s="1"/>
    </row>
    <row r="46" spans="1:56" ht="15" customHeight="1" outlineLevel="1" x14ac:dyDescent="0.25">
      <c r="A46" s="1012" t="s">
        <v>114</v>
      </c>
      <c r="B46" s="1012"/>
      <c r="C46" s="1015"/>
      <c r="D46" s="1015"/>
      <c r="E46" s="1015"/>
      <c r="F46" s="1015"/>
      <c r="G46" s="1015"/>
      <c r="H46" s="1015"/>
      <c r="I46" s="1015"/>
      <c r="J46" s="1015"/>
      <c r="L46" s="473"/>
      <c r="M46" s="358"/>
      <c r="N46" s="358"/>
      <c r="O46" s="495"/>
      <c r="P46" s="495"/>
      <c r="Q46" s="358"/>
      <c r="R46" s="496"/>
      <c r="S46" s="358"/>
      <c r="T46" s="1"/>
      <c r="U46" s="1"/>
      <c r="AC46" s="484"/>
      <c r="AD46" s="452"/>
      <c r="AE46" s="453"/>
      <c r="AF46" s="485"/>
      <c r="AG46" s="485"/>
      <c r="AH46" s="484"/>
      <c r="AI46" s="486"/>
      <c r="AJ46" s="486"/>
      <c r="AK46" s="486"/>
      <c r="AL46" s="486"/>
      <c r="AM46" s="486"/>
      <c r="AN46" s="486"/>
      <c r="AO46" s="486"/>
      <c r="AX46" s="1"/>
      <c r="AY46" s="1"/>
      <c r="AZ46" s="1"/>
      <c r="BA46" s="1"/>
      <c r="BB46" s="1"/>
      <c r="BC46" s="1"/>
      <c r="BD46" s="1"/>
    </row>
    <row r="47" spans="1:56" ht="15" customHeight="1" outlineLevel="1" x14ac:dyDescent="0.25">
      <c r="A47" s="1012" t="s">
        <v>1322</v>
      </c>
      <c r="B47" s="1012"/>
      <c r="C47" s="1015"/>
      <c r="D47" s="1015"/>
      <c r="E47" s="1015"/>
      <c r="F47" s="1015"/>
      <c r="G47" s="1015"/>
      <c r="H47" s="1015"/>
      <c r="I47" s="1015"/>
      <c r="J47" s="1015"/>
      <c r="L47" s="473"/>
      <c r="M47" s="358"/>
      <c r="N47" s="358"/>
      <c r="O47" s="495"/>
      <c r="P47" s="495"/>
      <c r="Q47" s="358"/>
      <c r="R47" s="496"/>
      <c r="S47" s="358"/>
      <c r="T47" s="1"/>
      <c r="U47" s="1"/>
      <c r="AC47" s="484"/>
      <c r="AD47" s="452"/>
      <c r="AE47" s="453"/>
      <c r="AF47" s="485"/>
      <c r="AG47" s="485"/>
      <c r="AH47" s="484"/>
      <c r="AI47" s="486"/>
      <c r="AJ47" s="486"/>
      <c r="AK47" s="486"/>
      <c r="AL47" s="486"/>
      <c r="AM47" s="486"/>
      <c r="AN47" s="486"/>
      <c r="AO47" s="486"/>
      <c r="AX47" s="1"/>
      <c r="AY47" s="1"/>
      <c r="AZ47" s="1"/>
      <c r="BA47" s="1"/>
      <c r="BB47" s="1"/>
      <c r="BC47" s="1"/>
      <c r="BD47" s="1"/>
    </row>
    <row r="48" spans="1:56" ht="15" customHeight="1" outlineLevel="1" x14ac:dyDescent="0.25">
      <c r="A48" s="1012" t="s">
        <v>1323</v>
      </c>
      <c r="B48" s="1012"/>
      <c r="C48" s="1015"/>
      <c r="D48" s="1015"/>
      <c r="E48" s="1015"/>
      <c r="F48" s="1015"/>
      <c r="G48" s="1015"/>
      <c r="H48" s="1015"/>
      <c r="I48" s="1015"/>
      <c r="J48" s="1015"/>
      <c r="L48" s="473"/>
      <c r="M48" s="358"/>
      <c r="N48" s="358"/>
      <c r="O48" s="495"/>
      <c r="P48" s="495"/>
      <c r="Q48" s="358"/>
      <c r="R48" s="496"/>
      <c r="S48" s="358"/>
      <c r="T48" s="1"/>
      <c r="U48" s="1"/>
      <c r="AC48" s="484"/>
      <c r="AD48" s="452"/>
      <c r="AE48" s="453"/>
      <c r="AF48" s="485"/>
      <c r="AG48" s="485"/>
      <c r="AH48" s="484"/>
      <c r="AI48" s="486"/>
      <c r="AJ48" s="486"/>
      <c r="AK48" s="486"/>
      <c r="AL48" s="486"/>
      <c r="AM48" s="486"/>
      <c r="AN48" s="486"/>
      <c r="AO48" s="486"/>
      <c r="AX48" s="1"/>
      <c r="AY48" s="1"/>
      <c r="AZ48" s="1"/>
      <c r="BA48" s="1"/>
      <c r="BB48" s="1"/>
      <c r="BC48" s="1"/>
      <c r="BD48" s="1"/>
    </row>
    <row r="49" spans="1:56" ht="15" customHeight="1" outlineLevel="1" x14ac:dyDescent="0.25">
      <c r="A49" s="1012" t="s">
        <v>1324</v>
      </c>
      <c r="B49" s="1012"/>
      <c r="C49" s="1015"/>
      <c r="D49" s="1015"/>
      <c r="E49" s="1015"/>
      <c r="F49" s="1015"/>
      <c r="G49" s="1015"/>
      <c r="H49" s="1015"/>
      <c r="I49" s="1015"/>
      <c r="J49" s="1015"/>
      <c r="L49" s="473"/>
      <c r="M49" s="358"/>
      <c r="N49" s="358"/>
      <c r="O49" s="495"/>
      <c r="P49" s="495"/>
      <c r="Q49" s="358"/>
      <c r="R49" s="496"/>
      <c r="S49" s="358"/>
      <c r="T49" s="1"/>
      <c r="U49" s="1"/>
      <c r="AC49" s="484"/>
      <c r="AD49" s="452"/>
      <c r="AE49" s="453"/>
      <c r="AF49" s="485"/>
      <c r="AG49" s="485"/>
      <c r="AH49" s="484"/>
      <c r="AI49" s="486"/>
      <c r="AJ49" s="486"/>
      <c r="AK49" s="486"/>
      <c r="AL49" s="486"/>
      <c r="AM49" s="486"/>
      <c r="AN49" s="486"/>
      <c r="AO49" s="486"/>
      <c r="AX49" s="1"/>
      <c r="AY49" s="1"/>
      <c r="AZ49" s="1"/>
      <c r="BA49" s="1"/>
      <c r="BB49" s="1"/>
      <c r="BC49" s="1"/>
      <c r="BD49" s="1"/>
    </row>
    <row r="50" spans="1:56" ht="15" customHeight="1" outlineLevel="1" x14ac:dyDescent="0.25">
      <c r="A50" s="1012" t="s">
        <v>1341</v>
      </c>
      <c r="B50" s="1012"/>
      <c r="C50" s="1015"/>
      <c r="D50" s="1015"/>
      <c r="E50" s="1015"/>
      <c r="F50" s="1015"/>
      <c r="G50" s="1015"/>
      <c r="H50" s="1015"/>
      <c r="I50" s="1015"/>
      <c r="J50" s="1015"/>
      <c r="L50" s="473"/>
      <c r="M50" s="358"/>
      <c r="N50" s="358"/>
      <c r="O50" s="495"/>
      <c r="P50" s="495"/>
      <c r="Q50" s="358"/>
      <c r="R50" s="496"/>
      <c r="S50" s="358"/>
      <c r="T50" s="1"/>
      <c r="U50" s="1"/>
      <c r="AC50" s="484"/>
      <c r="AD50" s="452"/>
      <c r="AE50" s="453"/>
      <c r="AF50" s="485"/>
      <c r="AG50" s="485"/>
      <c r="AH50" s="484"/>
      <c r="AI50" s="486"/>
      <c r="AJ50" s="486"/>
      <c r="AK50" s="486"/>
      <c r="AL50" s="486"/>
      <c r="AM50" s="486"/>
      <c r="AN50" s="486"/>
      <c r="AO50" s="486"/>
      <c r="AX50" s="1"/>
      <c r="AY50" s="1"/>
      <c r="AZ50" s="1"/>
      <c r="BA50" s="1"/>
      <c r="BB50" s="1"/>
      <c r="BC50" s="1"/>
      <c r="BD50" s="1"/>
    </row>
    <row r="51" spans="1:56" ht="165.75" customHeight="1" outlineLevel="1" x14ac:dyDescent="0.25">
      <c r="A51" s="1012" t="s">
        <v>1390</v>
      </c>
      <c r="B51" s="1012"/>
      <c r="C51" s="1015"/>
      <c r="D51" s="1015"/>
      <c r="E51" s="1015"/>
      <c r="F51" s="1015"/>
      <c r="G51" s="1015"/>
      <c r="H51" s="1015"/>
      <c r="I51" s="1015"/>
      <c r="J51" s="1015"/>
      <c r="L51" s="473"/>
      <c r="M51" s="358"/>
      <c r="N51" s="358"/>
      <c r="O51" s="495"/>
      <c r="P51" s="495"/>
      <c r="Q51" s="358"/>
      <c r="R51" s="496"/>
      <c r="S51" s="358"/>
      <c r="T51" s="1"/>
      <c r="U51" s="1"/>
      <c r="AC51" s="484"/>
      <c r="AD51" s="452"/>
      <c r="AE51" s="453"/>
      <c r="AF51" s="485"/>
      <c r="AG51" s="485"/>
      <c r="AH51" s="484"/>
      <c r="AI51" s="486"/>
      <c r="AJ51" s="486"/>
      <c r="AK51" s="486"/>
      <c r="AL51" s="486"/>
      <c r="AM51" s="486"/>
      <c r="AN51" s="486"/>
      <c r="AO51" s="486"/>
      <c r="AX51" s="1"/>
      <c r="AY51" s="1"/>
      <c r="AZ51" s="1"/>
      <c r="BA51" s="1"/>
      <c r="BB51" s="1"/>
      <c r="BC51" s="1"/>
      <c r="BD51" s="1"/>
    </row>
    <row r="52" spans="1:56" ht="9.75" customHeight="1" x14ac:dyDescent="0.25">
      <c r="A52" s="1088"/>
      <c r="B52" s="1089"/>
      <c r="C52" s="1089"/>
      <c r="D52" s="1089"/>
      <c r="E52" s="1089"/>
      <c r="F52" s="1089"/>
      <c r="G52" s="1089"/>
      <c r="H52" s="1089"/>
      <c r="I52" s="1089"/>
      <c r="J52" s="1090"/>
      <c r="L52" s="473"/>
      <c r="M52" s="358"/>
      <c r="N52" s="358"/>
      <c r="O52" s="495"/>
      <c r="P52" s="495"/>
      <c r="Q52" s="358"/>
      <c r="R52" s="496"/>
      <c r="S52" s="358"/>
      <c r="T52" s="1"/>
      <c r="U52" s="1"/>
      <c r="AC52" s="484"/>
      <c r="AD52" s="452"/>
      <c r="AE52" s="453"/>
      <c r="AF52" s="485"/>
      <c r="AG52" s="485"/>
      <c r="AH52" s="484"/>
      <c r="AI52" s="486"/>
      <c r="AJ52" s="486"/>
      <c r="AK52" s="486"/>
      <c r="AL52" s="486"/>
      <c r="AM52" s="486"/>
      <c r="AN52" s="486"/>
      <c r="AO52" s="486"/>
      <c r="AX52" s="1"/>
      <c r="AY52" s="1"/>
      <c r="AZ52" s="1"/>
      <c r="BA52" s="1"/>
      <c r="BB52" s="1"/>
      <c r="BC52" s="1"/>
      <c r="BD52" s="1"/>
    </row>
    <row r="53" spans="1:56" ht="15" customHeight="1" outlineLevel="1" x14ac:dyDescent="0.25">
      <c r="A53" s="1093" t="s">
        <v>1327</v>
      </c>
      <c r="B53" s="1093"/>
      <c r="C53" s="1093"/>
      <c r="D53" s="1093"/>
      <c r="E53" s="1093"/>
      <c r="F53" s="1093"/>
      <c r="G53" s="1093"/>
      <c r="H53" s="1093"/>
      <c r="I53" s="1093"/>
      <c r="J53" s="1093"/>
      <c r="L53" s="473"/>
      <c r="M53" s="358"/>
      <c r="N53" s="358"/>
      <c r="O53" s="495"/>
      <c r="P53" s="495"/>
      <c r="Q53" s="358"/>
      <c r="R53" s="496"/>
      <c r="S53" s="358"/>
      <c r="T53" s="1"/>
      <c r="U53" s="1"/>
      <c r="AC53" s="484"/>
      <c r="AD53" s="452"/>
      <c r="AE53" s="453"/>
      <c r="AF53" s="485"/>
      <c r="AG53" s="485"/>
      <c r="AH53" s="484"/>
      <c r="AI53" s="486"/>
      <c r="AJ53" s="486"/>
      <c r="AK53" s="486"/>
      <c r="AL53" s="486"/>
      <c r="AM53" s="486"/>
      <c r="AN53" s="486"/>
      <c r="AO53" s="486"/>
      <c r="AX53" s="1"/>
      <c r="AY53" s="1"/>
      <c r="AZ53" s="1"/>
      <c r="BA53" s="1"/>
      <c r="BB53" s="1"/>
      <c r="BC53" s="1"/>
      <c r="BD53" s="1"/>
    </row>
    <row r="54" spans="1:56" ht="15" customHeight="1" outlineLevel="1" x14ac:dyDescent="0.25">
      <c r="A54" s="1012" t="s">
        <v>1328</v>
      </c>
      <c r="B54" s="1012"/>
      <c r="C54" s="1015"/>
      <c r="D54" s="1015"/>
      <c r="E54" s="1015"/>
      <c r="F54" s="1015"/>
      <c r="G54" s="1015"/>
      <c r="H54" s="1015"/>
      <c r="I54" s="1015"/>
      <c r="J54" s="1015"/>
      <c r="L54" s="473"/>
      <c r="M54" s="358"/>
      <c r="N54" s="358"/>
      <c r="O54" s="495"/>
      <c r="P54" s="495"/>
      <c r="Q54" s="358"/>
      <c r="R54" s="496"/>
      <c r="S54" s="358"/>
      <c r="T54" s="1"/>
      <c r="U54" s="1"/>
      <c r="AC54" s="484"/>
      <c r="AD54" s="452"/>
      <c r="AE54" s="453"/>
      <c r="AF54" s="485"/>
      <c r="AG54" s="485"/>
      <c r="AH54" s="484"/>
      <c r="AI54" s="486"/>
      <c r="AJ54" s="486"/>
      <c r="AK54" s="486"/>
      <c r="AL54" s="486"/>
      <c r="AM54" s="486"/>
      <c r="AN54" s="486"/>
      <c r="AO54" s="486"/>
      <c r="AX54" s="1"/>
      <c r="AY54" s="1"/>
      <c r="AZ54" s="1"/>
      <c r="BA54" s="1"/>
      <c r="BB54" s="1"/>
      <c r="BC54" s="1"/>
      <c r="BD54" s="1"/>
    </row>
    <row r="55" spans="1:56" ht="15" customHeight="1" outlineLevel="1" x14ac:dyDescent="0.25">
      <c r="A55" s="1012" t="s">
        <v>1324</v>
      </c>
      <c r="B55" s="1012"/>
      <c r="C55" s="1015"/>
      <c r="D55" s="1015"/>
      <c r="E55" s="1015"/>
      <c r="F55" s="1015"/>
      <c r="G55" s="1015"/>
      <c r="H55" s="1015"/>
      <c r="I55" s="1015"/>
      <c r="J55" s="1015"/>
      <c r="L55" s="473"/>
      <c r="M55" s="358"/>
      <c r="N55" s="358"/>
      <c r="O55" s="495"/>
      <c r="P55" s="495"/>
      <c r="Q55" s="358"/>
      <c r="R55" s="496"/>
      <c r="S55" s="358"/>
      <c r="T55" s="1"/>
      <c r="U55" s="1"/>
      <c r="AC55" s="484"/>
      <c r="AD55" s="452"/>
      <c r="AE55" s="453"/>
      <c r="AF55" s="485"/>
      <c r="AG55" s="485"/>
      <c r="AH55" s="484"/>
      <c r="AI55" s="486"/>
      <c r="AJ55" s="486"/>
      <c r="AK55" s="486"/>
      <c r="AL55" s="486"/>
      <c r="AM55" s="486"/>
      <c r="AN55" s="486"/>
      <c r="AO55" s="486"/>
      <c r="AX55" s="1"/>
      <c r="AY55" s="1"/>
      <c r="AZ55" s="1"/>
      <c r="BA55" s="1"/>
      <c r="BB55" s="1"/>
      <c r="BC55" s="1"/>
      <c r="BD55" s="1"/>
    </row>
    <row r="56" spans="1:56" ht="15" customHeight="1" outlineLevel="1" x14ac:dyDescent="0.25">
      <c r="A56" s="1012" t="s">
        <v>1325</v>
      </c>
      <c r="B56" s="1012"/>
      <c r="C56" s="1015"/>
      <c r="D56" s="1015"/>
      <c r="E56" s="1015"/>
      <c r="F56" s="1015"/>
      <c r="G56" s="1015"/>
      <c r="H56" s="1015"/>
      <c r="I56" s="1015"/>
      <c r="J56" s="1015"/>
      <c r="M56" s="494"/>
      <c r="N56" s="494"/>
      <c r="O56" s="494"/>
      <c r="P56" s="494"/>
      <c r="Q56" s="358"/>
      <c r="R56" s="358"/>
      <c r="S56" s="473"/>
      <c r="T56" s="154"/>
      <c r="U56" s="154"/>
      <c r="V56" s="4"/>
      <c r="W56" s="4"/>
      <c r="X56" s="4"/>
      <c r="Y56" s="469"/>
    </row>
    <row r="57" spans="1:56" ht="15" customHeight="1" outlineLevel="1" x14ac:dyDescent="0.25">
      <c r="A57" s="1060" t="s">
        <v>1329</v>
      </c>
      <c r="B57" s="1060"/>
      <c r="C57" s="1015"/>
      <c r="D57" s="1015"/>
      <c r="E57" s="1015"/>
      <c r="F57" s="1015"/>
      <c r="G57" s="1015"/>
      <c r="H57" s="1015"/>
      <c r="I57" s="1015"/>
      <c r="J57" s="1015"/>
      <c r="M57" s="494"/>
      <c r="N57" s="494"/>
      <c r="O57" s="494"/>
      <c r="P57" s="494"/>
      <c r="Q57" s="358"/>
      <c r="R57" s="358"/>
      <c r="S57" s="473"/>
      <c r="T57" s="154"/>
      <c r="U57" s="154"/>
      <c r="V57" s="4"/>
      <c r="W57" s="4"/>
      <c r="X57" s="4"/>
      <c r="Y57" s="469"/>
    </row>
    <row r="58" spans="1:56" ht="15" customHeight="1" outlineLevel="1" x14ac:dyDescent="0.25">
      <c r="A58" s="1012" t="s">
        <v>114</v>
      </c>
      <c r="B58" s="1012"/>
      <c r="C58" s="1015"/>
      <c r="D58" s="1015"/>
      <c r="E58" s="1015"/>
      <c r="F58" s="1015"/>
      <c r="G58" s="1015"/>
      <c r="H58" s="1015"/>
      <c r="I58" s="1015"/>
      <c r="J58" s="1015"/>
      <c r="M58" s="494"/>
      <c r="N58" s="494"/>
      <c r="O58" s="494"/>
      <c r="P58" s="494"/>
      <c r="Q58" s="358"/>
      <c r="R58" s="358"/>
      <c r="S58" s="473"/>
      <c r="T58" s="154"/>
      <c r="U58" s="154"/>
      <c r="V58" s="4"/>
      <c r="W58" s="4"/>
      <c r="X58" s="4"/>
      <c r="Y58" s="469"/>
    </row>
    <row r="59" spans="1:56" ht="15" customHeight="1" outlineLevel="1" x14ac:dyDescent="0.25">
      <c r="A59" s="1060" t="s">
        <v>1330</v>
      </c>
      <c r="B59" s="1060"/>
      <c r="C59" s="1015"/>
      <c r="D59" s="1015"/>
      <c r="E59" s="1015"/>
      <c r="F59" s="1015"/>
      <c r="G59" s="1015"/>
      <c r="H59" s="1015"/>
      <c r="I59" s="1015"/>
      <c r="J59" s="1015"/>
      <c r="S59" s="473"/>
      <c r="T59" s="154"/>
      <c r="U59" s="154"/>
      <c r="V59" s="4"/>
      <c r="W59" s="4"/>
      <c r="X59" s="4"/>
      <c r="Y59" s="469"/>
    </row>
    <row r="60" spans="1:56" ht="15" customHeight="1" outlineLevel="1" x14ac:dyDescent="0.25">
      <c r="A60" s="1060" t="s">
        <v>1323</v>
      </c>
      <c r="B60" s="1060"/>
      <c r="C60" s="1015"/>
      <c r="D60" s="1015"/>
      <c r="E60" s="1015"/>
      <c r="F60" s="1015"/>
      <c r="G60" s="1015"/>
      <c r="H60" s="1015"/>
      <c r="I60" s="1015"/>
      <c r="J60" s="1015"/>
      <c r="S60" s="473"/>
      <c r="T60" s="154"/>
      <c r="U60" s="154"/>
      <c r="V60" s="4"/>
      <c r="W60" s="4"/>
      <c r="X60" s="4"/>
      <c r="Y60" s="469"/>
    </row>
    <row r="61" spans="1:56" ht="48.75" customHeight="1" outlineLevel="1" x14ac:dyDescent="0.25">
      <c r="A61" s="1012" t="s">
        <v>1331</v>
      </c>
      <c r="B61" s="1012"/>
      <c r="C61" s="1015"/>
      <c r="D61" s="1015"/>
      <c r="E61" s="1015"/>
      <c r="F61" s="1015"/>
      <c r="G61" s="1015"/>
      <c r="H61" s="1015"/>
      <c r="I61" s="1015"/>
      <c r="J61" s="1015"/>
      <c r="S61" s="1"/>
      <c r="W61" s="355"/>
    </row>
    <row r="62" spans="1:56" ht="15" customHeight="1" outlineLevel="1" x14ac:dyDescent="0.25">
      <c r="A62" s="1012" t="s">
        <v>1332</v>
      </c>
      <c r="B62" s="1012"/>
      <c r="C62" s="1015"/>
      <c r="D62" s="1015"/>
      <c r="E62" s="1015"/>
      <c r="F62" s="1015"/>
      <c r="G62" s="1015"/>
      <c r="H62" s="1015"/>
      <c r="I62" s="1015"/>
      <c r="J62" s="1015"/>
    </row>
    <row r="63" spans="1:56" ht="111.75" customHeight="1" outlineLevel="1" x14ac:dyDescent="0.25">
      <c r="A63" s="1012" t="s">
        <v>1338</v>
      </c>
      <c r="B63" s="1012"/>
      <c r="C63" s="1015"/>
      <c r="D63" s="1015"/>
      <c r="E63" s="1015"/>
      <c r="F63" s="1015"/>
      <c r="G63" s="1015"/>
      <c r="H63" s="1015"/>
      <c r="I63" s="1015"/>
      <c r="J63" s="1015"/>
    </row>
    <row r="64" spans="1:56" x14ac:dyDescent="0.25">
      <c r="A64" s="1094" t="s">
        <v>1333</v>
      </c>
      <c r="B64" s="1094"/>
      <c r="C64" s="1094"/>
      <c r="D64" s="1094"/>
      <c r="E64" s="1094"/>
      <c r="F64" s="1094"/>
      <c r="G64" s="1094"/>
      <c r="H64" s="1094"/>
      <c r="I64" s="1094"/>
      <c r="J64" s="1094"/>
    </row>
    <row r="65" spans="1:56" x14ac:dyDescent="0.25">
      <c r="A65" s="1012" t="s">
        <v>97</v>
      </c>
      <c r="B65" s="1012"/>
      <c r="C65" s="1095"/>
      <c r="D65" s="1095"/>
      <c r="E65" s="1095"/>
      <c r="F65" s="1095"/>
      <c r="G65" s="1095"/>
      <c r="H65" s="1095"/>
      <c r="I65" s="1095"/>
      <c r="J65" s="1095"/>
      <c r="AK65" s="452" t="s">
        <v>1052</v>
      </c>
    </row>
    <row r="66" spans="1:56" x14ac:dyDescent="0.25">
      <c r="A66" s="1012" t="s">
        <v>98</v>
      </c>
      <c r="B66" s="1012"/>
      <c r="C66" s="1095"/>
      <c r="D66" s="1095"/>
      <c r="E66" s="1095"/>
      <c r="F66" s="1095"/>
      <c r="G66" s="1095"/>
      <c r="H66" s="1095"/>
      <c r="I66" s="1095"/>
      <c r="J66" s="1095"/>
    </row>
    <row r="67" spans="1:56" ht="15" customHeight="1" x14ac:dyDescent="0.25">
      <c r="A67" s="1012" t="s">
        <v>1311</v>
      </c>
      <c r="B67" s="1012"/>
      <c r="C67" s="1095"/>
      <c r="D67" s="1095"/>
      <c r="E67" s="1095"/>
      <c r="F67" s="1095"/>
      <c r="G67" s="1095"/>
      <c r="H67" s="1095"/>
      <c r="I67" s="1095"/>
      <c r="J67" s="1095"/>
    </row>
    <row r="68" spans="1:56" ht="15.75" x14ac:dyDescent="0.25">
      <c r="A68" s="225"/>
      <c r="B68" s="225"/>
      <c r="C68" s="229"/>
      <c r="D68" s="230"/>
      <c r="E68" s="206"/>
      <c r="F68" s="206"/>
      <c r="G68" s="232"/>
      <c r="H68" s="463"/>
      <c r="I68" s="463"/>
      <c r="J68" s="231"/>
    </row>
    <row r="69" spans="1:56" ht="45.75" customHeight="1" x14ac:dyDescent="0.25">
      <c r="A69" s="1061" t="s">
        <v>1310</v>
      </c>
      <c r="B69" s="1061"/>
      <c r="C69" s="1061"/>
      <c r="D69" s="1061"/>
      <c r="E69" s="1061"/>
      <c r="F69" s="1061"/>
      <c r="G69" s="1061"/>
      <c r="H69" s="1061"/>
      <c r="I69" s="1061"/>
      <c r="J69" s="1061"/>
    </row>
    <row r="70" spans="1:56" ht="39" customHeight="1" x14ac:dyDescent="0.25">
      <c r="A70" s="1061" t="s">
        <v>1404</v>
      </c>
      <c r="B70" s="1061"/>
      <c r="C70" s="1061"/>
      <c r="D70" s="1061"/>
      <c r="E70" s="1061"/>
      <c r="F70" s="1061"/>
      <c r="G70" s="1061"/>
      <c r="H70" s="1061"/>
      <c r="I70" s="1061"/>
      <c r="J70" s="1061"/>
    </row>
    <row r="71" spans="1:56" ht="99" customHeight="1" x14ac:dyDescent="0.25">
      <c r="A71" s="1061" t="s">
        <v>1428</v>
      </c>
      <c r="B71" s="1061"/>
      <c r="C71" s="1061"/>
      <c r="D71" s="1061"/>
      <c r="E71" s="1061"/>
      <c r="F71" s="1061"/>
      <c r="G71" s="1061"/>
      <c r="H71" s="1061"/>
      <c r="I71" s="1061"/>
      <c r="J71" s="1061"/>
    </row>
    <row r="72" spans="1:56" x14ac:dyDescent="0.25">
      <c r="A72" s="225"/>
      <c r="B72" s="225"/>
      <c r="C72" s="225"/>
      <c r="D72" s="225"/>
      <c r="E72" s="225"/>
      <c r="F72" s="225"/>
      <c r="G72" s="225"/>
      <c r="H72" s="225"/>
      <c r="I72" s="225"/>
      <c r="J72" s="225"/>
      <c r="L72" s="35"/>
    </row>
    <row r="73" spans="1:56" x14ac:dyDescent="0.25">
      <c r="A73" s="225" t="s">
        <v>1309</v>
      </c>
      <c r="B73" s="225"/>
      <c r="C73" s="225"/>
      <c r="D73" s="225"/>
      <c r="E73" s="225"/>
      <c r="F73" s="225"/>
      <c r="G73" s="225"/>
      <c r="H73" s="225"/>
      <c r="I73" s="225"/>
      <c r="J73" s="225"/>
      <c r="L73" s="35"/>
      <c r="M73" s="35"/>
      <c r="N73" s="35"/>
      <c r="O73" s="35"/>
    </row>
    <row r="74" spans="1:56" x14ac:dyDescent="0.25">
      <c r="A74" s="225"/>
      <c r="B74" s="225"/>
      <c r="C74" s="225"/>
      <c r="D74" s="225"/>
      <c r="E74" s="225"/>
      <c r="F74" s="225"/>
      <c r="G74" s="225"/>
      <c r="H74" s="225"/>
      <c r="I74" s="225"/>
      <c r="J74" s="225"/>
      <c r="K74" s="35"/>
      <c r="L74" s="35"/>
      <c r="M74" s="35"/>
      <c r="N74" s="35"/>
      <c r="O74" s="35"/>
    </row>
    <row r="75" spans="1:56" s="35" customFormat="1" x14ac:dyDescent="0.25">
      <c r="A75" s="225"/>
      <c r="B75" s="1096"/>
      <c r="C75" s="1096"/>
      <c r="D75" s="225"/>
      <c r="E75" s="225"/>
      <c r="F75" s="225"/>
      <c r="G75" s="225"/>
      <c r="H75" s="225"/>
      <c r="I75" s="225"/>
      <c r="J75" s="225"/>
      <c r="S75" s="359"/>
      <c r="T75" s="359"/>
      <c r="U75" s="359"/>
      <c r="V75" s="1"/>
      <c r="W75" s="1"/>
      <c r="X75" s="1"/>
      <c r="Y75" s="1"/>
      <c r="AJ75" s="487"/>
      <c r="AK75" s="455"/>
      <c r="AL75" s="456"/>
      <c r="AM75" s="488"/>
      <c r="AN75" s="488"/>
      <c r="AO75" s="487"/>
      <c r="AP75" s="489"/>
      <c r="AQ75" s="489"/>
      <c r="AR75" s="489"/>
      <c r="AS75" s="489"/>
      <c r="AT75" s="489"/>
      <c r="AU75" s="489"/>
      <c r="AV75" s="489"/>
      <c r="AW75" s="489"/>
      <c r="AX75" s="489"/>
      <c r="AY75" s="489"/>
      <c r="AZ75" s="489"/>
      <c r="BA75" s="489"/>
      <c r="BB75" s="489"/>
      <c r="BC75" s="489"/>
      <c r="BD75" s="489"/>
    </row>
    <row r="76" spans="1:56" s="35" customFormat="1" x14ac:dyDescent="0.25">
      <c r="A76" s="225"/>
      <c r="B76" s="1063" t="s">
        <v>29</v>
      </c>
      <c r="C76" s="1063"/>
      <c r="D76" s="225"/>
      <c r="E76" s="225"/>
      <c r="F76" s="225"/>
      <c r="G76" s="225"/>
      <c r="H76" s="225"/>
      <c r="I76" s="225"/>
      <c r="J76" s="225"/>
      <c r="S76" s="359"/>
      <c r="T76" s="359"/>
      <c r="U76" s="359"/>
      <c r="V76" s="1"/>
      <c r="W76" s="1"/>
      <c r="X76" s="1"/>
      <c r="Y76" s="1"/>
      <c r="AJ76" s="487"/>
      <c r="AK76" s="455"/>
      <c r="AL76" s="456"/>
      <c r="AM76" s="488"/>
      <c r="AN76" s="488"/>
      <c r="AO76" s="487"/>
      <c r="AP76" s="489"/>
      <c r="AQ76" s="489"/>
      <c r="AR76" s="489"/>
      <c r="AS76" s="489"/>
      <c r="AT76" s="489"/>
      <c r="AU76" s="489"/>
      <c r="AV76" s="489"/>
      <c r="AW76" s="489"/>
      <c r="AX76" s="489"/>
      <c r="AY76" s="489"/>
      <c r="AZ76" s="489"/>
      <c r="BA76" s="489"/>
      <c r="BB76" s="489"/>
      <c r="BC76" s="489"/>
      <c r="BD76" s="489"/>
    </row>
    <row r="77" spans="1:56" s="35" customFormat="1" x14ac:dyDescent="0.25">
      <c r="A77" s="225"/>
      <c r="B77" s="94"/>
      <c r="C77" s="94"/>
      <c r="D77" s="225"/>
      <c r="E77" s="225"/>
      <c r="F77" s="225"/>
      <c r="G77" s="225"/>
      <c r="H77" s="225"/>
      <c r="I77" s="225"/>
      <c r="J77" s="225"/>
      <c r="S77" s="359"/>
      <c r="T77" s="359"/>
      <c r="U77" s="359"/>
      <c r="V77" s="1"/>
      <c r="W77" s="1"/>
      <c r="X77" s="1"/>
      <c r="Y77" s="1"/>
      <c r="AJ77" s="487"/>
      <c r="AK77" s="455"/>
      <c r="AL77" s="456"/>
      <c r="AM77" s="488"/>
      <c r="AN77" s="488"/>
      <c r="AO77" s="487"/>
      <c r="AP77" s="489"/>
      <c r="AQ77" s="489"/>
      <c r="AR77" s="489"/>
      <c r="AS77" s="489"/>
      <c r="AT77" s="489"/>
      <c r="AU77" s="489"/>
      <c r="AV77" s="489"/>
      <c r="AW77" s="489"/>
      <c r="AX77" s="489"/>
      <c r="AY77" s="489"/>
      <c r="AZ77" s="489"/>
      <c r="BA77" s="489"/>
      <c r="BB77" s="489"/>
      <c r="BC77" s="489"/>
      <c r="BD77" s="489"/>
    </row>
    <row r="78" spans="1:56" s="35" customFormat="1" x14ac:dyDescent="0.25">
      <c r="A78" s="225"/>
      <c r="B78" s="1097"/>
      <c r="C78" s="1097"/>
      <c r="D78" s="1097"/>
      <c r="E78" s="225"/>
      <c r="F78" s="1097"/>
      <c r="G78" s="1097"/>
      <c r="H78" s="225"/>
      <c r="I78" s="1097"/>
      <c r="J78" s="1097"/>
      <c r="S78" s="359"/>
      <c r="T78" s="359"/>
      <c r="U78" s="359"/>
      <c r="V78" s="1"/>
      <c r="W78" s="1"/>
      <c r="X78" s="1"/>
      <c r="Y78" s="1"/>
      <c r="AJ78" s="487"/>
      <c r="AK78" s="455"/>
      <c r="AL78" s="456"/>
      <c r="AM78" s="488"/>
      <c r="AN78" s="488"/>
      <c r="AO78" s="487"/>
      <c r="AP78" s="489"/>
      <c r="AQ78" s="489"/>
      <c r="AR78" s="489"/>
      <c r="AS78" s="489"/>
      <c r="AT78" s="489"/>
      <c r="AU78" s="489"/>
      <c r="AV78" s="489"/>
      <c r="AW78" s="489"/>
      <c r="AX78" s="489"/>
      <c r="AY78" s="489"/>
      <c r="AZ78" s="489"/>
      <c r="BA78" s="489"/>
      <c r="BB78" s="489"/>
      <c r="BC78" s="489"/>
      <c r="BD78" s="489"/>
    </row>
    <row r="79" spans="1:56" s="35" customFormat="1" x14ac:dyDescent="0.25">
      <c r="A79" s="225"/>
      <c r="B79" s="1073" t="s">
        <v>30</v>
      </c>
      <c r="C79" s="1073"/>
      <c r="D79" s="1073"/>
      <c r="E79" s="66"/>
      <c r="F79" s="1073" t="s">
        <v>31</v>
      </c>
      <c r="G79" s="1073"/>
      <c r="H79" s="66"/>
      <c r="I79" s="1073" t="s">
        <v>32</v>
      </c>
      <c r="J79" s="1073"/>
      <c r="L79" s="1"/>
      <c r="S79" s="359"/>
      <c r="T79" s="359"/>
      <c r="U79" s="359"/>
      <c r="V79" s="1"/>
      <c r="W79" s="1"/>
      <c r="X79" s="1"/>
      <c r="Y79" s="1"/>
      <c r="AJ79" s="487"/>
      <c r="AK79" s="455"/>
      <c r="AL79" s="456"/>
      <c r="AM79" s="488"/>
      <c r="AN79" s="488"/>
      <c r="AO79" s="487"/>
      <c r="AP79" s="489"/>
      <c r="AQ79" s="489"/>
      <c r="AR79" s="489"/>
      <c r="AS79" s="489"/>
      <c r="AT79" s="489"/>
      <c r="AU79" s="489"/>
      <c r="AV79" s="489"/>
      <c r="AW79" s="489"/>
      <c r="AX79" s="489"/>
      <c r="AY79" s="489"/>
      <c r="AZ79" s="489"/>
      <c r="BA79" s="489"/>
      <c r="BB79" s="489"/>
      <c r="BC79" s="489"/>
      <c r="BD79" s="489"/>
    </row>
    <row r="80" spans="1:56" s="35" customFormat="1" ht="18" x14ac:dyDescent="0.25">
      <c r="A80" s="225"/>
      <c r="B80" s="225" t="s">
        <v>477</v>
      </c>
      <c r="C80" s="225"/>
      <c r="D80" s="225"/>
      <c r="E80" s="225"/>
      <c r="F80" s="225"/>
      <c r="G80" s="225"/>
      <c r="H80" s="225"/>
      <c r="I80" s="225"/>
      <c r="J80" s="225"/>
      <c r="L80" s="1"/>
      <c r="M80" s="9"/>
      <c r="N80" s="9"/>
      <c r="O80" s="9"/>
      <c r="S80" s="359"/>
      <c r="T80" s="359"/>
      <c r="U80" s="359"/>
      <c r="V80" s="1"/>
      <c r="W80" s="1"/>
      <c r="X80" s="1"/>
      <c r="Y80" s="1"/>
      <c r="AJ80" s="487"/>
      <c r="AK80" s="455"/>
      <c r="AL80" s="456"/>
      <c r="AM80" s="488"/>
      <c r="AN80" s="488"/>
      <c r="AO80" s="487"/>
      <c r="AP80" s="489"/>
      <c r="AQ80" s="489"/>
      <c r="AR80" s="489"/>
      <c r="AS80" s="489"/>
      <c r="AT80" s="489"/>
      <c r="AU80" s="489"/>
      <c r="AV80" s="489"/>
      <c r="AW80" s="489"/>
      <c r="AX80" s="489"/>
      <c r="AY80" s="489"/>
      <c r="AZ80" s="489"/>
      <c r="BA80" s="489"/>
      <c r="BB80" s="489"/>
      <c r="BC80" s="489"/>
      <c r="BD80" s="489"/>
    </row>
    <row r="81" spans="1:56" s="35" customFormat="1" x14ac:dyDescent="0.25">
      <c r="A81" s="225"/>
      <c r="B81" s="225"/>
      <c r="C81" s="225"/>
      <c r="D81" s="225"/>
      <c r="E81" s="225"/>
      <c r="F81" s="225"/>
      <c r="G81" s="225"/>
      <c r="H81" s="225"/>
      <c r="I81" s="225"/>
      <c r="J81" s="225"/>
      <c r="K81" s="1"/>
      <c r="L81" s="1"/>
      <c r="M81" s="9"/>
      <c r="N81" s="9"/>
      <c r="O81" s="9"/>
      <c r="S81" s="359"/>
      <c r="T81" s="359"/>
      <c r="U81" s="359"/>
      <c r="V81" s="1"/>
      <c r="W81" s="1"/>
      <c r="X81" s="1"/>
      <c r="Y81" s="1"/>
      <c r="AJ81" s="487"/>
      <c r="AK81" s="455"/>
      <c r="AL81" s="456"/>
      <c r="AM81" s="488"/>
      <c r="AN81" s="488"/>
      <c r="AO81" s="487"/>
      <c r="AP81" s="489"/>
      <c r="AQ81" s="489"/>
      <c r="AR81" s="489"/>
      <c r="AS81" s="489"/>
      <c r="AT81" s="489"/>
      <c r="AU81" s="489"/>
      <c r="AV81" s="489"/>
      <c r="AW81" s="489"/>
      <c r="AX81" s="489"/>
      <c r="AY81" s="489"/>
      <c r="AZ81" s="489"/>
      <c r="BA81" s="489"/>
      <c r="BB81" s="489"/>
      <c r="BC81" s="489"/>
      <c r="BD81" s="489"/>
    </row>
    <row r="82" spans="1:56" x14ac:dyDescent="0.25">
      <c r="A82" s="225"/>
      <c r="B82" s="225"/>
      <c r="C82" s="225"/>
      <c r="D82" s="225"/>
      <c r="E82" s="225"/>
      <c r="F82" s="225"/>
      <c r="G82" s="225"/>
      <c r="H82" s="225"/>
      <c r="I82" s="225"/>
      <c r="J82" s="225"/>
    </row>
    <row r="83" spans="1:56" x14ac:dyDescent="0.25">
      <c r="A83" s="225"/>
      <c r="B83" s="207" t="s">
        <v>478</v>
      </c>
      <c r="C83" s="225"/>
      <c r="D83" s="225"/>
      <c r="E83" s="225"/>
      <c r="F83" s="225"/>
      <c r="G83" s="225"/>
      <c r="H83" s="225"/>
      <c r="I83" s="225"/>
      <c r="J83" s="225"/>
    </row>
    <row r="84" spans="1:56" x14ac:dyDescent="0.25">
      <c r="A84" s="225"/>
      <c r="B84" s="225"/>
      <c r="C84" s="225"/>
      <c r="D84" s="225"/>
      <c r="E84" s="225"/>
      <c r="F84" s="225"/>
      <c r="G84" s="225"/>
      <c r="H84" s="225"/>
      <c r="I84" s="225"/>
      <c r="J84" s="225"/>
      <c r="S84" s="356"/>
      <c r="T84" s="356"/>
      <c r="U84" s="356"/>
      <c r="V84" s="209"/>
      <c r="W84" s="209"/>
      <c r="X84" s="209"/>
      <c r="Y84" s="209"/>
    </row>
    <row r="85" spans="1:56" ht="18.75" x14ac:dyDescent="0.25">
      <c r="A85" s="208"/>
      <c r="B85" s="208"/>
      <c r="C85" s="208"/>
      <c r="D85" s="208"/>
      <c r="E85" s="208"/>
      <c r="F85" s="208"/>
      <c r="G85" s="90" t="s">
        <v>86</v>
      </c>
      <c r="H85" s="208"/>
      <c r="I85" s="208"/>
      <c r="J85" s="208"/>
      <c r="L85" s="209"/>
    </row>
    <row r="86" spans="1:56" ht="18.75" x14ac:dyDescent="0.25">
      <c r="A86" s="208"/>
      <c r="B86" s="208"/>
      <c r="C86" s="208"/>
      <c r="D86" s="208"/>
      <c r="E86" s="208"/>
      <c r="F86" s="208"/>
      <c r="G86" s="90"/>
      <c r="H86" s="208"/>
      <c r="I86" s="208"/>
      <c r="J86" s="208"/>
      <c r="M86" s="209"/>
      <c r="N86" s="209"/>
      <c r="O86" s="209"/>
    </row>
    <row r="87" spans="1:56" ht="18.75" x14ac:dyDescent="0.25">
      <c r="A87" s="1075" t="s">
        <v>88</v>
      </c>
      <c r="B87" s="1075"/>
      <c r="C87" s="1075"/>
      <c r="D87" s="1075"/>
      <c r="E87" s="1075"/>
      <c r="F87" s="1075"/>
      <c r="G87" s="1075"/>
      <c r="H87" s="1075"/>
      <c r="I87" s="1075"/>
      <c r="J87" s="1075"/>
      <c r="K87" s="209"/>
    </row>
    <row r="88" spans="1:56" s="209" customFormat="1" ht="18.75" x14ac:dyDescent="0.25">
      <c r="A88" s="1075" t="s">
        <v>99</v>
      </c>
      <c r="B88" s="1075"/>
      <c r="C88" s="1075"/>
      <c r="D88" s="1075"/>
      <c r="E88" s="1075"/>
      <c r="F88" s="1075"/>
      <c r="G88" s="1075"/>
      <c r="H88" s="1075"/>
      <c r="I88" s="1075"/>
      <c r="J88" s="1075"/>
      <c r="K88" s="1"/>
      <c r="L88" s="1"/>
      <c r="M88" s="9"/>
      <c r="N88" s="9"/>
      <c r="O88" s="9"/>
      <c r="S88" s="359"/>
      <c r="T88" s="359"/>
      <c r="U88" s="359"/>
      <c r="V88" s="1"/>
      <c r="W88" s="1"/>
      <c r="X88" s="1"/>
      <c r="Y88" s="1"/>
      <c r="AJ88" s="490"/>
      <c r="AK88" s="457"/>
      <c r="AL88" s="458"/>
      <c r="AM88" s="491"/>
      <c r="AN88" s="491"/>
      <c r="AO88" s="490"/>
      <c r="AP88" s="492"/>
      <c r="AQ88" s="492"/>
      <c r="AR88" s="492"/>
      <c r="AS88" s="492"/>
      <c r="AT88" s="492"/>
      <c r="AU88" s="492"/>
      <c r="AV88" s="492"/>
      <c r="AW88" s="492"/>
      <c r="AX88" s="492"/>
      <c r="AY88" s="492"/>
      <c r="AZ88" s="492"/>
      <c r="BA88" s="492"/>
      <c r="BB88" s="492"/>
      <c r="BC88" s="492"/>
      <c r="BD88" s="492"/>
    </row>
    <row r="89" spans="1:56" ht="18.75" x14ac:dyDescent="0.25">
      <c r="A89" s="459"/>
      <c r="B89" s="459"/>
      <c r="C89" s="459"/>
      <c r="D89" s="459"/>
      <c r="E89" s="459"/>
      <c r="F89" s="459"/>
      <c r="G89" s="459"/>
      <c r="H89" s="459"/>
      <c r="I89" s="459"/>
      <c r="J89" s="459"/>
    </row>
    <row r="90" spans="1:56" ht="36" customHeight="1" x14ac:dyDescent="0.25">
      <c r="A90" s="1067" t="s">
        <v>1334</v>
      </c>
      <c r="B90" s="1067"/>
      <c r="C90" s="1067"/>
      <c r="D90" s="1067"/>
      <c r="E90" s="1067"/>
      <c r="F90" s="1067"/>
      <c r="G90" s="482" t="s">
        <v>1335</v>
      </c>
      <c r="H90" s="482" t="s">
        <v>1336</v>
      </c>
      <c r="I90" s="1067" t="s">
        <v>89</v>
      </c>
      <c r="J90" s="1067"/>
    </row>
    <row r="91" spans="1:56" x14ac:dyDescent="0.25">
      <c r="A91" s="1069"/>
      <c r="B91" s="1081"/>
      <c r="C91" s="1081"/>
      <c r="D91" s="1081"/>
      <c r="E91" s="1081"/>
      <c r="F91" s="1070"/>
      <c r="G91" s="483"/>
      <c r="H91" s="483"/>
      <c r="I91" s="1068"/>
      <c r="J91" s="1068"/>
    </row>
    <row r="92" spans="1:56" x14ac:dyDescent="0.25">
      <c r="A92" s="1069"/>
      <c r="B92" s="1081"/>
      <c r="C92" s="1081"/>
      <c r="D92" s="1081"/>
      <c r="E92" s="1081"/>
      <c r="F92" s="1070"/>
      <c r="G92" s="483"/>
      <c r="H92" s="483"/>
      <c r="I92" s="1068"/>
      <c r="J92" s="1068"/>
    </row>
    <row r="93" spans="1:56" x14ac:dyDescent="0.25">
      <c r="A93" s="1069"/>
      <c r="B93" s="1081"/>
      <c r="C93" s="1081"/>
      <c r="D93" s="1081"/>
      <c r="E93" s="1081"/>
      <c r="F93" s="1070"/>
      <c r="G93" s="483"/>
      <c r="H93" s="483"/>
      <c r="I93" s="1068"/>
      <c r="J93" s="1068"/>
      <c r="M93" s="1"/>
      <c r="N93" s="1"/>
      <c r="O93" s="1"/>
    </row>
    <row r="94" spans="1:56" x14ac:dyDescent="0.25">
      <c r="A94" s="1069"/>
      <c r="B94" s="1081"/>
      <c r="C94" s="1081"/>
      <c r="D94" s="1081"/>
      <c r="E94" s="1081"/>
      <c r="F94" s="1070"/>
      <c r="G94" s="483"/>
      <c r="H94" s="483"/>
      <c r="I94" s="1068"/>
      <c r="J94" s="1068"/>
    </row>
    <row r="95" spans="1:56" x14ac:dyDescent="0.25">
      <c r="A95" s="1069"/>
      <c r="B95" s="1081"/>
      <c r="C95" s="1081"/>
      <c r="D95" s="1081"/>
      <c r="E95" s="1081"/>
      <c r="F95" s="1070"/>
      <c r="G95" s="483"/>
      <c r="H95" s="483"/>
      <c r="I95" s="1068"/>
      <c r="J95" s="1068"/>
      <c r="P95" s="1"/>
      <c r="AA95" s="484"/>
      <c r="AB95" s="452"/>
      <c r="AC95" s="453"/>
      <c r="AD95" s="485"/>
      <c r="AE95" s="485"/>
      <c r="AF95" s="484"/>
      <c r="AG95" s="486"/>
      <c r="AH95" s="486"/>
      <c r="AI95" s="486"/>
      <c r="AJ95" s="486"/>
      <c r="AK95" s="486"/>
      <c r="AL95" s="486"/>
      <c r="AM95" s="486"/>
      <c r="AN95" s="486"/>
      <c r="AO95" s="486"/>
      <c r="AV95" s="1"/>
      <c r="AW95" s="1"/>
      <c r="AX95" s="1"/>
      <c r="AY95" s="1"/>
      <c r="AZ95" s="1"/>
      <c r="BA95" s="1"/>
      <c r="BB95" s="1"/>
      <c r="BC95" s="1"/>
      <c r="BD95" s="1"/>
    </row>
    <row r="96" spans="1:56" x14ac:dyDescent="0.25">
      <c r="A96" s="1069"/>
      <c r="B96" s="1081"/>
      <c r="C96" s="1081"/>
      <c r="D96" s="1081"/>
      <c r="E96" s="1081"/>
      <c r="F96" s="1070"/>
      <c r="G96" s="483"/>
      <c r="H96" s="483"/>
      <c r="I96" s="1068"/>
      <c r="J96" s="1068"/>
    </row>
    <row r="97" spans="1:10" x14ac:dyDescent="0.25">
      <c r="A97" s="1069"/>
      <c r="B97" s="1081"/>
      <c r="C97" s="1081"/>
      <c r="D97" s="1081"/>
      <c r="E97" s="1081"/>
      <c r="F97" s="1070"/>
      <c r="G97" s="483"/>
      <c r="H97" s="483"/>
      <c r="I97" s="1068"/>
      <c r="J97" s="1068"/>
    </row>
    <row r="98" spans="1:10" x14ac:dyDescent="0.25">
      <c r="A98" s="1069"/>
      <c r="B98" s="1081"/>
      <c r="C98" s="1081"/>
      <c r="D98" s="1081"/>
      <c r="E98" s="1081"/>
      <c r="F98" s="1070"/>
      <c r="G98" s="483"/>
      <c r="H98" s="483"/>
      <c r="I98" s="1068"/>
      <c r="J98" s="1068"/>
    </row>
    <row r="99" spans="1:10" x14ac:dyDescent="0.25">
      <c r="A99" s="1069"/>
      <c r="B99" s="1081"/>
      <c r="C99" s="1081"/>
      <c r="D99" s="1081"/>
      <c r="E99" s="1081"/>
      <c r="F99" s="1070"/>
      <c r="G99" s="483"/>
      <c r="H99" s="483"/>
      <c r="I99" s="1068"/>
      <c r="J99" s="1068"/>
    </row>
    <row r="100" spans="1:10" x14ac:dyDescent="0.25">
      <c r="A100" s="1069"/>
      <c r="B100" s="1081"/>
      <c r="C100" s="1081"/>
      <c r="D100" s="1081"/>
      <c r="E100" s="1081"/>
      <c r="F100" s="1070"/>
      <c r="G100" s="483"/>
      <c r="H100" s="483"/>
      <c r="I100" s="1068"/>
      <c r="J100" s="1068"/>
    </row>
    <row r="101" spans="1:10" x14ac:dyDescent="0.25">
      <c r="A101" s="1069"/>
      <c r="B101" s="1081"/>
      <c r="C101" s="1081"/>
      <c r="D101" s="1081"/>
      <c r="E101" s="1081"/>
      <c r="F101" s="1070"/>
      <c r="G101" s="483"/>
      <c r="H101" s="483"/>
      <c r="I101" s="1068"/>
      <c r="J101" s="1068"/>
    </row>
    <row r="102" spans="1:10" x14ac:dyDescent="0.25">
      <c r="A102" s="1069"/>
      <c r="B102" s="1081"/>
      <c r="C102" s="1081"/>
      <c r="D102" s="1081"/>
      <c r="E102" s="1081"/>
      <c r="F102" s="1070"/>
      <c r="G102" s="483"/>
      <c r="H102" s="483"/>
      <c r="I102" s="1068"/>
      <c r="J102" s="1068"/>
    </row>
    <row r="103" spans="1:10" x14ac:dyDescent="0.25">
      <c r="A103" s="1069"/>
      <c r="B103" s="1081"/>
      <c r="C103" s="1081"/>
      <c r="D103" s="1081"/>
      <c r="E103" s="1081"/>
      <c r="F103" s="1070"/>
      <c r="G103" s="483"/>
      <c r="H103" s="483"/>
      <c r="I103" s="1068"/>
      <c r="J103" s="1068"/>
    </row>
    <row r="104" spans="1:10" x14ac:dyDescent="0.25">
      <c r="A104" s="1069"/>
      <c r="B104" s="1081"/>
      <c r="C104" s="1081"/>
      <c r="D104" s="1081"/>
      <c r="E104" s="1081"/>
      <c r="F104" s="1070"/>
      <c r="G104" s="483"/>
      <c r="H104" s="483"/>
      <c r="I104" s="1068"/>
      <c r="J104" s="1068"/>
    </row>
    <row r="105" spans="1:10" x14ac:dyDescent="0.25">
      <c r="A105" s="1069"/>
      <c r="B105" s="1081"/>
      <c r="C105" s="1081"/>
      <c r="D105" s="1081"/>
      <c r="E105" s="1081"/>
      <c r="F105" s="1070"/>
      <c r="G105" s="483"/>
      <c r="H105" s="483"/>
      <c r="I105" s="1068"/>
      <c r="J105" s="1068"/>
    </row>
    <row r="106" spans="1:10" x14ac:dyDescent="0.25">
      <c r="A106" s="1069"/>
      <c r="B106" s="1081"/>
      <c r="C106" s="1081"/>
      <c r="D106" s="1081"/>
      <c r="E106" s="1081"/>
      <c r="F106" s="1070"/>
      <c r="G106" s="483"/>
      <c r="H106" s="483"/>
      <c r="I106" s="1068"/>
      <c r="J106" s="1068"/>
    </row>
    <row r="107" spans="1:10" x14ac:dyDescent="0.25">
      <c r="A107" s="1069"/>
      <c r="B107" s="1081"/>
      <c r="C107" s="1081"/>
      <c r="D107" s="1081"/>
      <c r="E107" s="1081"/>
      <c r="F107" s="1070"/>
      <c r="G107" s="483"/>
      <c r="H107" s="483"/>
      <c r="I107" s="1068"/>
      <c r="J107" s="1068"/>
    </row>
    <row r="108" spans="1:10" x14ac:dyDescent="0.25">
      <c r="A108" s="1069"/>
      <c r="B108" s="1081"/>
      <c r="C108" s="1081"/>
      <c r="D108" s="1081"/>
      <c r="E108" s="1081"/>
      <c r="F108" s="1070"/>
      <c r="G108" s="483"/>
      <c r="H108" s="483"/>
      <c r="I108" s="1068"/>
      <c r="J108" s="1068"/>
    </row>
    <row r="109" spans="1:10" x14ac:dyDescent="0.25">
      <c r="A109" s="1069"/>
      <c r="B109" s="1081"/>
      <c r="C109" s="1081"/>
      <c r="D109" s="1081"/>
      <c r="E109" s="1081"/>
      <c r="F109" s="1070"/>
      <c r="G109" s="483"/>
      <c r="H109" s="483"/>
      <c r="I109" s="1068"/>
      <c r="J109" s="1068"/>
    </row>
    <row r="110" spans="1:10" x14ac:dyDescent="0.25">
      <c r="A110" s="1069"/>
      <c r="B110" s="1081"/>
      <c r="C110" s="1081"/>
      <c r="D110" s="1081"/>
      <c r="E110" s="1081"/>
      <c r="F110" s="1070"/>
      <c r="G110" s="483"/>
      <c r="H110" s="483"/>
      <c r="I110" s="1068"/>
      <c r="J110" s="1068"/>
    </row>
    <row r="111" spans="1:10" x14ac:dyDescent="0.25">
      <c r="A111" s="1069"/>
      <c r="B111" s="1081"/>
      <c r="C111" s="1081"/>
      <c r="D111" s="1081"/>
      <c r="E111" s="1081"/>
      <c r="F111" s="1070"/>
      <c r="G111" s="483"/>
      <c r="H111" s="483"/>
      <c r="I111" s="1068"/>
      <c r="J111" s="1068"/>
    </row>
    <row r="112" spans="1:10" x14ac:dyDescent="0.25">
      <c r="A112" s="1069"/>
      <c r="B112" s="1081"/>
      <c r="C112" s="1081"/>
      <c r="D112" s="1081"/>
      <c r="E112" s="1081"/>
      <c r="F112" s="1070"/>
      <c r="G112" s="483"/>
      <c r="H112" s="483"/>
      <c r="I112" s="1068"/>
      <c r="J112" s="1068"/>
    </row>
    <row r="113" spans="1:56" x14ac:dyDescent="0.25">
      <c r="A113" s="1069"/>
      <c r="B113" s="1081"/>
      <c r="C113" s="1081"/>
      <c r="D113" s="1081"/>
      <c r="E113" s="1081"/>
      <c r="F113" s="1070"/>
      <c r="G113" s="483"/>
      <c r="H113" s="483"/>
      <c r="I113" s="1068"/>
      <c r="J113" s="1068"/>
    </row>
    <row r="114" spans="1:56" x14ac:dyDescent="0.25">
      <c r="A114" s="1069"/>
      <c r="B114" s="1081"/>
      <c r="C114" s="1081"/>
      <c r="D114" s="1081"/>
      <c r="E114" s="1081"/>
      <c r="F114" s="1070"/>
      <c r="G114" s="483"/>
      <c r="H114" s="483"/>
      <c r="I114" s="1068"/>
      <c r="J114" s="1068"/>
    </row>
    <row r="115" spans="1:56" x14ac:dyDescent="0.25">
      <c r="A115" s="1069"/>
      <c r="B115" s="1081"/>
      <c r="C115" s="1081"/>
      <c r="D115" s="1081"/>
      <c r="E115" s="1081"/>
      <c r="F115" s="1070"/>
      <c r="G115" s="483"/>
      <c r="H115" s="483"/>
      <c r="I115" s="1068"/>
      <c r="J115" s="1068"/>
    </row>
    <row r="116" spans="1:56" x14ac:dyDescent="0.25">
      <c r="A116" s="1069"/>
      <c r="B116" s="1081"/>
      <c r="C116" s="1081"/>
      <c r="D116" s="1081"/>
      <c r="E116" s="1081"/>
      <c r="F116" s="1070"/>
      <c r="G116" s="483"/>
      <c r="H116" s="483"/>
      <c r="I116" s="1068"/>
      <c r="J116" s="1068"/>
    </row>
    <row r="117" spans="1:56" x14ac:dyDescent="0.25">
      <c r="A117" s="1069"/>
      <c r="B117" s="1081"/>
      <c r="C117" s="1081"/>
      <c r="D117" s="1081"/>
      <c r="E117" s="1081"/>
      <c r="F117" s="1070"/>
      <c r="G117" s="483"/>
      <c r="H117" s="483"/>
      <c r="I117" s="1068"/>
      <c r="J117" s="1068"/>
    </row>
    <row r="118" spans="1:56" x14ac:dyDescent="0.25">
      <c r="A118" s="1069"/>
      <c r="B118" s="1081"/>
      <c r="C118" s="1081"/>
      <c r="D118" s="1081"/>
      <c r="E118" s="1081"/>
      <c r="F118" s="1070"/>
      <c r="G118" s="483"/>
      <c r="H118" s="483"/>
      <c r="I118" s="1068"/>
      <c r="J118" s="1068"/>
    </row>
    <row r="119" spans="1:56" x14ac:dyDescent="0.25">
      <c r="A119" s="1069"/>
      <c r="B119" s="1081"/>
      <c r="C119" s="1081"/>
      <c r="D119" s="1081"/>
      <c r="E119" s="1081"/>
      <c r="F119" s="1070"/>
      <c r="G119" s="483"/>
      <c r="H119" s="483"/>
      <c r="I119" s="1068"/>
      <c r="J119" s="1068"/>
    </row>
    <row r="120" spans="1:56" x14ac:dyDescent="0.25">
      <c r="A120" s="1069"/>
      <c r="B120" s="1081"/>
      <c r="C120" s="1081"/>
      <c r="D120" s="1081"/>
      <c r="E120" s="1081"/>
      <c r="F120" s="1070"/>
      <c r="G120" s="483"/>
      <c r="H120" s="483"/>
      <c r="I120" s="1068"/>
      <c r="J120" s="1068"/>
    </row>
    <row r="121" spans="1:56" x14ac:dyDescent="0.25">
      <c r="A121" s="1069"/>
      <c r="B121" s="1081"/>
      <c r="C121" s="1081"/>
      <c r="D121" s="1081"/>
      <c r="E121" s="1081"/>
      <c r="F121" s="1070"/>
      <c r="G121" s="483"/>
      <c r="H121" s="483"/>
      <c r="I121" s="1068"/>
      <c r="J121" s="1068"/>
    </row>
    <row r="122" spans="1:56" x14ac:dyDescent="0.25">
      <c r="A122" s="1069"/>
      <c r="B122" s="1081"/>
      <c r="C122" s="1081"/>
      <c r="D122" s="1081"/>
      <c r="E122" s="1081"/>
      <c r="F122" s="1070"/>
      <c r="G122" s="483"/>
      <c r="H122" s="483"/>
      <c r="I122" s="1068"/>
      <c r="J122" s="1068"/>
    </row>
    <row r="123" spans="1:56" x14ac:dyDescent="0.25">
      <c r="A123" s="1069"/>
      <c r="B123" s="1081"/>
      <c r="C123" s="1081"/>
      <c r="D123" s="1081"/>
      <c r="E123" s="1081"/>
      <c r="F123" s="1070"/>
      <c r="G123" s="483"/>
      <c r="H123" s="483"/>
      <c r="I123" s="1068"/>
      <c r="J123" s="1068"/>
    </row>
    <row r="124" spans="1:56" x14ac:dyDescent="0.25">
      <c r="A124" s="1069"/>
      <c r="B124" s="1081"/>
      <c r="C124" s="1081"/>
      <c r="D124" s="1081"/>
      <c r="E124" s="1081"/>
      <c r="F124" s="1070"/>
      <c r="G124" s="483"/>
      <c r="H124" s="483"/>
      <c r="I124" s="1068"/>
      <c r="J124" s="1068"/>
      <c r="K124" s="9"/>
      <c r="L124" s="9"/>
      <c r="O124" s="1"/>
      <c r="P124" s="1"/>
      <c r="Q124" s="359"/>
      <c r="R124" s="359"/>
      <c r="T124" s="1"/>
      <c r="U124" s="1"/>
      <c r="AH124" s="484"/>
      <c r="AI124" s="452"/>
      <c r="AJ124" s="453"/>
      <c r="AK124" s="485"/>
      <c r="AL124" s="485"/>
      <c r="AM124" s="484"/>
      <c r="AN124" s="486"/>
      <c r="AO124" s="486"/>
      <c r="BC124" s="1"/>
      <c r="BD124" s="1"/>
    </row>
    <row r="125" spans="1:56" x14ac:dyDescent="0.25">
      <c r="A125" s="1069"/>
      <c r="B125" s="1081"/>
      <c r="C125" s="1081"/>
      <c r="D125" s="1081"/>
      <c r="E125" s="1081"/>
      <c r="F125" s="1070"/>
      <c r="G125" s="483"/>
      <c r="H125" s="483"/>
      <c r="I125" s="1068"/>
      <c r="J125" s="1068"/>
      <c r="K125" s="9"/>
      <c r="L125" s="9"/>
      <c r="O125" s="1"/>
      <c r="P125" s="1"/>
      <c r="Q125" s="359"/>
      <c r="R125" s="359"/>
      <c r="T125" s="1"/>
      <c r="U125" s="1"/>
      <c r="AH125" s="484"/>
      <c r="AI125" s="452"/>
      <c r="AJ125" s="453"/>
      <c r="AK125" s="485"/>
      <c r="AL125" s="485"/>
      <c r="AM125" s="484"/>
      <c r="AN125" s="486"/>
      <c r="AO125" s="486"/>
      <c r="BC125" s="1"/>
      <c r="BD125" s="1"/>
    </row>
    <row r="126" spans="1:56" x14ac:dyDescent="0.25">
      <c r="A126" s="1069"/>
      <c r="B126" s="1081"/>
      <c r="C126" s="1081"/>
      <c r="D126" s="1081"/>
      <c r="E126" s="1081"/>
      <c r="F126" s="1070"/>
      <c r="G126" s="483"/>
      <c r="H126" s="483"/>
      <c r="I126" s="1068"/>
      <c r="J126" s="1068"/>
      <c r="M126" s="1"/>
      <c r="O126" s="1"/>
      <c r="P126" s="1"/>
      <c r="Q126" s="359"/>
      <c r="R126" s="359"/>
      <c r="T126" s="1"/>
      <c r="U126" s="1"/>
      <c r="AH126" s="484"/>
      <c r="AI126" s="452"/>
      <c r="AJ126" s="453"/>
      <c r="AK126" s="485"/>
      <c r="AL126" s="485"/>
      <c r="AM126" s="484"/>
      <c r="AN126" s="486"/>
      <c r="AO126" s="486"/>
      <c r="BC126" s="1"/>
      <c r="BD126" s="1"/>
    </row>
    <row r="127" spans="1:56" x14ac:dyDescent="0.25">
      <c r="A127" s="1069"/>
      <c r="B127" s="1081"/>
      <c r="C127" s="1081"/>
      <c r="D127" s="1081"/>
      <c r="E127" s="1081"/>
      <c r="F127" s="1070"/>
      <c r="G127" s="483"/>
      <c r="H127" s="483"/>
      <c r="I127" s="1068"/>
      <c r="J127" s="1068"/>
      <c r="M127" s="1"/>
      <c r="O127" s="1"/>
      <c r="P127" s="1"/>
      <c r="Q127" s="359"/>
      <c r="R127" s="359"/>
      <c r="T127" s="1"/>
      <c r="U127" s="1"/>
      <c r="AH127" s="484"/>
      <c r="AI127" s="452"/>
      <c r="AJ127" s="453"/>
      <c r="AK127" s="485"/>
      <c r="AL127" s="485"/>
      <c r="AM127" s="484"/>
      <c r="AN127" s="486"/>
      <c r="AO127" s="486"/>
      <c r="BC127" s="1"/>
      <c r="BD127" s="1"/>
    </row>
    <row r="128" spans="1:56" ht="15.75" x14ac:dyDescent="0.25">
      <c r="A128" s="1079" t="s">
        <v>1028</v>
      </c>
      <c r="B128" s="1079"/>
      <c r="C128" s="1079"/>
      <c r="D128" s="1079"/>
      <c r="E128" s="91"/>
      <c r="F128" s="91"/>
      <c r="G128" s="91"/>
      <c r="H128" s="91"/>
      <c r="I128" s="208"/>
      <c r="J128" s="208"/>
      <c r="M128" s="1"/>
      <c r="N128" s="1"/>
      <c r="O128" s="1"/>
      <c r="P128" s="1"/>
      <c r="Q128" s="359"/>
      <c r="R128" s="359"/>
      <c r="T128" s="1"/>
      <c r="U128" s="1"/>
      <c r="AH128" s="484"/>
      <c r="AI128" s="452"/>
      <c r="AJ128" s="453"/>
      <c r="AK128" s="485"/>
      <c r="AL128" s="485"/>
      <c r="AM128" s="484"/>
      <c r="AN128" s="486"/>
      <c r="AO128" s="486"/>
      <c r="BC128" s="1"/>
      <c r="BD128" s="1"/>
    </row>
    <row r="129" spans="1:56" ht="15.75" x14ac:dyDescent="0.25">
      <c r="A129" s="1079"/>
      <c r="B129" s="1079"/>
      <c r="C129" s="1079"/>
      <c r="D129" s="1079"/>
      <c r="E129" s="1080"/>
      <c r="F129" s="1080"/>
      <c r="G129" s="1098" t="s">
        <v>543</v>
      </c>
      <c r="H129" s="1098"/>
      <c r="I129" s="208"/>
      <c r="J129" s="208"/>
      <c r="M129" s="1"/>
      <c r="N129" s="1"/>
      <c r="O129" s="1"/>
      <c r="P129" s="1"/>
      <c r="Q129" s="359"/>
      <c r="R129" s="359"/>
      <c r="T129" s="1"/>
      <c r="U129" s="1"/>
      <c r="AH129" s="484"/>
      <c r="AI129" s="452"/>
      <c r="AJ129" s="453"/>
      <c r="AK129" s="485"/>
      <c r="AL129" s="485"/>
      <c r="AM129" s="484"/>
      <c r="AN129" s="486"/>
      <c r="AO129" s="486"/>
      <c r="BC129" s="1"/>
      <c r="BD129" s="1"/>
    </row>
    <row r="130" spans="1:56" ht="15.75" x14ac:dyDescent="0.25">
      <c r="A130" s="228"/>
      <c r="B130" s="208"/>
      <c r="C130" s="91"/>
      <c r="D130" s="91"/>
      <c r="E130" s="228"/>
      <c r="F130" s="91"/>
      <c r="G130" s="91"/>
      <c r="H130" s="91"/>
      <c r="I130" s="208"/>
      <c r="J130" s="208"/>
      <c r="K130" s="9"/>
      <c r="L130" s="9"/>
      <c r="N130" s="1"/>
      <c r="O130" s="1"/>
      <c r="P130" s="1"/>
      <c r="Q130" s="359"/>
      <c r="R130" s="359"/>
      <c r="T130" s="1"/>
      <c r="U130" s="1"/>
      <c r="AH130" s="484"/>
      <c r="AI130" s="452"/>
      <c r="AJ130" s="453"/>
      <c r="AK130" s="485"/>
      <c r="AL130" s="485"/>
      <c r="AM130" s="484"/>
      <c r="AN130" s="486"/>
      <c r="AO130" s="486"/>
      <c r="BC130" s="1"/>
      <c r="BD130" s="1"/>
    </row>
    <row r="131" spans="1:56" ht="15.75" x14ac:dyDescent="0.25">
      <c r="A131" s="92" t="s">
        <v>27</v>
      </c>
      <c r="B131" s="1076"/>
      <c r="C131" s="1077"/>
      <c r="D131" s="91"/>
      <c r="E131" s="91"/>
      <c r="F131" s="91"/>
      <c r="G131" s="91"/>
      <c r="H131" s="91"/>
      <c r="I131" s="208"/>
      <c r="J131" s="208"/>
      <c r="K131" s="9"/>
      <c r="L131" s="9"/>
      <c r="N131" s="1"/>
      <c r="O131" s="1"/>
      <c r="P131" s="1"/>
      <c r="Q131" s="359"/>
      <c r="R131" s="359"/>
      <c r="T131" s="1"/>
      <c r="U131" s="1"/>
      <c r="AH131" s="484"/>
      <c r="AI131" s="452"/>
      <c r="AJ131" s="453"/>
      <c r="AK131" s="485"/>
      <c r="AL131" s="485"/>
      <c r="AM131" s="484"/>
      <c r="AN131" s="486"/>
      <c r="AO131" s="486"/>
      <c r="BC131" s="1"/>
      <c r="BD131" s="1"/>
    </row>
    <row r="132" spans="1:56" ht="15.75" x14ac:dyDescent="0.25">
      <c r="A132" s="91"/>
      <c r="B132" s="91"/>
      <c r="C132" s="91"/>
      <c r="D132" s="91"/>
      <c r="E132" s="91"/>
      <c r="F132" s="91"/>
      <c r="G132" s="91"/>
      <c r="H132" s="91"/>
      <c r="I132" s="208"/>
      <c r="J132" s="208"/>
      <c r="K132" s="9"/>
      <c r="L132" s="9"/>
      <c r="O132" s="1"/>
      <c r="P132" s="1"/>
      <c r="Q132" s="359"/>
      <c r="R132" s="359"/>
      <c r="T132" s="1"/>
      <c r="U132" s="1"/>
      <c r="AH132" s="484"/>
      <c r="AI132" s="452"/>
      <c r="AJ132" s="453"/>
      <c r="AK132" s="485"/>
      <c r="AL132" s="485"/>
      <c r="AM132" s="484"/>
      <c r="AN132" s="486"/>
      <c r="AO132" s="486"/>
      <c r="BC132" s="1"/>
      <c r="BD132" s="1"/>
    </row>
    <row r="133" spans="1:56" x14ac:dyDescent="0.25">
      <c r="A133" s="208"/>
      <c r="B133" s="208"/>
      <c r="C133" s="208"/>
      <c r="D133" s="208"/>
      <c r="E133" s="208"/>
      <c r="F133" s="208"/>
      <c r="G133" s="208"/>
      <c r="H133" s="208"/>
      <c r="I133" s="208"/>
      <c r="J133" s="208"/>
    </row>
    <row r="134" spans="1:56" x14ac:dyDescent="0.25">
      <c r="A134" s="208"/>
      <c r="B134" s="208"/>
      <c r="C134" s="208"/>
      <c r="D134" s="208"/>
      <c r="E134" s="208"/>
      <c r="F134" s="208"/>
      <c r="G134" s="208"/>
      <c r="H134" s="208"/>
      <c r="I134" s="208"/>
      <c r="J134" s="208"/>
    </row>
    <row r="135" spans="1:56" x14ac:dyDescent="0.25">
      <c r="A135" s="208"/>
      <c r="B135" s="208"/>
      <c r="C135" s="208"/>
      <c r="D135" s="208"/>
      <c r="E135" s="208"/>
      <c r="F135" s="208"/>
      <c r="G135" s="208"/>
      <c r="H135" s="208"/>
      <c r="I135" s="208"/>
      <c r="J135" s="208"/>
    </row>
  </sheetData>
  <mergeCells count="244">
    <mergeCell ref="I124:J124"/>
    <mergeCell ref="B131:C131"/>
    <mergeCell ref="I125:J125"/>
    <mergeCell ref="I126:J126"/>
    <mergeCell ref="A128:D129"/>
    <mergeCell ref="E129:F129"/>
    <mergeCell ref="G129:H129"/>
    <mergeCell ref="I127:J127"/>
    <mergeCell ref="A124:F124"/>
    <mergeCell ref="A125:F125"/>
    <mergeCell ref="A126:F126"/>
    <mergeCell ref="A127:F127"/>
    <mergeCell ref="A103:F103"/>
    <mergeCell ref="A104:F104"/>
    <mergeCell ref="A105:F105"/>
    <mergeCell ref="A106:F106"/>
    <mergeCell ref="A107:F107"/>
    <mergeCell ref="A108:F108"/>
    <mergeCell ref="I121:J121"/>
    <mergeCell ref="I122:J122"/>
    <mergeCell ref="I123:J123"/>
    <mergeCell ref="I118:J118"/>
    <mergeCell ref="I119:J119"/>
    <mergeCell ref="I120:J120"/>
    <mergeCell ref="A118:F118"/>
    <mergeCell ref="A119:F119"/>
    <mergeCell ref="A120:F120"/>
    <mergeCell ref="A121:F121"/>
    <mergeCell ref="A122:F122"/>
    <mergeCell ref="A123:F123"/>
    <mergeCell ref="I103:J103"/>
    <mergeCell ref="I116:J116"/>
    <mergeCell ref="I117:J117"/>
    <mergeCell ref="I104:J104"/>
    <mergeCell ref="I105:J105"/>
    <mergeCell ref="I106:J106"/>
    <mergeCell ref="I107:J107"/>
    <mergeCell ref="I114:J114"/>
    <mergeCell ref="I115:J115"/>
    <mergeCell ref="I108:J108"/>
    <mergeCell ref="I109:J109"/>
    <mergeCell ref="I110:J110"/>
    <mergeCell ref="I111:J111"/>
    <mergeCell ref="I112:J112"/>
    <mergeCell ref="I113:J113"/>
    <mergeCell ref="I100:J100"/>
    <mergeCell ref="I101:J101"/>
    <mergeCell ref="I102:J102"/>
    <mergeCell ref="I97:J97"/>
    <mergeCell ref="I98:J98"/>
    <mergeCell ref="I99:J99"/>
    <mergeCell ref="A97:F97"/>
    <mergeCell ref="A98:F98"/>
    <mergeCell ref="A99:F99"/>
    <mergeCell ref="A100:F100"/>
    <mergeCell ref="A101:F101"/>
    <mergeCell ref="A102:F102"/>
    <mergeCell ref="I94:J94"/>
    <mergeCell ref="I95:J95"/>
    <mergeCell ref="I96:J96"/>
    <mergeCell ref="I91:J91"/>
    <mergeCell ref="I92:J92"/>
    <mergeCell ref="I93:J93"/>
    <mergeCell ref="A91:F91"/>
    <mergeCell ref="A92:F92"/>
    <mergeCell ref="A93:F93"/>
    <mergeCell ref="A94:F94"/>
    <mergeCell ref="A95:F95"/>
    <mergeCell ref="A96:F96"/>
    <mergeCell ref="B79:D79"/>
    <mergeCell ref="F79:G79"/>
    <mergeCell ref="I79:J79"/>
    <mergeCell ref="A87:J87"/>
    <mergeCell ref="A88:J88"/>
    <mergeCell ref="A90:F90"/>
    <mergeCell ref="I90:J90"/>
    <mergeCell ref="A69:J69"/>
    <mergeCell ref="A71:J71"/>
    <mergeCell ref="B75:C75"/>
    <mergeCell ref="B76:C76"/>
    <mergeCell ref="B78:D78"/>
    <mergeCell ref="F78:G78"/>
    <mergeCell ref="I78:J78"/>
    <mergeCell ref="A70:J70"/>
    <mergeCell ref="A66:B66"/>
    <mergeCell ref="C66:F66"/>
    <mergeCell ref="G66:J66"/>
    <mergeCell ref="A67:B67"/>
    <mergeCell ref="C67:F67"/>
    <mergeCell ref="G67:J67"/>
    <mergeCell ref="A63:B63"/>
    <mergeCell ref="C63:F63"/>
    <mergeCell ref="G63:J63"/>
    <mergeCell ref="A64:J64"/>
    <mergeCell ref="A65:B65"/>
    <mergeCell ref="C65:F65"/>
    <mergeCell ref="G65:J65"/>
    <mergeCell ref="A61:B61"/>
    <mergeCell ref="C61:F61"/>
    <mergeCell ref="G61:J61"/>
    <mergeCell ref="A62:B62"/>
    <mergeCell ref="C62:F62"/>
    <mergeCell ref="G62:J62"/>
    <mergeCell ref="A59:B59"/>
    <mergeCell ref="C59:F59"/>
    <mergeCell ref="G59:J59"/>
    <mergeCell ref="A60:B60"/>
    <mergeCell ref="C60:F60"/>
    <mergeCell ref="G60:J60"/>
    <mergeCell ref="A56:B56"/>
    <mergeCell ref="C56:F56"/>
    <mergeCell ref="G56:J56"/>
    <mergeCell ref="A57:B57"/>
    <mergeCell ref="C57:F57"/>
    <mergeCell ref="G57:J57"/>
    <mergeCell ref="A53:J53"/>
    <mergeCell ref="A54:B54"/>
    <mergeCell ref="C54:F54"/>
    <mergeCell ref="G54:J54"/>
    <mergeCell ref="A55:B55"/>
    <mergeCell ref="C55:F55"/>
    <mergeCell ref="G55:J55"/>
    <mergeCell ref="A51:B51"/>
    <mergeCell ref="C51:F51"/>
    <mergeCell ref="G51:J51"/>
    <mergeCell ref="A50:B50"/>
    <mergeCell ref="C50:F50"/>
    <mergeCell ref="G50:J50"/>
    <mergeCell ref="G47:J47"/>
    <mergeCell ref="A48:B48"/>
    <mergeCell ref="C48:F48"/>
    <mergeCell ref="G48:J48"/>
    <mergeCell ref="A49:B49"/>
    <mergeCell ref="C49:F49"/>
    <mergeCell ref="G49:J49"/>
    <mergeCell ref="A40:J40"/>
    <mergeCell ref="A44:B44"/>
    <mergeCell ref="C44:F44"/>
    <mergeCell ref="G44:J44"/>
    <mergeCell ref="A45:B45"/>
    <mergeCell ref="C45:F45"/>
    <mergeCell ref="G45:J45"/>
    <mergeCell ref="C42:F42"/>
    <mergeCell ref="G42:J42"/>
    <mergeCell ref="C41:J41"/>
    <mergeCell ref="A37:B37"/>
    <mergeCell ref="C37:F37"/>
    <mergeCell ref="G37:J37"/>
    <mergeCell ref="A38:B38"/>
    <mergeCell ref="C38:F38"/>
    <mergeCell ref="G38:J38"/>
    <mergeCell ref="A35:B35"/>
    <mergeCell ref="C35:F35"/>
    <mergeCell ref="G35:J35"/>
    <mergeCell ref="A36:B36"/>
    <mergeCell ref="C36:F36"/>
    <mergeCell ref="G36:J36"/>
    <mergeCell ref="A33:B33"/>
    <mergeCell ref="C33:F33"/>
    <mergeCell ref="G33:J33"/>
    <mergeCell ref="A34:B34"/>
    <mergeCell ref="C34:F34"/>
    <mergeCell ref="G34:J34"/>
    <mergeCell ref="A29:J29"/>
    <mergeCell ref="A30:B30"/>
    <mergeCell ref="C30:F30"/>
    <mergeCell ref="G30:J30"/>
    <mergeCell ref="A31:B31"/>
    <mergeCell ref="C31:F31"/>
    <mergeCell ref="G31:J31"/>
    <mergeCell ref="C32:F32"/>
    <mergeCell ref="G32:J32"/>
    <mergeCell ref="A26:B26"/>
    <mergeCell ref="C26:F26"/>
    <mergeCell ref="G26:J26"/>
    <mergeCell ref="A27:B27"/>
    <mergeCell ref="C27:F27"/>
    <mergeCell ref="G27:J27"/>
    <mergeCell ref="A24:B24"/>
    <mergeCell ref="C24:F24"/>
    <mergeCell ref="G24:J24"/>
    <mergeCell ref="A25:B25"/>
    <mergeCell ref="C25:F25"/>
    <mergeCell ref="G25:J25"/>
    <mergeCell ref="A22:B22"/>
    <mergeCell ref="C22:F22"/>
    <mergeCell ref="G22:J22"/>
    <mergeCell ref="A23:B23"/>
    <mergeCell ref="C23:F23"/>
    <mergeCell ref="G23:J23"/>
    <mergeCell ref="A19:B19"/>
    <mergeCell ref="C19:F19"/>
    <mergeCell ref="G19:J19"/>
    <mergeCell ref="A21:B21"/>
    <mergeCell ref="C21:F21"/>
    <mergeCell ref="G21:J21"/>
    <mergeCell ref="A16:J16"/>
    <mergeCell ref="A17:B17"/>
    <mergeCell ref="C17:F17"/>
    <mergeCell ref="G17:J17"/>
    <mergeCell ref="A18:B18"/>
    <mergeCell ref="C18:F18"/>
    <mergeCell ref="G18:J18"/>
    <mergeCell ref="G13:J13"/>
    <mergeCell ref="A14:B14"/>
    <mergeCell ref="C14:F14"/>
    <mergeCell ref="G14:J14"/>
    <mergeCell ref="A15:B15"/>
    <mergeCell ref="C15:F15"/>
    <mergeCell ref="G15:J15"/>
    <mergeCell ref="B13:E13"/>
    <mergeCell ref="A7:J7"/>
    <mergeCell ref="A8:J8"/>
    <mergeCell ref="B9:J9"/>
    <mergeCell ref="A10:J10"/>
    <mergeCell ref="A11:J11"/>
    <mergeCell ref="A12:J12"/>
    <mergeCell ref="C43:F43"/>
    <mergeCell ref="G43:J43"/>
    <mergeCell ref="A58:B58"/>
    <mergeCell ref="C58:F58"/>
    <mergeCell ref="G58:J58"/>
    <mergeCell ref="A46:B46"/>
    <mergeCell ref="C46:F46"/>
    <mergeCell ref="G46:J46"/>
    <mergeCell ref="A47:B47"/>
    <mergeCell ref="C47:F47"/>
    <mergeCell ref="A28:J28"/>
    <mergeCell ref="A39:J39"/>
    <mergeCell ref="A52:J52"/>
    <mergeCell ref="A41:B43"/>
    <mergeCell ref="A20:B20"/>
    <mergeCell ref="C20:F20"/>
    <mergeCell ref="G20:J20"/>
    <mergeCell ref="A32:B32"/>
    <mergeCell ref="A109:F109"/>
    <mergeCell ref="A110:F110"/>
    <mergeCell ref="A111:F111"/>
    <mergeCell ref="A112:F112"/>
    <mergeCell ref="A113:F113"/>
    <mergeCell ref="A114:F114"/>
    <mergeCell ref="A115:F115"/>
    <mergeCell ref="A116:F116"/>
    <mergeCell ref="A117:F117"/>
  </mergeCells>
  <dataValidations count="8">
    <dataValidation type="list" allowBlank="1" showInputMessage="1" showErrorMessage="1" sqref="C44:J44">
      <formula1>"на финансирование внеоборотных активов, на финансирование оборотных активов"</formula1>
    </dataValidation>
    <dataValidation type="list" allowBlank="1" showInputMessage="1" showErrorMessage="1" sqref="C54:J54">
      <formula1>$S$15:$S$23</formula1>
    </dataValidation>
    <dataValidation type="list" allowBlank="1" showInputMessage="1" showErrorMessage="1" sqref="C30:J30">
      <formula1>$U$15:$U$18</formula1>
    </dataValidation>
    <dataValidation type="list" allowBlank="1" showInputMessage="1" showErrorMessage="1" sqref="C17:J17">
      <formula1>$W$7:$W$10</formula1>
    </dataValidation>
    <dataValidation type="list" allowBlank="1" showInputMessage="1" showErrorMessage="1" sqref="C15:J15">
      <formula1>$S$7:$S$10</formula1>
    </dataValidation>
    <dataValidation type="list" allowBlank="1" showInputMessage="1" showErrorMessage="1" sqref="C43 G43">
      <formula1>"подтвержденный, неподтвержденный"</formula1>
    </dataValidation>
    <dataValidation type="list" allowBlank="1" showInputMessage="1" showErrorMessage="1" sqref="G42 C42">
      <formula1>"отзывный, безотзывный"</formula1>
    </dataValidation>
    <dataValidation type="list" allowBlank="1" showInputMessage="1" showErrorMessage="1" sqref="C46:J46 C32:J32 C20:J20 C58:J58">
      <formula1>"белорусские рубли, доллары США, евро, российские рубли"</formula1>
    </dataValidation>
  </dataValidations>
  <hyperlinks>
    <hyperlink ref="A87" location="_ftn1" display="_ftn1"/>
  </hyperlinks>
  <pageMargins left="0.7" right="0.7" top="0.75" bottom="0.75" header="0.3" footer="0.3"/>
  <pageSetup paperSize="9" scale="76" orientation="portrait" r:id="rId1"/>
  <rowBreaks count="2" manualBreakCount="2">
    <brk id="50" max="9" man="1"/>
    <brk id="84" max="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3">
    <tabColor theme="7" tint="0.79998168889431442"/>
  </sheetPr>
  <dimension ref="A1:IV103"/>
  <sheetViews>
    <sheetView topLeftCell="A52" zoomScale="55" zoomScaleNormal="55" workbookViewId="0">
      <selection activeCell="B110" sqref="B110"/>
    </sheetView>
  </sheetViews>
  <sheetFormatPr defaultRowHeight="15.75" outlineLevelRow="1" x14ac:dyDescent="0.25"/>
  <cols>
    <col min="1" max="1" width="47.7109375" style="371" customWidth="1"/>
    <col min="2" max="2" width="17" style="371" customWidth="1"/>
    <col min="3" max="3" width="12.28515625" style="371" customWidth="1"/>
    <col min="4" max="6" width="15.5703125" style="371" customWidth="1"/>
    <col min="7" max="7" width="16.28515625" style="371" customWidth="1"/>
    <col min="8" max="9" width="14.5703125" style="371" customWidth="1"/>
    <col min="10" max="10" width="16.85546875" style="371" customWidth="1"/>
    <col min="11" max="11" width="14.5703125" style="371" customWidth="1"/>
    <col min="12" max="12" width="14.5703125" style="372" customWidth="1"/>
    <col min="13" max="13" width="19.42578125" style="372" customWidth="1"/>
    <col min="14" max="14" width="14.5703125" style="372" customWidth="1"/>
    <col min="15" max="16" width="8.5703125" style="372" customWidth="1"/>
    <col min="17" max="17" width="9.140625" style="371"/>
    <col min="18" max="18" width="31.140625" style="371" customWidth="1"/>
    <col min="19" max="16384" width="9.140625" style="371"/>
  </cols>
  <sheetData>
    <row r="1" spans="1:256" x14ac:dyDescent="0.25">
      <c r="K1" s="372" t="s">
        <v>1241</v>
      </c>
      <c r="O1" s="371"/>
    </row>
    <row r="3" spans="1:256" x14ac:dyDescent="0.25">
      <c r="A3" s="2106" t="s">
        <v>1242</v>
      </c>
      <c r="B3" s="2106"/>
      <c r="C3" s="2106"/>
      <c r="D3" s="2106"/>
      <c r="E3" s="2106"/>
      <c r="F3" s="2106"/>
      <c r="G3" s="2106"/>
      <c r="H3" s="2106"/>
      <c r="I3" s="2106"/>
      <c r="J3" s="2106"/>
      <c r="K3" s="2106"/>
      <c r="L3" s="373"/>
      <c r="M3" s="373"/>
      <c r="N3" s="373"/>
      <c r="O3" s="373"/>
      <c r="P3" s="373"/>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c r="AT3" s="374"/>
      <c r="AU3" s="374"/>
      <c r="AV3" s="374"/>
      <c r="AW3" s="374"/>
      <c r="AX3" s="374"/>
      <c r="AY3" s="374"/>
      <c r="AZ3" s="374"/>
      <c r="BA3" s="374"/>
      <c r="BB3" s="374"/>
      <c r="BC3" s="374"/>
      <c r="BD3" s="374"/>
      <c r="BE3" s="374"/>
      <c r="BF3" s="374"/>
      <c r="BG3" s="374"/>
      <c r="BH3" s="374"/>
      <c r="BI3" s="374"/>
      <c r="BJ3" s="374"/>
      <c r="BK3" s="374"/>
      <c r="BL3" s="374"/>
      <c r="BM3" s="374"/>
      <c r="BN3" s="374"/>
      <c r="BO3" s="374"/>
      <c r="BP3" s="374"/>
      <c r="BQ3" s="374"/>
      <c r="BR3" s="374"/>
      <c r="BS3" s="374"/>
      <c r="BT3" s="374"/>
      <c r="BU3" s="374"/>
      <c r="BV3" s="374"/>
      <c r="BW3" s="374"/>
      <c r="BX3" s="374"/>
      <c r="BY3" s="374"/>
      <c r="BZ3" s="374"/>
      <c r="CA3" s="374"/>
      <c r="CB3" s="374"/>
      <c r="CC3" s="374"/>
      <c r="CD3" s="374"/>
      <c r="CE3" s="374"/>
      <c r="CF3" s="374"/>
      <c r="CG3" s="374"/>
      <c r="CH3" s="374"/>
      <c r="CI3" s="374"/>
      <c r="CJ3" s="374"/>
      <c r="CK3" s="374"/>
      <c r="CL3" s="374"/>
      <c r="CM3" s="374"/>
      <c r="CN3" s="374"/>
      <c r="CO3" s="374"/>
      <c r="CP3" s="374"/>
      <c r="CQ3" s="374"/>
      <c r="CR3" s="374"/>
      <c r="CS3" s="374"/>
      <c r="CT3" s="374"/>
      <c r="CU3" s="374"/>
      <c r="CV3" s="374"/>
      <c r="CW3" s="374"/>
      <c r="CX3" s="374"/>
      <c r="CY3" s="374"/>
      <c r="CZ3" s="374"/>
      <c r="DA3" s="374"/>
      <c r="DB3" s="374"/>
      <c r="DC3" s="374"/>
      <c r="DD3" s="374"/>
      <c r="DE3" s="374"/>
      <c r="DF3" s="374"/>
      <c r="DG3" s="374"/>
      <c r="DH3" s="374"/>
      <c r="DI3" s="374"/>
      <c r="DJ3" s="374"/>
      <c r="DK3" s="374"/>
      <c r="DL3" s="374"/>
      <c r="DM3" s="374"/>
      <c r="DN3" s="374"/>
      <c r="DO3" s="374"/>
      <c r="DP3" s="374"/>
      <c r="DQ3" s="374"/>
      <c r="DR3" s="374"/>
      <c r="DS3" s="374"/>
      <c r="DT3" s="374"/>
      <c r="DU3" s="374"/>
      <c r="DV3" s="374"/>
      <c r="DW3" s="374"/>
      <c r="DX3" s="374"/>
      <c r="DY3" s="374"/>
      <c r="DZ3" s="374"/>
      <c r="EA3" s="374"/>
      <c r="EB3" s="374"/>
      <c r="EC3" s="374"/>
      <c r="ED3" s="374"/>
      <c r="EE3" s="374"/>
      <c r="EF3" s="374"/>
      <c r="EG3" s="374"/>
      <c r="EH3" s="374"/>
      <c r="EI3" s="374"/>
      <c r="EJ3" s="374"/>
      <c r="EK3" s="374"/>
      <c r="EL3" s="374"/>
      <c r="EM3" s="374"/>
      <c r="EN3" s="374"/>
      <c r="EO3" s="374"/>
      <c r="EP3" s="374"/>
      <c r="EQ3" s="374"/>
      <c r="ER3" s="374"/>
      <c r="ES3" s="374"/>
      <c r="ET3" s="374"/>
      <c r="EU3" s="374"/>
      <c r="EV3" s="374"/>
      <c r="EW3" s="374"/>
      <c r="EX3" s="374"/>
      <c r="EY3" s="374"/>
      <c r="EZ3" s="374"/>
      <c r="FA3" s="374"/>
      <c r="FB3" s="374"/>
      <c r="FC3" s="374"/>
      <c r="FD3" s="374"/>
      <c r="FE3" s="374"/>
      <c r="FF3" s="374"/>
      <c r="FG3" s="374"/>
      <c r="FH3" s="374"/>
      <c r="FI3" s="374"/>
      <c r="FJ3" s="374"/>
      <c r="FK3" s="374"/>
      <c r="FL3" s="374"/>
      <c r="FM3" s="374"/>
      <c r="FN3" s="374"/>
      <c r="FO3" s="374"/>
      <c r="FP3" s="374"/>
      <c r="FQ3" s="374"/>
      <c r="FR3" s="374"/>
      <c r="FS3" s="374"/>
      <c r="FT3" s="374"/>
      <c r="FU3" s="374"/>
      <c r="FV3" s="374"/>
      <c r="FW3" s="374"/>
      <c r="FX3" s="374"/>
      <c r="FY3" s="374"/>
      <c r="FZ3" s="374"/>
      <c r="GA3" s="374"/>
      <c r="GB3" s="374"/>
      <c r="GC3" s="374"/>
      <c r="GD3" s="374"/>
      <c r="GE3" s="374"/>
      <c r="GF3" s="374"/>
      <c r="GG3" s="374"/>
      <c r="GH3" s="374"/>
      <c r="GI3" s="374"/>
      <c r="GJ3" s="374"/>
      <c r="GK3" s="374"/>
      <c r="GL3" s="374"/>
      <c r="GM3" s="374"/>
      <c r="GN3" s="374"/>
      <c r="GO3" s="374"/>
      <c r="GP3" s="374"/>
      <c r="GQ3" s="374"/>
      <c r="GR3" s="374"/>
      <c r="GS3" s="374"/>
      <c r="GT3" s="374"/>
      <c r="GU3" s="374"/>
      <c r="GV3" s="374"/>
      <c r="GW3" s="374"/>
      <c r="GX3" s="374"/>
      <c r="GY3" s="374"/>
      <c r="GZ3" s="374"/>
      <c r="HA3" s="374"/>
      <c r="HB3" s="374"/>
      <c r="HC3" s="374"/>
      <c r="HD3" s="374"/>
      <c r="HE3" s="374"/>
      <c r="HF3" s="374"/>
      <c r="HG3" s="374"/>
      <c r="HH3" s="374"/>
      <c r="HI3" s="374"/>
      <c r="HJ3" s="374"/>
      <c r="HK3" s="374"/>
      <c r="HL3" s="374"/>
      <c r="HM3" s="374"/>
      <c r="HN3" s="374"/>
      <c r="HO3" s="374"/>
      <c r="HP3" s="374"/>
      <c r="HQ3" s="374"/>
      <c r="HR3" s="374"/>
      <c r="HS3" s="374"/>
      <c r="HT3" s="374"/>
      <c r="HU3" s="374"/>
      <c r="HV3" s="374"/>
      <c r="HW3" s="374"/>
      <c r="HX3" s="374"/>
      <c r="HY3" s="374"/>
      <c r="HZ3" s="374"/>
      <c r="IA3" s="374"/>
      <c r="IB3" s="374"/>
      <c r="IC3" s="374"/>
      <c r="ID3" s="374"/>
      <c r="IE3" s="374"/>
      <c r="IF3" s="374"/>
      <c r="IG3" s="374"/>
      <c r="IH3" s="374"/>
      <c r="II3" s="374"/>
      <c r="IJ3" s="374"/>
      <c r="IK3" s="374"/>
      <c r="IL3" s="374"/>
      <c r="IM3" s="374"/>
      <c r="IN3" s="374"/>
      <c r="IO3" s="374"/>
      <c r="IP3" s="374"/>
      <c r="IQ3" s="374"/>
      <c r="IR3" s="374"/>
      <c r="IS3" s="374"/>
      <c r="IT3" s="374"/>
      <c r="IU3" s="374"/>
      <c r="IV3" s="374"/>
    </row>
    <row r="4" spans="1:256" x14ac:dyDescent="0.25">
      <c r="A4" s="374"/>
      <c r="B4" s="374"/>
      <c r="C4" s="374"/>
      <c r="D4" s="374"/>
      <c r="E4" s="374"/>
      <c r="F4" s="374"/>
      <c r="G4" s="374"/>
      <c r="H4" s="374"/>
      <c r="I4" s="374"/>
      <c r="J4" s="374"/>
      <c r="K4" s="375" t="s">
        <v>340</v>
      </c>
      <c r="L4" s="376"/>
      <c r="M4" s="376"/>
      <c r="N4" s="376"/>
      <c r="P4" s="376"/>
    </row>
    <row r="5" spans="1:256" x14ac:dyDescent="0.25">
      <c r="A5" s="375"/>
      <c r="B5" s="375"/>
      <c r="C5" s="375"/>
      <c r="D5" s="374"/>
      <c r="E5" s="374"/>
      <c r="F5" s="374"/>
      <c r="G5" s="374"/>
      <c r="H5" s="374"/>
      <c r="I5" s="374"/>
      <c r="J5" s="374"/>
      <c r="K5" s="377" t="s">
        <v>1188</v>
      </c>
      <c r="L5" s="376"/>
      <c r="M5" s="376"/>
      <c r="N5" s="376"/>
      <c r="P5" s="376"/>
    </row>
    <row r="6" spans="1:256" ht="36" customHeight="1" x14ac:dyDescent="0.25">
      <c r="A6" s="1374" t="s">
        <v>777</v>
      </c>
      <c r="B6" s="1374"/>
      <c r="C6" s="1374"/>
      <c r="D6" s="1374"/>
      <c r="E6" s="361" t="s">
        <v>778</v>
      </c>
      <c r="F6" s="2107" t="str">
        <f>'Свед. о дох. и расх.'!F6</f>
        <v>За предыдущий год</v>
      </c>
      <c r="G6" s="2108"/>
      <c r="H6" s="2107" t="str">
        <f>'Свед. о дох. и расх.'!H6</f>
        <v>На последнюю отчетную (квартальную) дату2</v>
      </c>
      <c r="I6" s="2108"/>
      <c r="J6" s="2107" t="str">
        <f>'Свед. о дох. и расх.'!J6</f>
        <v>За аналогичный период предыдущего года</v>
      </c>
      <c r="K6" s="2108"/>
      <c r="L6" s="376"/>
      <c r="M6" s="376"/>
      <c r="N6" s="376"/>
      <c r="P6" s="376"/>
    </row>
    <row r="7" spans="1:256" x14ac:dyDescent="0.25">
      <c r="A7" s="1342" t="s">
        <v>779</v>
      </c>
      <c r="B7" s="1342"/>
      <c r="C7" s="1342"/>
      <c r="D7" s="1342"/>
      <c r="E7" s="370"/>
      <c r="F7" s="1375"/>
      <c r="G7" s="1377"/>
      <c r="H7" s="1377"/>
      <c r="I7" s="1377"/>
      <c r="J7" s="1377"/>
      <c r="K7" s="1354"/>
      <c r="L7" s="376"/>
      <c r="M7" s="376"/>
      <c r="N7" s="376"/>
      <c r="P7" s="376"/>
    </row>
    <row r="8" spans="1:256" x14ac:dyDescent="0.25">
      <c r="A8" s="1342" t="s">
        <v>780</v>
      </c>
      <c r="B8" s="1342"/>
      <c r="C8" s="1342"/>
      <c r="D8" s="1342"/>
      <c r="E8" s="361" t="s">
        <v>781</v>
      </c>
      <c r="F8" s="1372">
        <f>'Свед. о дох. и расх.'!F8</f>
        <v>0</v>
      </c>
      <c r="G8" s="1373"/>
      <c r="H8" s="1372">
        <f>'Свед. о дох. и расх.'!H8</f>
        <v>0</v>
      </c>
      <c r="I8" s="1373"/>
      <c r="J8" s="1372">
        <f>'Свед. о дох. и расх.'!J8</f>
        <v>0</v>
      </c>
      <c r="K8" s="1373"/>
      <c r="L8" s="376"/>
      <c r="M8" s="376"/>
      <c r="N8" s="376"/>
      <c r="P8" s="376"/>
    </row>
    <row r="9" spans="1:256" x14ac:dyDescent="0.25">
      <c r="A9" s="1342" t="s">
        <v>782</v>
      </c>
      <c r="B9" s="1342"/>
      <c r="C9" s="1342"/>
      <c r="D9" s="1342"/>
      <c r="E9" s="361" t="s">
        <v>783</v>
      </c>
      <c r="F9" s="2074">
        <f>'Свед. о дох. и расх.'!F9</f>
        <v>0</v>
      </c>
      <c r="G9" s="2075"/>
      <c r="H9" s="2074">
        <f>'Свед. о дох. и расх.'!H9</f>
        <v>0</v>
      </c>
      <c r="I9" s="2075"/>
      <c r="J9" s="2074">
        <f>'Свед. о дох. и расх.'!J9</f>
        <v>0</v>
      </c>
      <c r="K9" s="2075"/>
      <c r="L9" s="376"/>
      <c r="M9" s="376"/>
      <c r="N9" s="376"/>
      <c r="P9" s="376"/>
    </row>
    <row r="10" spans="1:256" x14ac:dyDescent="0.25">
      <c r="A10" s="1342" t="s">
        <v>784</v>
      </c>
      <c r="B10" s="1342"/>
      <c r="C10" s="1342"/>
      <c r="D10" s="1342"/>
      <c r="E10" s="361" t="s">
        <v>785</v>
      </c>
      <c r="F10" s="2074">
        <f>'Свед. о дох. и расх.'!F10</f>
        <v>0</v>
      </c>
      <c r="G10" s="2075"/>
      <c r="H10" s="2074">
        <f>'Свед. о дох. и расх.'!H10</f>
        <v>0</v>
      </c>
      <c r="I10" s="2075"/>
      <c r="J10" s="2074">
        <f>'Свед. о дох. и расх.'!J10</f>
        <v>0</v>
      </c>
      <c r="K10" s="2075"/>
      <c r="L10" s="376"/>
      <c r="M10" s="376"/>
      <c r="N10" s="376"/>
      <c r="P10" s="376"/>
    </row>
    <row r="11" spans="1:256" x14ac:dyDescent="0.25">
      <c r="A11" s="1342" t="s">
        <v>786</v>
      </c>
      <c r="B11" s="1342"/>
      <c r="C11" s="1342"/>
      <c r="D11" s="1342"/>
      <c r="E11" s="361" t="s">
        <v>787</v>
      </c>
      <c r="F11" s="2074">
        <f>'Свед. о дох. и расх.'!F11</f>
        <v>0</v>
      </c>
      <c r="G11" s="2075"/>
      <c r="H11" s="2074">
        <f>'Свед. о дох. и расх.'!H11</f>
        <v>0</v>
      </c>
      <c r="I11" s="2075"/>
      <c r="J11" s="2074">
        <f>'Свед. о дох. и расх.'!J11</f>
        <v>0</v>
      </c>
      <c r="K11" s="2075"/>
      <c r="L11" s="376"/>
      <c r="M11" s="376"/>
      <c r="N11" s="376"/>
      <c r="P11" s="376"/>
    </row>
    <row r="12" spans="1:256" x14ac:dyDescent="0.25">
      <c r="A12" s="1342" t="s">
        <v>788</v>
      </c>
      <c r="B12" s="1342"/>
      <c r="C12" s="1342"/>
      <c r="D12" s="1342"/>
      <c r="E12" s="361" t="s">
        <v>789</v>
      </c>
      <c r="F12" s="2074">
        <f>'Свед. о дох. и расх.'!F12</f>
        <v>0</v>
      </c>
      <c r="G12" s="2075"/>
      <c r="H12" s="2074">
        <f>'Свед. о дох. и расх.'!H12</f>
        <v>0</v>
      </c>
      <c r="I12" s="2075"/>
      <c r="J12" s="2074">
        <f>'Свед. о дох. и расх.'!J12</f>
        <v>0</v>
      </c>
      <c r="K12" s="2075"/>
      <c r="L12" s="376"/>
      <c r="M12" s="376"/>
      <c r="N12" s="376"/>
      <c r="P12" s="376"/>
    </row>
    <row r="13" spans="1:256" x14ac:dyDescent="0.25">
      <c r="A13" s="1342" t="s">
        <v>790</v>
      </c>
      <c r="B13" s="1342"/>
      <c r="C13" s="1342"/>
      <c r="D13" s="1342"/>
      <c r="E13" s="361" t="s">
        <v>791</v>
      </c>
      <c r="F13" s="1372">
        <f>'Свед. о дох. и расх.'!F13</f>
        <v>0</v>
      </c>
      <c r="G13" s="1373"/>
      <c r="H13" s="1372">
        <f>'Свед. о дох. и расх.'!H13</f>
        <v>0</v>
      </c>
      <c r="I13" s="1373"/>
      <c r="J13" s="1372">
        <f>'Свед. о дох. и расх.'!J13</f>
        <v>0</v>
      </c>
      <c r="K13" s="1373"/>
      <c r="L13" s="376"/>
      <c r="M13" s="376"/>
      <c r="N13" s="376"/>
      <c r="P13" s="376"/>
    </row>
    <row r="14" spans="1:256" x14ac:dyDescent="0.25">
      <c r="A14" s="1342" t="s">
        <v>792</v>
      </c>
      <c r="B14" s="1342"/>
      <c r="C14" s="1342"/>
      <c r="D14" s="1342"/>
      <c r="E14" s="361" t="s">
        <v>793</v>
      </c>
      <c r="F14" s="2074">
        <f>'Свед. о дох. и расх.'!F14</f>
        <v>0</v>
      </c>
      <c r="G14" s="2075"/>
      <c r="H14" s="2074">
        <f>'Свед. о дох. и расх.'!H14</f>
        <v>0</v>
      </c>
      <c r="I14" s="2075"/>
      <c r="J14" s="2074">
        <f>'Свед. о дох. и расх.'!J14</f>
        <v>0</v>
      </c>
      <c r="K14" s="2075"/>
      <c r="L14" s="376"/>
      <c r="M14" s="376"/>
      <c r="N14" s="376"/>
      <c r="P14" s="376"/>
    </row>
    <row r="15" spans="1:256" x14ac:dyDescent="0.25">
      <c r="A15" s="1342" t="s">
        <v>794</v>
      </c>
      <c r="B15" s="1342"/>
      <c r="C15" s="1342"/>
      <c r="D15" s="1342"/>
      <c r="E15" s="361" t="s">
        <v>795</v>
      </c>
      <c r="F15" s="2074">
        <f>'Свед. о дох. и расх.'!F15</f>
        <v>0</v>
      </c>
      <c r="G15" s="2075"/>
      <c r="H15" s="2074">
        <f>'Свед. о дох. и расх.'!H15</f>
        <v>0</v>
      </c>
      <c r="I15" s="2075"/>
      <c r="J15" s="2074">
        <f>'Свед. о дох. и расх.'!J15</f>
        <v>0</v>
      </c>
      <c r="K15" s="2075"/>
      <c r="L15" s="376"/>
      <c r="M15" s="376"/>
      <c r="N15" s="376"/>
      <c r="P15" s="376"/>
    </row>
    <row r="16" spans="1:256" x14ac:dyDescent="0.25">
      <c r="A16" s="1342" t="s">
        <v>796</v>
      </c>
      <c r="B16" s="1342"/>
      <c r="C16" s="1342"/>
      <c r="D16" s="1342"/>
      <c r="E16" s="361" t="s">
        <v>797</v>
      </c>
      <c r="F16" s="2074">
        <f>'Свед. о дох. и расх.'!F16</f>
        <v>0</v>
      </c>
      <c r="G16" s="2075"/>
      <c r="H16" s="2074">
        <f>'Свед. о дох. и расх.'!H16</f>
        <v>0</v>
      </c>
      <c r="I16" s="2075"/>
      <c r="J16" s="2074">
        <f>'Свед. о дох. и расх.'!J16</f>
        <v>0</v>
      </c>
      <c r="K16" s="2075"/>
      <c r="L16" s="376"/>
      <c r="M16" s="376"/>
      <c r="N16" s="376"/>
      <c r="P16" s="376"/>
    </row>
    <row r="17" spans="1:16" x14ac:dyDescent="0.25">
      <c r="A17" s="1342" t="s">
        <v>798</v>
      </c>
      <c r="B17" s="1342"/>
      <c r="C17" s="1342"/>
      <c r="D17" s="1342"/>
      <c r="E17" s="361" t="s">
        <v>799</v>
      </c>
      <c r="F17" s="2074">
        <f>'Свед. о дох. и расх.'!F17</f>
        <v>0</v>
      </c>
      <c r="G17" s="2075"/>
      <c r="H17" s="2074">
        <f>'Свед. о дох. и расх.'!H17</f>
        <v>0</v>
      </c>
      <c r="I17" s="2075"/>
      <c r="J17" s="2074">
        <f>'Свед. о дох. и расх.'!J17</f>
        <v>0</v>
      </c>
      <c r="K17" s="2075"/>
      <c r="L17" s="376"/>
      <c r="M17" s="376"/>
      <c r="N17" s="376"/>
      <c r="P17" s="376"/>
    </row>
    <row r="18" spans="1:16" x14ac:dyDescent="0.25">
      <c r="A18" s="1342" t="s">
        <v>800</v>
      </c>
      <c r="B18" s="1342"/>
      <c r="C18" s="1342"/>
      <c r="D18" s="1342"/>
      <c r="E18" s="361" t="s">
        <v>801</v>
      </c>
      <c r="F18" s="2074">
        <f>'Свед. о дох. и расх.'!F18</f>
        <v>0</v>
      </c>
      <c r="G18" s="2075"/>
      <c r="H18" s="2074">
        <f>'Свед. о дох. и расх.'!H18</f>
        <v>0</v>
      </c>
      <c r="I18" s="2075"/>
      <c r="J18" s="2074">
        <f>'Свед. о дох. и расх.'!J18</f>
        <v>0</v>
      </c>
      <c r="K18" s="2075"/>
      <c r="L18" s="376"/>
      <c r="M18" s="376"/>
      <c r="N18" s="376"/>
      <c r="P18" s="376"/>
    </row>
    <row r="19" spans="1:16" x14ac:dyDescent="0.25">
      <c r="A19" s="1342" t="s">
        <v>304</v>
      </c>
      <c r="B19" s="1342"/>
      <c r="C19" s="1342"/>
      <c r="D19" s="1342"/>
      <c r="E19" s="361" t="s">
        <v>802</v>
      </c>
      <c r="F19" s="2074">
        <f>'Свед. о дох. и расх.'!F19</f>
        <v>0</v>
      </c>
      <c r="G19" s="2075"/>
      <c r="H19" s="2074">
        <f>'Свед. о дох. и расх.'!H19</f>
        <v>0</v>
      </c>
      <c r="I19" s="2075"/>
      <c r="J19" s="2074">
        <f>'Свед. о дох. и расх.'!J19</f>
        <v>0</v>
      </c>
      <c r="K19" s="2075"/>
      <c r="L19" s="376"/>
      <c r="M19" s="376"/>
      <c r="N19" s="376"/>
      <c r="P19" s="376"/>
    </row>
    <row r="20" spans="1:16" x14ac:dyDescent="0.25">
      <c r="A20" s="1342" t="s">
        <v>803</v>
      </c>
      <c r="B20" s="1342"/>
      <c r="C20" s="1342"/>
      <c r="D20" s="1342"/>
      <c r="E20" s="361" t="s">
        <v>804</v>
      </c>
      <c r="F20" s="2074">
        <f>'Свед. о дох. и расх.'!F20</f>
        <v>0</v>
      </c>
      <c r="G20" s="2075"/>
      <c r="H20" s="2074">
        <f>'Свед. о дох. и расх.'!H20</f>
        <v>0</v>
      </c>
      <c r="I20" s="2075"/>
      <c r="J20" s="2074">
        <f>'Свед. о дох. и расх.'!J20</f>
        <v>0</v>
      </c>
      <c r="K20" s="2075"/>
      <c r="L20" s="376"/>
      <c r="M20" s="376"/>
      <c r="N20" s="376"/>
      <c r="P20" s="376"/>
    </row>
    <row r="21" spans="1:16" x14ac:dyDescent="0.25">
      <c r="A21" s="1342" t="s">
        <v>805</v>
      </c>
      <c r="B21" s="1342"/>
      <c r="C21" s="1342"/>
      <c r="D21" s="1342"/>
      <c r="E21" s="361" t="s">
        <v>806</v>
      </c>
      <c r="F21" s="2074">
        <f>'Свед. о дох. и расх.'!F21</f>
        <v>0</v>
      </c>
      <c r="G21" s="2075"/>
      <c r="H21" s="2074">
        <f>'Свед. о дох. и расх.'!H21</f>
        <v>0</v>
      </c>
      <c r="I21" s="2075"/>
      <c r="J21" s="2074">
        <f>'Свед. о дох. и расх.'!J21</f>
        <v>0</v>
      </c>
      <c r="K21" s="2075"/>
      <c r="L21" s="376"/>
      <c r="M21" s="376"/>
      <c r="N21" s="376"/>
      <c r="P21" s="376"/>
    </row>
    <row r="22" spans="1:16" x14ac:dyDescent="0.25">
      <c r="A22" s="1342" t="s">
        <v>807</v>
      </c>
      <c r="B22" s="1342"/>
      <c r="C22" s="1342"/>
      <c r="D22" s="1342"/>
      <c r="E22" s="361" t="s">
        <v>808</v>
      </c>
      <c r="F22" s="1372">
        <f>'Свед. о дох. и расх.'!F22</f>
        <v>0</v>
      </c>
      <c r="G22" s="1373"/>
      <c r="H22" s="1372">
        <f>'Свед. о дох. и расх.'!H22</f>
        <v>0</v>
      </c>
      <c r="I22" s="1373"/>
      <c r="J22" s="1372">
        <f>'Свед. о дох. и расх.'!J22</f>
        <v>0</v>
      </c>
      <c r="K22" s="1373"/>
      <c r="L22" s="376"/>
      <c r="M22" s="376"/>
      <c r="N22" s="376"/>
      <c r="P22" s="376"/>
    </row>
    <row r="23" spans="1:16" x14ac:dyDescent="0.25">
      <c r="A23" s="1342" t="s">
        <v>809</v>
      </c>
      <c r="B23" s="1342"/>
      <c r="C23" s="1342"/>
      <c r="D23" s="1342"/>
      <c r="E23" s="370"/>
      <c r="F23" s="1375"/>
      <c r="G23" s="1377"/>
      <c r="H23" s="1377"/>
      <c r="I23" s="1377"/>
      <c r="J23" s="1377"/>
      <c r="K23" s="1354"/>
      <c r="L23" s="376"/>
      <c r="M23" s="376"/>
      <c r="N23" s="376"/>
      <c r="P23" s="376"/>
    </row>
    <row r="24" spans="1:16" x14ac:dyDescent="0.25">
      <c r="A24" s="1342" t="s">
        <v>810</v>
      </c>
      <c r="B24" s="1342"/>
      <c r="C24" s="1342"/>
      <c r="D24" s="1342"/>
      <c r="E24" s="361" t="s">
        <v>811</v>
      </c>
      <c r="F24" s="1372">
        <f>'Свед. о дох. и расх.'!F24</f>
        <v>0</v>
      </c>
      <c r="G24" s="1373"/>
      <c r="H24" s="1372">
        <f>'Свед. о дох. и расх.'!H24</f>
        <v>0</v>
      </c>
      <c r="I24" s="1373"/>
      <c r="J24" s="1372">
        <f>'Свед. о дох. и расх.'!J24</f>
        <v>0</v>
      </c>
      <c r="K24" s="1373"/>
      <c r="L24" s="376"/>
      <c r="M24" s="376"/>
      <c r="N24" s="376"/>
      <c r="P24" s="376"/>
    </row>
    <row r="25" spans="1:16" x14ac:dyDescent="0.25">
      <c r="A25" s="1342" t="s">
        <v>812</v>
      </c>
      <c r="B25" s="1342"/>
      <c r="C25" s="1342"/>
      <c r="D25" s="1342"/>
      <c r="E25" s="361" t="s">
        <v>813</v>
      </c>
      <c r="F25" s="1372">
        <f>'Свед. о дох. и расх.'!F25</f>
        <v>0</v>
      </c>
      <c r="G25" s="1373"/>
      <c r="H25" s="1372">
        <f>'Свед. о дох. и расх.'!H25</f>
        <v>0</v>
      </c>
      <c r="I25" s="1373"/>
      <c r="J25" s="1372">
        <f>'Свед. о дох. и расх.'!J25</f>
        <v>0</v>
      </c>
      <c r="K25" s="1373"/>
      <c r="L25" s="376"/>
      <c r="M25" s="376"/>
      <c r="N25" s="376"/>
      <c r="P25" s="376"/>
    </row>
    <row r="26" spans="1:16" x14ac:dyDescent="0.25">
      <c r="A26" s="1342" t="s">
        <v>814</v>
      </c>
      <c r="B26" s="1342"/>
      <c r="C26" s="1342"/>
      <c r="D26" s="1342"/>
      <c r="E26" s="361" t="s">
        <v>815</v>
      </c>
      <c r="F26" s="2074">
        <f>'Свед. о дох. и расх.'!F26</f>
        <v>0</v>
      </c>
      <c r="G26" s="2075"/>
      <c r="H26" s="2074">
        <f>'Свед. о дох. и расх.'!H26</f>
        <v>0</v>
      </c>
      <c r="I26" s="2075"/>
      <c r="J26" s="2074">
        <f>'Свед. о дох. и расх.'!J26</f>
        <v>0</v>
      </c>
      <c r="K26" s="2075"/>
      <c r="L26" s="376"/>
      <c r="M26" s="376"/>
      <c r="N26" s="376"/>
      <c r="P26" s="376"/>
    </row>
    <row r="27" spans="1:16" x14ac:dyDescent="0.25">
      <c r="A27" s="1342" t="s">
        <v>816</v>
      </c>
      <c r="B27" s="1342"/>
      <c r="C27" s="1342"/>
      <c r="D27" s="1342"/>
      <c r="E27" s="361" t="s">
        <v>817</v>
      </c>
      <c r="F27" s="2074">
        <f>'Свед. о дох. и расх.'!F27</f>
        <v>0</v>
      </c>
      <c r="G27" s="2075"/>
      <c r="H27" s="2074">
        <f>'Свед. о дох. и расх.'!H27</f>
        <v>0</v>
      </c>
      <c r="I27" s="2075"/>
      <c r="J27" s="2074">
        <f>'Свед. о дох. и расх.'!J27</f>
        <v>0</v>
      </c>
      <c r="K27" s="2075"/>
      <c r="L27" s="376"/>
      <c r="M27" s="376"/>
      <c r="N27" s="376"/>
      <c r="P27" s="376"/>
    </row>
    <row r="28" spans="1:16" x14ac:dyDescent="0.25">
      <c r="A28" s="1342" t="s">
        <v>818</v>
      </c>
      <c r="B28" s="1342"/>
      <c r="C28" s="1342"/>
      <c r="D28" s="1342"/>
      <c r="E28" s="361" t="s">
        <v>819</v>
      </c>
      <c r="F28" s="2074">
        <f>'Свед. о дох. и расх.'!F28</f>
        <v>0</v>
      </c>
      <c r="G28" s="2075"/>
      <c r="H28" s="2074">
        <f>'Свед. о дох. и расх.'!H28</f>
        <v>0</v>
      </c>
      <c r="I28" s="2075"/>
      <c r="J28" s="2074">
        <f>'Свед. о дох. и расх.'!J28</f>
        <v>0</v>
      </c>
      <c r="K28" s="2075"/>
      <c r="L28" s="376"/>
      <c r="M28" s="376"/>
      <c r="N28" s="376"/>
      <c r="P28" s="376"/>
    </row>
    <row r="29" spans="1:16" x14ac:dyDescent="0.25">
      <c r="A29" s="1342" t="s">
        <v>820</v>
      </c>
      <c r="B29" s="1342"/>
      <c r="C29" s="1342"/>
      <c r="D29" s="1342"/>
      <c r="E29" s="361" t="s">
        <v>821</v>
      </c>
      <c r="F29" s="2074">
        <f>'Свед. о дох. и расх.'!F29</f>
        <v>0</v>
      </c>
      <c r="G29" s="2075"/>
      <c r="H29" s="2074">
        <f>'Свед. о дох. и расх.'!H29</f>
        <v>0</v>
      </c>
      <c r="I29" s="2075"/>
      <c r="J29" s="2074">
        <f>'Свед. о дох. и расх.'!J29</f>
        <v>0</v>
      </c>
      <c r="K29" s="2075"/>
      <c r="L29" s="376"/>
      <c r="M29" s="376"/>
      <c r="N29" s="376"/>
      <c r="P29" s="376"/>
    </row>
    <row r="30" spans="1:16" x14ac:dyDescent="0.25">
      <c r="A30" s="1342" t="s">
        <v>822</v>
      </c>
      <c r="B30" s="1342"/>
      <c r="C30" s="1342"/>
      <c r="D30" s="1342"/>
      <c r="E30" s="361" t="s">
        <v>823</v>
      </c>
      <c r="F30" s="1372">
        <f>'Свед. о дох. и расх.'!F30</f>
        <v>0</v>
      </c>
      <c r="G30" s="1373"/>
      <c r="H30" s="1372">
        <f>'Свед. о дох. и расх.'!H30</f>
        <v>0</v>
      </c>
      <c r="I30" s="1373"/>
      <c r="J30" s="1372">
        <f>'Свед. о дох. и расх.'!J30</f>
        <v>0</v>
      </c>
      <c r="K30" s="1373"/>
      <c r="L30" s="376"/>
      <c r="M30" s="376"/>
      <c r="N30" s="376"/>
      <c r="P30" s="376"/>
    </row>
    <row r="31" spans="1:16" x14ac:dyDescent="0.25">
      <c r="A31" s="1342" t="s">
        <v>824</v>
      </c>
      <c r="B31" s="1342"/>
      <c r="C31" s="1342"/>
      <c r="D31" s="1342"/>
      <c r="E31" s="361" t="s">
        <v>825</v>
      </c>
      <c r="F31" s="2074">
        <f>'Свед. о дох. и расх.'!F31</f>
        <v>0</v>
      </c>
      <c r="G31" s="2075"/>
      <c r="H31" s="2074">
        <f>'Свед. о дох. и расх.'!H31</f>
        <v>0</v>
      </c>
      <c r="I31" s="2075"/>
      <c r="J31" s="2074">
        <f>'Свед. о дох. и расх.'!J31</f>
        <v>0</v>
      </c>
      <c r="K31" s="2075"/>
      <c r="L31" s="376"/>
      <c r="M31" s="376"/>
      <c r="N31" s="376"/>
      <c r="P31" s="376"/>
    </row>
    <row r="32" spans="1:16" x14ac:dyDescent="0.25">
      <c r="A32" s="1342" t="s">
        <v>826</v>
      </c>
      <c r="B32" s="1342"/>
      <c r="C32" s="1342"/>
      <c r="D32" s="1342"/>
      <c r="E32" s="361" t="s">
        <v>827</v>
      </c>
      <c r="F32" s="2074">
        <f>'Свед. о дох. и расх.'!F32</f>
        <v>0</v>
      </c>
      <c r="G32" s="2075"/>
      <c r="H32" s="2074">
        <f>'Свед. о дох. и расх.'!H32</f>
        <v>0</v>
      </c>
      <c r="I32" s="2075"/>
      <c r="J32" s="2074">
        <f>'Свед. о дох. и расх.'!J32</f>
        <v>0</v>
      </c>
      <c r="K32" s="2075"/>
      <c r="L32" s="376"/>
      <c r="M32" s="376"/>
      <c r="N32" s="376"/>
      <c r="P32" s="376"/>
    </row>
    <row r="33" spans="1:16" x14ac:dyDescent="0.25">
      <c r="A33" s="1342" t="s">
        <v>828</v>
      </c>
      <c r="B33" s="1342"/>
      <c r="C33" s="1342"/>
      <c r="D33" s="1342"/>
      <c r="E33" s="361" t="s">
        <v>829</v>
      </c>
      <c r="F33" s="2074">
        <f>'Свед. о дох. и расх.'!F33</f>
        <v>0</v>
      </c>
      <c r="G33" s="2075"/>
      <c r="H33" s="2074">
        <f>'Свед. о дох. и расх.'!H33</f>
        <v>0</v>
      </c>
      <c r="I33" s="2075"/>
      <c r="J33" s="2074">
        <f>'Свед. о дох. и расх.'!J33</f>
        <v>0</v>
      </c>
      <c r="K33" s="2075"/>
      <c r="L33" s="376"/>
      <c r="M33" s="376"/>
      <c r="N33" s="376"/>
      <c r="P33" s="376"/>
    </row>
    <row r="34" spans="1:16" x14ac:dyDescent="0.25">
      <c r="A34" s="1342" t="s">
        <v>830</v>
      </c>
      <c r="B34" s="1342"/>
      <c r="C34" s="1342"/>
      <c r="D34" s="1342"/>
      <c r="E34" s="361" t="s">
        <v>831</v>
      </c>
      <c r="F34" s="1372">
        <f>'Свед. о дох. и расх.'!F34</f>
        <v>0</v>
      </c>
      <c r="G34" s="1373"/>
      <c r="H34" s="1372">
        <f>'Свед. о дох. и расх.'!H34</f>
        <v>0</v>
      </c>
      <c r="I34" s="1373"/>
      <c r="J34" s="1372">
        <f>'Свед. о дох. и расх.'!J34</f>
        <v>0</v>
      </c>
      <c r="K34" s="1373"/>
      <c r="L34" s="376"/>
      <c r="M34" s="376"/>
      <c r="N34" s="376"/>
      <c r="P34" s="376"/>
    </row>
    <row r="35" spans="1:16" x14ac:dyDescent="0.25">
      <c r="A35" s="1342" t="s">
        <v>832</v>
      </c>
      <c r="B35" s="1342"/>
      <c r="C35" s="1342"/>
      <c r="D35" s="1342"/>
      <c r="E35" s="361" t="s">
        <v>833</v>
      </c>
      <c r="F35" s="1372">
        <f>'Свед. о дох. и расх.'!F35</f>
        <v>0</v>
      </c>
      <c r="G35" s="1373"/>
      <c r="H35" s="1372">
        <f>'Свед. о дох. и расх.'!H35</f>
        <v>0</v>
      </c>
      <c r="I35" s="1373"/>
      <c r="J35" s="1372">
        <f>'Свед. о дох. и расх.'!J35</f>
        <v>0</v>
      </c>
      <c r="K35" s="1373"/>
      <c r="L35" s="376"/>
      <c r="M35" s="376"/>
      <c r="N35" s="376"/>
      <c r="P35" s="376"/>
    </row>
    <row r="36" spans="1:16" x14ac:dyDescent="0.25">
      <c r="A36" s="2088" t="s">
        <v>1243</v>
      </c>
      <c r="B36" s="2088"/>
      <c r="C36" s="2088"/>
      <c r="D36" s="2088"/>
      <c r="E36" s="2088"/>
      <c r="F36" s="2088"/>
      <c r="G36" s="2088"/>
      <c r="H36" s="2088"/>
      <c r="I36" s="2088"/>
      <c r="J36" s="2088"/>
      <c r="K36" s="2088"/>
      <c r="L36" s="376"/>
      <c r="M36" s="376"/>
      <c r="N36" s="376"/>
      <c r="P36" s="376"/>
    </row>
    <row r="37" spans="1:16" x14ac:dyDescent="0.25">
      <c r="A37" s="2100" t="s">
        <v>344</v>
      </c>
      <c r="B37" s="2101"/>
      <c r="C37" s="2101"/>
      <c r="D37" s="2101"/>
      <c r="E37" s="2101"/>
      <c r="F37" s="2101"/>
      <c r="G37" s="2101"/>
      <c r="H37" s="2101"/>
      <c r="I37" s="2101"/>
      <c r="J37" s="2101"/>
      <c r="K37" s="2102"/>
      <c r="L37" s="376"/>
      <c r="M37" s="376"/>
      <c r="N37" s="376"/>
      <c r="P37" s="376"/>
    </row>
    <row r="38" spans="1:16" x14ac:dyDescent="0.25">
      <c r="A38" s="2103" t="s">
        <v>1188</v>
      </c>
      <c r="B38" s="2104"/>
      <c r="C38" s="2104"/>
      <c r="D38" s="2104"/>
      <c r="E38" s="2104"/>
      <c r="F38" s="2104"/>
      <c r="G38" s="2104"/>
      <c r="H38" s="2104"/>
      <c r="I38" s="2104"/>
      <c r="J38" s="2104"/>
      <c r="K38" s="2105"/>
      <c r="L38" s="376"/>
      <c r="M38" s="376"/>
      <c r="N38" s="376"/>
      <c r="P38" s="376"/>
    </row>
    <row r="39" spans="1:16" ht="41.25" customHeight="1" x14ac:dyDescent="0.25">
      <c r="A39" s="1374" t="s">
        <v>777</v>
      </c>
      <c r="B39" s="1374"/>
      <c r="C39" s="1374"/>
      <c r="D39" s="1374"/>
      <c r="E39" s="361" t="s">
        <v>778</v>
      </c>
      <c r="F39" s="1375" t="str">
        <f>'Свед. о дох. и расх.'!F38</f>
        <v>За предыдущий год</v>
      </c>
      <c r="G39" s="1354"/>
      <c r="H39" s="1375" t="str">
        <f>'Свед. о дох. и расх.'!H38</f>
        <v>На последнюю отчетную (квартальную) дату2</v>
      </c>
      <c r="I39" s="1354"/>
      <c r="J39" s="1375" t="str">
        <f>'Свед. о дох. и расх.'!J38</f>
        <v>За аналогичный период предыдущего года</v>
      </c>
      <c r="K39" s="1354"/>
      <c r="L39" s="376"/>
      <c r="M39" s="376"/>
      <c r="N39" s="376"/>
      <c r="P39" s="376"/>
    </row>
    <row r="40" spans="1:16" x14ac:dyDescent="0.25">
      <c r="A40" s="1342" t="s">
        <v>836</v>
      </c>
      <c r="B40" s="1342"/>
      <c r="C40" s="1342"/>
      <c r="D40" s="1342"/>
      <c r="E40" s="361" t="s">
        <v>781</v>
      </c>
      <c r="F40" s="1368">
        <f>'Свед. о дох. и расх.'!F39</f>
        <v>0</v>
      </c>
      <c r="G40" s="1369"/>
      <c r="H40" s="1368">
        <f>'Свед. о дох. и расх.'!H39</f>
        <v>0</v>
      </c>
      <c r="I40" s="1369"/>
      <c r="J40" s="1368">
        <f>'Свед. о дох. и расх.'!J39</f>
        <v>0</v>
      </c>
      <c r="K40" s="1369"/>
      <c r="L40" s="376"/>
      <c r="M40" s="376"/>
      <c r="N40" s="376"/>
      <c r="P40" s="376"/>
    </row>
    <row r="41" spans="1:16" x14ac:dyDescent="0.25">
      <c r="A41" s="1342" t="s">
        <v>837</v>
      </c>
      <c r="B41" s="1342"/>
      <c r="C41" s="1342"/>
      <c r="D41" s="1342"/>
      <c r="E41" s="361" t="s">
        <v>783</v>
      </c>
      <c r="F41" s="1368">
        <f>'Свед. о дох. и расх.'!F40</f>
        <v>0</v>
      </c>
      <c r="G41" s="1369"/>
      <c r="H41" s="1368">
        <f>'Свед. о дох. и расх.'!H40</f>
        <v>0</v>
      </c>
      <c r="I41" s="1369"/>
      <c r="J41" s="1368">
        <f>'Свед. о дох. и расх.'!J40</f>
        <v>0</v>
      </c>
      <c r="K41" s="1369"/>
      <c r="L41" s="376"/>
      <c r="M41" s="376"/>
      <c r="N41" s="376"/>
      <c r="P41" s="376"/>
    </row>
    <row r="42" spans="1:16" x14ac:dyDescent="0.25">
      <c r="A42" s="1342" t="s">
        <v>838</v>
      </c>
      <c r="B42" s="1342"/>
      <c r="C42" s="1342"/>
      <c r="D42" s="1342"/>
      <c r="E42" s="361" t="s">
        <v>785</v>
      </c>
      <c r="F42" s="1368">
        <f>'Свед. о дох. и расх.'!F41</f>
        <v>0</v>
      </c>
      <c r="G42" s="1369"/>
      <c r="H42" s="1368">
        <f>'Свед. о дох. и расх.'!H41</f>
        <v>0</v>
      </c>
      <c r="I42" s="1369"/>
      <c r="J42" s="1368">
        <f>'Свед. о дох. и расх.'!J41</f>
        <v>0</v>
      </c>
      <c r="K42" s="1369"/>
      <c r="L42" s="376"/>
      <c r="M42" s="376"/>
      <c r="N42" s="376"/>
      <c r="P42" s="376"/>
    </row>
    <row r="43" spans="1:16" x14ac:dyDescent="0.25">
      <c r="A43" s="1342" t="s">
        <v>839</v>
      </c>
      <c r="B43" s="1342"/>
      <c r="C43" s="1342"/>
      <c r="D43" s="1342"/>
      <c r="E43" s="361" t="s">
        <v>787</v>
      </c>
      <c r="F43" s="1368">
        <f>'Свед. о дох. и расх.'!F42</f>
        <v>0</v>
      </c>
      <c r="G43" s="1369"/>
      <c r="H43" s="1368">
        <f>'Свед. о дох. и расх.'!H42</f>
        <v>0</v>
      </c>
      <c r="I43" s="1369"/>
      <c r="J43" s="1368">
        <f>'Свед. о дох. и расх.'!J42</f>
        <v>0</v>
      </c>
      <c r="K43" s="1369"/>
      <c r="L43" s="376"/>
      <c r="M43" s="376"/>
      <c r="N43" s="376"/>
      <c r="P43" s="376"/>
    </row>
    <row r="44" spans="1:16" x14ac:dyDescent="0.25">
      <c r="A44" s="1342" t="s">
        <v>840</v>
      </c>
      <c r="B44" s="1342"/>
      <c r="C44" s="1342"/>
      <c r="D44" s="1342"/>
      <c r="E44" s="361" t="s">
        <v>791</v>
      </c>
      <c r="F44" s="1368">
        <f>'Свед. о дох. и расх.'!F43</f>
        <v>0</v>
      </c>
      <c r="G44" s="1369"/>
      <c r="H44" s="1368">
        <f>'Свед. о дох. и расх.'!H43</f>
        <v>0</v>
      </c>
      <c r="I44" s="1369"/>
      <c r="J44" s="1368">
        <f>'Свед. о дох. и расх.'!J43</f>
        <v>0</v>
      </c>
      <c r="K44" s="1369"/>
      <c r="L44" s="376"/>
      <c r="M44" s="376"/>
      <c r="N44" s="376"/>
      <c r="P44" s="376"/>
    </row>
    <row r="45" spans="1:16" x14ac:dyDescent="0.25">
      <c r="A45" s="1342" t="s">
        <v>841</v>
      </c>
      <c r="B45" s="1342"/>
      <c r="C45" s="1342"/>
      <c r="D45" s="1342"/>
      <c r="E45" s="361" t="s">
        <v>793</v>
      </c>
      <c r="F45" s="1368">
        <f>'Свед. о дох. и расх.'!F44</f>
        <v>0</v>
      </c>
      <c r="G45" s="1369"/>
      <c r="H45" s="1368">
        <f>'Свед. о дох. и расх.'!H44</f>
        <v>0</v>
      </c>
      <c r="I45" s="1369"/>
      <c r="J45" s="1368">
        <f>'Свед. о дох. и расх.'!J44</f>
        <v>0</v>
      </c>
      <c r="K45" s="1369"/>
      <c r="L45" s="376"/>
      <c r="M45" s="376"/>
      <c r="N45" s="376"/>
      <c r="P45" s="376"/>
    </row>
    <row r="46" spans="1:16" x14ac:dyDescent="0.25">
      <c r="A46" s="1342" t="s">
        <v>842</v>
      </c>
      <c r="B46" s="1342"/>
      <c r="C46" s="1342"/>
      <c r="D46" s="1342"/>
      <c r="E46" s="361" t="s">
        <v>795</v>
      </c>
      <c r="F46" s="1368">
        <f>'Свед. о дох. и расх.'!F45</f>
        <v>0</v>
      </c>
      <c r="G46" s="1369"/>
      <c r="H46" s="1368">
        <f>'Свед. о дох. и расх.'!H45</f>
        <v>0</v>
      </c>
      <c r="I46" s="1369"/>
      <c r="J46" s="1368">
        <f>'Свед. о дох. и расх.'!J45</f>
        <v>0</v>
      </c>
      <c r="K46" s="1369"/>
      <c r="L46" s="376"/>
      <c r="M46" s="376"/>
      <c r="N46" s="376"/>
      <c r="P46" s="376"/>
    </row>
    <row r="47" spans="1:16" x14ac:dyDescent="0.25">
      <c r="A47" s="1342" t="s">
        <v>843</v>
      </c>
      <c r="B47" s="1342"/>
      <c r="C47" s="1342"/>
      <c r="D47" s="1342"/>
      <c r="E47" s="361" t="s">
        <v>797</v>
      </c>
      <c r="F47" s="1368">
        <f>'Свед. о дох. и расх.'!F46</f>
        <v>0</v>
      </c>
      <c r="G47" s="1369"/>
      <c r="H47" s="1368">
        <f>'Свед. о дох. и расх.'!H46</f>
        <v>0</v>
      </c>
      <c r="I47" s="1369"/>
      <c r="J47" s="1368">
        <f>'Свед. о дох. и расх.'!J46</f>
        <v>0</v>
      </c>
      <c r="K47" s="1369"/>
      <c r="L47" s="376"/>
      <c r="M47" s="376"/>
      <c r="N47" s="376"/>
      <c r="P47" s="376"/>
    </row>
    <row r="48" spans="1:16" x14ac:dyDescent="0.25">
      <c r="A48" s="1342" t="s">
        <v>1013</v>
      </c>
      <c r="B48" s="1342"/>
      <c r="C48" s="1342"/>
      <c r="D48" s="1342"/>
      <c r="E48" s="361" t="s">
        <v>799</v>
      </c>
      <c r="F48" s="1368">
        <f>'Свед. о дох. и расх.'!F47</f>
        <v>0</v>
      </c>
      <c r="G48" s="1369"/>
      <c r="H48" s="1368">
        <f>'Свед. о дох. и расх.'!H47</f>
        <v>0</v>
      </c>
      <c r="I48" s="1369"/>
      <c r="J48" s="1368">
        <f>'Свед. о дох. и расх.'!J47</f>
        <v>0</v>
      </c>
      <c r="K48" s="1369"/>
      <c r="L48" s="376"/>
      <c r="M48" s="376"/>
      <c r="N48" s="376"/>
      <c r="P48" s="376"/>
    </row>
    <row r="49" spans="1:16" x14ac:dyDescent="0.25">
      <c r="A49" s="1342" t="s">
        <v>1014</v>
      </c>
      <c r="B49" s="1342"/>
      <c r="C49" s="1342"/>
      <c r="D49" s="1342"/>
      <c r="E49" s="361" t="s">
        <v>801</v>
      </c>
      <c r="F49" s="1368">
        <f>'Свед. о дох. и расх.'!F48</f>
        <v>0</v>
      </c>
      <c r="G49" s="1369"/>
      <c r="H49" s="1368">
        <f>'Свед. о дох. и расх.'!H48</f>
        <v>0</v>
      </c>
      <c r="I49" s="1369"/>
      <c r="J49" s="1368">
        <f>'Свед. о дох. и расх.'!J48</f>
        <v>0</v>
      </c>
      <c r="K49" s="1369"/>
      <c r="L49" s="376"/>
      <c r="M49" s="376"/>
      <c r="N49" s="376"/>
      <c r="P49" s="376"/>
    </row>
    <row r="50" spans="1:16" x14ac:dyDescent="0.25">
      <c r="A50" s="1342" t="s">
        <v>844</v>
      </c>
      <c r="B50" s="1342"/>
      <c r="C50" s="1342"/>
      <c r="D50" s="1342"/>
      <c r="E50" s="361" t="s">
        <v>802</v>
      </c>
      <c r="F50" s="1368">
        <f>'Свед. о дох. и расх.'!F49</f>
        <v>0</v>
      </c>
      <c r="G50" s="1369"/>
      <c r="H50" s="1368">
        <f>'Свед. о дох. и расх.'!H49</f>
        <v>0</v>
      </c>
      <c r="I50" s="1369"/>
      <c r="J50" s="1368">
        <f>'Свед. о дох. и расх.'!J49</f>
        <v>0</v>
      </c>
      <c r="K50" s="1369"/>
      <c r="L50" s="376"/>
      <c r="M50" s="376"/>
      <c r="N50" s="376"/>
      <c r="P50" s="376"/>
    </row>
    <row r="51" spans="1:16" x14ac:dyDescent="0.25">
      <c r="A51" s="1342" t="s">
        <v>845</v>
      </c>
      <c r="B51" s="1342"/>
      <c r="C51" s="1342"/>
      <c r="D51" s="1342"/>
      <c r="E51" s="361" t="s">
        <v>804</v>
      </c>
      <c r="F51" s="1368">
        <f>'Свед. о дох. и расх.'!F50</f>
        <v>0</v>
      </c>
      <c r="G51" s="1369"/>
      <c r="H51" s="1368">
        <f>'Свед. о дох. и расх.'!H50</f>
        <v>0</v>
      </c>
      <c r="I51" s="1369"/>
      <c r="J51" s="1368">
        <f>'Свед. о дох. и расх.'!J50</f>
        <v>0</v>
      </c>
      <c r="K51" s="1369"/>
      <c r="L51" s="376"/>
      <c r="M51" s="376"/>
      <c r="N51" s="376"/>
      <c r="P51" s="376"/>
    </row>
    <row r="52" spans="1:16" x14ac:dyDescent="0.25">
      <c r="A52" s="1342" t="s">
        <v>846</v>
      </c>
      <c r="B52" s="1342"/>
      <c r="C52" s="1342"/>
      <c r="D52" s="1342"/>
      <c r="E52" s="361" t="s">
        <v>806</v>
      </c>
      <c r="F52" s="1368">
        <f>'Свед. о дох. и расх.'!F51</f>
        <v>0</v>
      </c>
      <c r="G52" s="1369"/>
      <c r="H52" s="1368">
        <f>'Свед. о дох. и расх.'!H51</f>
        <v>0</v>
      </c>
      <c r="I52" s="1369"/>
      <c r="J52" s="1368">
        <f>'Свед. о дох. и расх.'!J51</f>
        <v>0</v>
      </c>
      <c r="K52" s="1369"/>
      <c r="L52" s="376"/>
      <c r="M52" s="376"/>
      <c r="N52" s="376"/>
      <c r="P52" s="376"/>
    </row>
    <row r="53" spans="1:16" x14ac:dyDescent="0.25">
      <c r="A53" s="1342" t="s">
        <v>1022</v>
      </c>
      <c r="B53" s="1342"/>
      <c r="C53" s="1342"/>
      <c r="D53" s="1342"/>
      <c r="E53" s="361" t="s">
        <v>808</v>
      </c>
      <c r="F53" s="1368">
        <f>'Свед. о дох. и расх.'!F52</f>
        <v>0</v>
      </c>
      <c r="G53" s="1369"/>
      <c r="H53" s="1368">
        <f>'Свед. о дох. и расх.'!H52</f>
        <v>0</v>
      </c>
      <c r="I53" s="1369"/>
      <c r="J53" s="1368">
        <f>'Свед. о дох. и расх.'!J52</f>
        <v>0</v>
      </c>
      <c r="K53" s="1369"/>
      <c r="L53" s="376"/>
      <c r="M53" s="376"/>
      <c r="N53" s="376"/>
      <c r="P53" s="376"/>
    </row>
    <row r="54" spans="1:16" x14ac:dyDescent="0.25">
      <c r="A54" s="1342" t="s">
        <v>1015</v>
      </c>
      <c r="B54" s="1342"/>
      <c r="C54" s="1342"/>
      <c r="D54" s="1342"/>
      <c r="E54" s="361" t="s">
        <v>811</v>
      </c>
      <c r="F54" s="1355">
        <f>'Свед. о дох. и расх.'!F53</f>
        <v>0</v>
      </c>
      <c r="G54" s="1356"/>
      <c r="H54" s="1355">
        <f>'Свед. о дох. и расх.'!H53</f>
        <v>0</v>
      </c>
      <c r="I54" s="1356"/>
      <c r="J54" s="1355">
        <f>'Свед. о дох. и расх.'!J53</f>
        <v>0</v>
      </c>
      <c r="K54" s="1356"/>
      <c r="L54" s="376"/>
      <c r="M54" s="376"/>
      <c r="N54" s="376"/>
      <c r="P54" s="376"/>
    </row>
    <row r="55" spans="1:16" x14ac:dyDescent="0.25">
      <c r="A55" s="1342" t="s">
        <v>1016</v>
      </c>
      <c r="B55" s="1342"/>
      <c r="C55" s="1342"/>
      <c r="D55" s="1342"/>
      <c r="E55" s="361" t="s">
        <v>813</v>
      </c>
      <c r="F55" s="1368">
        <f>'Свед. о дох. и расх.'!F54</f>
        <v>0</v>
      </c>
      <c r="G55" s="1369"/>
      <c r="H55" s="1368">
        <f>'Свед. о дох. и расх.'!H54</f>
        <v>0</v>
      </c>
      <c r="I55" s="1369"/>
      <c r="J55" s="1368">
        <f>'Свед. о дох. и расх.'!J54</f>
        <v>0</v>
      </c>
      <c r="K55" s="1369"/>
      <c r="L55" s="376"/>
      <c r="M55" s="376"/>
      <c r="N55" s="376"/>
      <c r="P55" s="376"/>
    </row>
    <row r="56" spans="1:16" x14ac:dyDescent="0.25">
      <c r="A56" s="1342" t="s">
        <v>1017</v>
      </c>
      <c r="B56" s="1342"/>
      <c r="C56" s="1342"/>
      <c r="D56" s="1342"/>
      <c r="E56" s="361" t="s">
        <v>823</v>
      </c>
      <c r="F56" s="1355">
        <f>'Свед. о дох. и расх.'!F55</f>
        <v>0</v>
      </c>
      <c r="G56" s="1356"/>
      <c r="H56" s="1355">
        <f>'Свед. о дох. и расх.'!H55</f>
        <v>0</v>
      </c>
      <c r="I56" s="1356"/>
      <c r="J56" s="1355">
        <f>'Свед. о дох. и расх.'!J55</f>
        <v>0</v>
      </c>
      <c r="K56" s="1356"/>
      <c r="L56" s="376"/>
      <c r="M56" s="376"/>
      <c r="N56" s="376"/>
      <c r="P56" s="376"/>
    </row>
    <row r="57" spans="1:16" x14ac:dyDescent="0.25">
      <c r="A57" s="1357"/>
      <c r="B57" s="1358"/>
      <c r="C57" s="1358"/>
      <c r="D57" s="1358"/>
      <c r="E57" s="1358"/>
      <c r="F57" s="1358"/>
      <c r="G57" s="1358"/>
      <c r="H57" s="1358"/>
      <c r="I57" s="1358"/>
      <c r="J57" s="1358"/>
      <c r="K57" s="1359"/>
      <c r="L57" s="376"/>
      <c r="M57" s="376"/>
      <c r="N57" s="376"/>
      <c r="P57" s="376"/>
    </row>
    <row r="58" spans="1:16" x14ac:dyDescent="0.25">
      <c r="A58" s="1374" t="s">
        <v>1448</v>
      </c>
      <c r="B58" s="1374"/>
      <c r="C58" s="1374"/>
      <c r="D58" s="1374"/>
      <c r="E58" s="1374"/>
      <c r="F58" s="1374"/>
      <c r="G58" s="1374"/>
      <c r="H58" s="1374"/>
      <c r="I58" s="1374"/>
      <c r="J58" s="1374"/>
      <c r="K58" s="1374"/>
      <c r="L58" s="376"/>
      <c r="M58" s="376"/>
      <c r="N58" s="376"/>
      <c r="P58" s="376"/>
    </row>
    <row r="59" spans="1:16" ht="34.5" customHeight="1" x14ac:dyDescent="0.25">
      <c r="A59" s="2097" t="s">
        <v>1244</v>
      </c>
      <c r="B59" s="2098"/>
      <c r="C59" s="2099"/>
      <c r="D59" s="1365" t="s">
        <v>1245</v>
      </c>
      <c r="E59" s="1367"/>
      <c r="F59" s="1375" t="str">
        <f>F39</f>
        <v>За предыдущий год</v>
      </c>
      <c r="G59" s="1354"/>
      <c r="H59" s="1375" t="str">
        <f>H39</f>
        <v>На последнюю отчетную (квартальную) дату2</v>
      </c>
      <c r="I59" s="1354"/>
      <c r="J59" s="1375" t="str">
        <f>J39</f>
        <v>За аналогичный период предыдущего года</v>
      </c>
      <c r="K59" s="1354"/>
      <c r="L59" s="376"/>
      <c r="M59" s="376"/>
      <c r="N59" s="376"/>
      <c r="P59" s="376"/>
    </row>
    <row r="60" spans="1:16" ht="36" customHeight="1" x14ac:dyDescent="0.25">
      <c r="A60" s="2092" t="s">
        <v>1449</v>
      </c>
      <c r="B60" s="2092"/>
      <c r="C60" s="2092"/>
      <c r="D60" s="378" t="s">
        <v>1155</v>
      </c>
      <c r="E60" s="379">
        <v>1</v>
      </c>
      <c r="F60" s="2089" t="e">
        <f>F13/F25</f>
        <v>#DIV/0!</v>
      </c>
      <c r="G60" s="2093"/>
      <c r="H60" s="2089" t="e">
        <f>H13/H25</f>
        <v>#DIV/0!</v>
      </c>
      <c r="I60" s="2093"/>
      <c r="J60" s="2089" t="e">
        <f>J13/J25</f>
        <v>#DIV/0!</v>
      </c>
      <c r="K60" s="2093"/>
      <c r="L60" s="376"/>
      <c r="M60" s="376"/>
      <c r="N60" s="376"/>
      <c r="P60" s="376"/>
    </row>
    <row r="61" spans="1:16" ht="63" customHeight="1" x14ac:dyDescent="0.25">
      <c r="A61" s="2092" t="s">
        <v>1303</v>
      </c>
      <c r="B61" s="2092"/>
      <c r="C61" s="2092"/>
      <c r="D61" s="378" t="s">
        <v>1155</v>
      </c>
      <c r="E61" s="380">
        <v>0.05</v>
      </c>
      <c r="F61" s="2089" t="e">
        <f>(F24+F30-F8)/F13</f>
        <v>#DIV/0!</v>
      </c>
      <c r="G61" s="2093"/>
      <c r="H61" s="2089" t="e">
        <f>(H24+H30-H8)/H13</f>
        <v>#DIV/0!</v>
      </c>
      <c r="I61" s="2093"/>
      <c r="J61" s="2089" t="e">
        <f>(J24+J30-J8)/J13</f>
        <v>#DIV/0!</v>
      </c>
      <c r="K61" s="2093"/>
      <c r="L61" s="376"/>
      <c r="M61" s="376"/>
      <c r="N61" s="376"/>
      <c r="P61" s="376"/>
    </row>
    <row r="62" spans="1:16" ht="49.5" customHeight="1" x14ac:dyDescent="0.25">
      <c r="A62" s="2092" t="s">
        <v>1304</v>
      </c>
      <c r="B62" s="2092"/>
      <c r="C62" s="2092"/>
      <c r="D62" s="378" t="s">
        <v>1156</v>
      </c>
      <c r="E62" s="380">
        <v>0.85</v>
      </c>
      <c r="F62" s="2089" t="e">
        <f>(F25+F30)/F22</f>
        <v>#DIV/0!</v>
      </c>
      <c r="G62" s="2093"/>
      <c r="H62" s="2089" t="e">
        <f>(H25+H30)/H22</f>
        <v>#DIV/0!</v>
      </c>
      <c r="I62" s="2093"/>
      <c r="J62" s="2089" t="e">
        <f>(J25+J30)/J22</f>
        <v>#DIV/0!</v>
      </c>
      <c r="K62" s="2093"/>
      <c r="L62" s="376"/>
      <c r="M62" s="376"/>
      <c r="N62" s="376"/>
      <c r="P62" s="376"/>
    </row>
    <row r="63" spans="1:16" x14ac:dyDescent="0.25">
      <c r="A63" s="2088" t="s">
        <v>1246</v>
      </c>
      <c r="B63" s="2088"/>
      <c r="C63" s="2088"/>
      <c r="D63" s="2088"/>
      <c r="E63" s="2088"/>
      <c r="F63" s="2088"/>
      <c r="G63" s="2088"/>
      <c r="H63" s="2088"/>
      <c r="I63" s="2088"/>
      <c r="J63" s="2088"/>
      <c r="K63" s="2088"/>
      <c r="L63" s="376"/>
      <c r="M63" s="376"/>
      <c r="N63" s="376"/>
      <c r="P63" s="376"/>
    </row>
    <row r="64" spans="1:16" x14ac:dyDescent="0.25">
      <c r="A64" s="1374" t="s">
        <v>1247</v>
      </c>
      <c r="B64" s="1374"/>
      <c r="C64" s="1374"/>
      <c r="D64" s="1374"/>
      <c r="E64" s="1374"/>
      <c r="F64" s="1374"/>
      <c r="G64" s="1374"/>
      <c r="H64" s="1374"/>
      <c r="I64" s="1374"/>
      <c r="J64" s="1374"/>
      <c r="K64" s="1374"/>
      <c r="L64" s="376"/>
      <c r="M64" s="376"/>
      <c r="N64" s="376"/>
      <c r="P64" s="376"/>
    </row>
    <row r="65" spans="1:256" ht="39" customHeight="1" x14ac:dyDescent="0.25">
      <c r="A65" s="445" t="s">
        <v>1450</v>
      </c>
      <c r="B65" s="2084" t="s">
        <v>1365</v>
      </c>
      <c r="C65" s="2085"/>
      <c r="D65" s="547"/>
      <c r="E65" s="547"/>
      <c r="F65" s="2089" t="e">
        <f>F40/(F53+D65)</f>
        <v>#DIV/0!</v>
      </c>
      <c r="G65" s="2090"/>
      <c r="H65" s="2091"/>
      <c r="I65" s="1346"/>
      <c r="J65" s="2091"/>
      <c r="K65" s="1346"/>
      <c r="L65" s="376"/>
      <c r="M65" s="376"/>
      <c r="N65" s="376"/>
      <c r="P65" s="376"/>
    </row>
    <row r="66" spans="1:256" ht="31.5" hidden="1" x14ac:dyDescent="0.25">
      <c r="A66" s="445" t="s">
        <v>1248</v>
      </c>
      <c r="B66" s="446" t="s">
        <v>1305</v>
      </c>
      <c r="C66" s="444"/>
      <c r="D66" s="370" t="s">
        <v>1306</v>
      </c>
      <c r="E66" s="444"/>
      <c r="F66" s="2091"/>
      <c r="G66" s="1346"/>
      <c r="H66" s="2091"/>
      <c r="I66" s="1346"/>
      <c r="J66" s="2091"/>
      <c r="K66" s="1346"/>
      <c r="L66" s="376"/>
      <c r="M66" s="376"/>
      <c r="N66" s="376"/>
      <c r="P66" s="376"/>
    </row>
    <row r="67" spans="1:256" s="846" customFormat="1" ht="35.25" customHeight="1" x14ac:dyDescent="0.25">
      <c r="A67" s="2094" t="s">
        <v>1459</v>
      </c>
      <c r="B67" s="2095"/>
      <c r="C67" s="2095"/>
      <c r="D67" s="2095"/>
      <c r="E67" s="2095"/>
      <c r="F67" s="2095"/>
      <c r="G67" s="2095"/>
      <c r="H67" s="2095"/>
      <c r="I67" s="2095"/>
      <c r="J67" s="2095"/>
      <c r="K67" s="2096"/>
      <c r="L67" s="848"/>
      <c r="M67" s="848"/>
      <c r="N67" s="848"/>
      <c r="O67" s="847"/>
      <c r="P67" s="848"/>
    </row>
    <row r="68" spans="1:256" x14ac:dyDescent="0.25">
      <c r="A68" s="1357"/>
      <c r="B68" s="1358"/>
      <c r="C68" s="1358"/>
      <c r="D68" s="1358"/>
      <c r="E68" s="1358"/>
      <c r="F68" s="1358"/>
      <c r="G68" s="1358"/>
      <c r="H68" s="1358"/>
      <c r="I68" s="1358"/>
      <c r="J68" s="1358"/>
      <c r="K68" s="1359"/>
      <c r="L68" s="376"/>
      <c r="M68" s="376"/>
      <c r="N68" s="376"/>
      <c r="P68" s="376"/>
    </row>
    <row r="69" spans="1:256" x14ac:dyDescent="0.25">
      <c r="A69" s="2086" t="s">
        <v>989</v>
      </c>
      <c r="B69" s="2087"/>
      <c r="C69" s="2087"/>
      <c r="D69" s="2087"/>
      <c r="E69" s="2087"/>
      <c r="F69" s="2087"/>
      <c r="G69" s="2087"/>
      <c r="H69" s="2087"/>
      <c r="I69" s="2087"/>
      <c r="J69" s="2087"/>
      <c r="K69" s="2087"/>
      <c r="L69" s="371"/>
      <c r="M69" s="371"/>
      <c r="N69" s="371"/>
      <c r="O69" s="371"/>
      <c r="P69" s="371"/>
    </row>
    <row r="70" spans="1:256" ht="32.25" customHeight="1" x14ac:dyDescent="0.25">
      <c r="A70" s="2081" t="s">
        <v>1249</v>
      </c>
      <c r="B70" s="2082"/>
      <c r="C70" s="2083"/>
      <c r="D70" s="365" t="s">
        <v>1154</v>
      </c>
      <c r="E70" s="366">
        <v>5</v>
      </c>
      <c r="F70" s="2079"/>
      <c r="G70" s="2080"/>
      <c r="H70" s="2079"/>
      <c r="I70" s="2080"/>
      <c r="J70" s="2079"/>
      <c r="K70" s="2080"/>
      <c r="L70" s="371"/>
      <c r="M70" s="371"/>
      <c r="N70" s="371"/>
      <c r="O70" s="371"/>
      <c r="P70" s="371"/>
    </row>
    <row r="71" spans="1:256" x14ac:dyDescent="0.25">
      <c r="A71" s="2081" t="s">
        <v>1250</v>
      </c>
      <c r="B71" s="2082"/>
      <c r="C71" s="2083"/>
      <c r="D71" s="367" t="s">
        <v>1154</v>
      </c>
      <c r="E71" s="366">
        <v>3</v>
      </c>
      <c r="F71" s="2079"/>
      <c r="G71" s="2080"/>
      <c r="H71" s="2079"/>
      <c r="I71" s="2080"/>
      <c r="J71" s="2079"/>
      <c r="K71" s="2080"/>
      <c r="L71" s="371"/>
      <c r="M71" s="371"/>
      <c r="N71" s="371"/>
      <c r="O71" s="371"/>
      <c r="P71" s="371"/>
    </row>
    <row r="72" spans="1:256" x14ac:dyDescent="0.25">
      <c r="A72" s="1357"/>
      <c r="B72" s="1358"/>
      <c r="C72" s="1358"/>
      <c r="D72" s="1358"/>
      <c r="E72" s="1358"/>
      <c r="F72" s="1358"/>
      <c r="G72" s="1358"/>
      <c r="H72" s="1358"/>
      <c r="I72" s="1358"/>
      <c r="J72" s="1358"/>
      <c r="K72" s="1359"/>
      <c r="L72" s="376"/>
      <c r="M72" s="376"/>
      <c r="N72" s="376"/>
      <c r="P72" s="376"/>
    </row>
    <row r="73" spans="1:256" ht="16.5" thickBot="1" x14ac:dyDescent="0.3">
      <c r="A73" s="2076" t="s">
        <v>1301</v>
      </c>
      <c r="B73" s="2077"/>
      <c r="C73" s="2077"/>
      <c r="D73" s="2077"/>
      <c r="E73" s="2077"/>
      <c r="F73" s="2077"/>
      <c r="G73" s="2077"/>
      <c r="H73" s="2077"/>
      <c r="I73" s="2077"/>
      <c r="J73" s="2077"/>
      <c r="K73" s="2078"/>
      <c r="L73" s="371"/>
      <c r="M73" s="371"/>
      <c r="N73" s="371"/>
      <c r="O73" s="371"/>
      <c r="P73" s="371"/>
    </row>
    <row r="74" spans="1:256" x14ac:dyDescent="0.25">
      <c r="A74" s="1347" t="s">
        <v>304</v>
      </c>
      <c r="B74" s="1348"/>
      <c r="C74" s="1348"/>
      <c r="D74" s="1348"/>
      <c r="E74" s="1349"/>
      <c r="F74" s="1350" t="s">
        <v>301</v>
      </c>
      <c r="G74" s="1351"/>
      <c r="H74" s="1351"/>
      <c r="I74" s="1351"/>
      <c r="J74" s="1351"/>
      <c r="K74" s="1352"/>
      <c r="L74" s="371"/>
      <c r="M74" s="371"/>
      <c r="N74" s="371"/>
      <c r="O74" s="371"/>
      <c r="P74" s="371"/>
    </row>
    <row r="75" spans="1:256" ht="31.5" x14ac:dyDescent="0.25">
      <c r="A75" s="381" t="s">
        <v>305</v>
      </c>
      <c r="B75" s="416" t="s">
        <v>1187</v>
      </c>
      <c r="C75" s="416" t="s">
        <v>153</v>
      </c>
      <c r="D75" s="416" t="s">
        <v>1251</v>
      </c>
      <c r="E75" s="382" t="s">
        <v>1190</v>
      </c>
      <c r="F75" s="1353" t="s">
        <v>305</v>
      </c>
      <c r="G75" s="1354"/>
      <c r="H75" s="416" t="s">
        <v>1187</v>
      </c>
      <c r="I75" s="383" t="s">
        <v>153</v>
      </c>
      <c r="J75" s="416" t="s">
        <v>1180</v>
      </c>
      <c r="K75" s="382" t="s">
        <v>1189</v>
      </c>
      <c r="L75" s="384"/>
      <c r="M75" s="384"/>
      <c r="N75" s="384"/>
      <c r="O75" s="384"/>
      <c r="P75" s="384"/>
      <c r="Q75" s="384"/>
      <c r="R75" s="384"/>
      <c r="S75" s="384"/>
      <c r="T75" s="384"/>
      <c r="U75" s="384"/>
      <c r="V75" s="384"/>
      <c r="W75" s="384"/>
      <c r="X75" s="384"/>
      <c r="Y75" s="384"/>
      <c r="Z75" s="384"/>
      <c r="AA75" s="384"/>
      <c r="AB75" s="384"/>
      <c r="AC75" s="384"/>
      <c r="AD75" s="384"/>
      <c r="AE75" s="384"/>
      <c r="AF75" s="384"/>
      <c r="AG75" s="384"/>
      <c r="AH75" s="384"/>
      <c r="AI75" s="384"/>
      <c r="AJ75" s="384"/>
      <c r="AK75" s="384"/>
      <c r="AL75" s="384"/>
      <c r="AM75" s="384"/>
      <c r="AN75" s="384"/>
      <c r="AO75" s="384"/>
      <c r="AP75" s="384"/>
      <c r="AQ75" s="384"/>
      <c r="AR75" s="384"/>
      <c r="AS75" s="384"/>
      <c r="AT75" s="384"/>
      <c r="AU75" s="384"/>
      <c r="AV75" s="384"/>
      <c r="AW75" s="384"/>
      <c r="AX75" s="384"/>
      <c r="AY75" s="384"/>
      <c r="AZ75" s="384"/>
      <c r="BA75" s="384"/>
      <c r="BB75" s="384"/>
      <c r="BC75" s="384"/>
      <c r="BD75" s="384"/>
      <c r="BE75" s="384"/>
      <c r="BF75" s="384"/>
      <c r="BG75" s="384"/>
      <c r="BH75" s="384"/>
      <c r="BI75" s="384"/>
      <c r="BJ75" s="384"/>
      <c r="BK75" s="384"/>
      <c r="BL75" s="384"/>
      <c r="BM75" s="384"/>
      <c r="BN75" s="384"/>
      <c r="BO75" s="384"/>
      <c r="BP75" s="384"/>
      <c r="BQ75" s="384"/>
      <c r="BR75" s="384"/>
      <c r="BS75" s="384"/>
      <c r="BT75" s="384"/>
      <c r="BU75" s="384"/>
      <c r="BV75" s="384"/>
      <c r="BW75" s="384"/>
      <c r="BX75" s="384"/>
      <c r="BY75" s="384"/>
      <c r="BZ75" s="384"/>
      <c r="CA75" s="384"/>
      <c r="CB75" s="384"/>
      <c r="CC75" s="384"/>
      <c r="CD75" s="384"/>
      <c r="CE75" s="384"/>
      <c r="CF75" s="384"/>
      <c r="CG75" s="384"/>
      <c r="CH75" s="384"/>
      <c r="CI75" s="384"/>
      <c r="CJ75" s="384"/>
      <c r="CK75" s="384"/>
      <c r="CL75" s="384"/>
      <c r="CM75" s="384"/>
      <c r="CN75" s="384"/>
      <c r="CO75" s="384"/>
      <c r="CP75" s="384"/>
      <c r="CQ75" s="384"/>
      <c r="CR75" s="384"/>
      <c r="CS75" s="384"/>
      <c r="CT75" s="384"/>
      <c r="CU75" s="384"/>
      <c r="CV75" s="384"/>
      <c r="CW75" s="384"/>
      <c r="CX75" s="384"/>
      <c r="CY75" s="384"/>
      <c r="CZ75" s="384"/>
      <c r="DA75" s="384"/>
      <c r="DB75" s="384"/>
      <c r="DC75" s="384"/>
      <c r="DD75" s="384"/>
      <c r="DE75" s="384"/>
      <c r="DF75" s="384"/>
      <c r="DG75" s="384"/>
      <c r="DH75" s="384"/>
      <c r="DI75" s="384"/>
      <c r="DJ75" s="384"/>
      <c r="DK75" s="384"/>
      <c r="DL75" s="384"/>
      <c r="DM75" s="384"/>
      <c r="DN75" s="384"/>
      <c r="DO75" s="384"/>
      <c r="DP75" s="384"/>
      <c r="DQ75" s="384"/>
      <c r="DR75" s="384"/>
      <c r="DS75" s="384"/>
      <c r="DT75" s="384"/>
      <c r="DU75" s="384"/>
      <c r="DV75" s="384"/>
      <c r="DW75" s="384"/>
      <c r="DX75" s="384"/>
      <c r="DY75" s="384"/>
      <c r="DZ75" s="384"/>
      <c r="EA75" s="384"/>
      <c r="EB75" s="384"/>
      <c r="EC75" s="384"/>
      <c r="ED75" s="384"/>
      <c r="EE75" s="384"/>
      <c r="EF75" s="384"/>
      <c r="EG75" s="384"/>
      <c r="EH75" s="384"/>
      <c r="EI75" s="384"/>
      <c r="EJ75" s="384"/>
      <c r="EK75" s="384"/>
      <c r="EL75" s="384"/>
      <c r="EM75" s="384"/>
      <c r="EN75" s="384"/>
      <c r="EO75" s="384"/>
      <c r="EP75" s="384"/>
      <c r="EQ75" s="384"/>
      <c r="ER75" s="384"/>
      <c r="ES75" s="384"/>
      <c r="ET75" s="384"/>
      <c r="EU75" s="384"/>
      <c r="EV75" s="384"/>
      <c r="EW75" s="384"/>
      <c r="EX75" s="384"/>
      <c r="EY75" s="384"/>
      <c r="EZ75" s="384"/>
      <c r="FA75" s="384"/>
      <c r="FB75" s="384"/>
      <c r="FC75" s="384"/>
      <c r="FD75" s="384"/>
      <c r="FE75" s="384"/>
      <c r="FF75" s="384"/>
      <c r="FG75" s="384"/>
      <c r="FH75" s="384"/>
      <c r="FI75" s="384"/>
      <c r="FJ75" s="384"/>
      <c r="FK75" s="384"/>
      <c r="FL75" s="384"/>
      <c r="FM75" s="384"/>
      <c r="FN75" s="384"/>
      <c r="FO75" s="384"/>
      <c r="FP75" s="384"/>
      <c r="FQ75" s="384"/>
      <c r="FR75" s="384"/>
      <c r="FS75" s="384"/>
      <c r="FT75" s="384"/>
      <c r="FU75" s="384"/>
      <c r="FV75" s="384"/>
      <c r="FW75" s="384"/>
      <c r="FX75" s="384"/>
      <c r="FY75" s="384"/>
      <c r="FZ75" s="384"/>
      <c r="GA75" s="384"/>
      <c r="GB75" s="384"/>
      <c r="GC75" s="384"/>
      <c r="GD75" s="384"/>
      <c r="GE75" s="384"/>
      <c r="GF75" s="384"/>
      <c r="GG75" s="384"/>
      <c r="GH75" s="384"/>
      <c r="GI75" s="384"/>
      <c r="GJ75" s="384"/>
      <c r="GK75" s="384"/>
      <c r="GL75" s="384"/>
      <c r="GM75" s="384"/>
      <c r="GN75" s="384"/>
      <c r="GO75" s="384"/>
      <c r="GP75" s="384"/>
      <c r="GQ75" s="384"/>
      <c r="GR75" s="384"/>
      <c r="GS75" s="384"/>
      <c r="GT75" s="384"/>
      <c r="GU75" s="384"/>
      <c r="GV75" s="384"/>
      <c r="GW75" s="384"/>
      <c r="GX75" s="384"/>
      <c r="GY75" s="384"/>
      <c r="GZ75" s="384"/>
      <c r="HA75" s="384"/>
      <c r="HB75" s="384"/>
      <c r="HC75" s="384"/>
      <c r="HD75" s="384"/>
      <c r="HE75" s="384"/>
      <c r="HF75" s="384"/>
      <c r="HG75" s="384"/>
      <c r="HH75" s="384"/>
      <c r="HI75" s="384"/>
      <c r="HJ75" s="384"/>
      <c r="HK75" s="384"/>
      <c r="HL75" s="384"/>
      <c r="HM75" s="384"/>
      <c r="HN75" s="384"/>
      <c r="HO75" s="384"/>
      <c r="HP75" s="384"/>
      <c r="HQ75" s="384"/>
      <c r="HR75" s="384"/>
      <c r="HS75" s="384"/>
      <c r="HT75" s="384"/>
      <c r="HU75" s="384"/>
      <c r="HV75" s="384"/>
      <c r="HW75" s="384"/>
      <c r="HX75" s="384"/>
      <c r="HY75" s="384"/>
      <c r="HZ75" s="384"/>
      <c r="IA75" s="384"/>
      <c r="IB75" s="384"/>
      <c r="IC75" s="384"/>
      <c r="ID75" s="384"/>
      <c r="IE75" s="384"/>
      <c r="IF75" s="384"/>
      <c r="IG75" s="384"/>
      <c r="IH75" s="384"/>
      <c r="II75" s="384"/>
      <c r="IJ75" s="384"/>
      <c r="IK75" s="384"/>
      <c r="IL75" s="384"/>
      <c r="IM75" s="384"/>
      <c r="IN75" s="384"/>
      <c r="IO75" s="384"/>
      <c r="IP75" s="384"/>
      <c r="IQ75" s="384"/>
      <c r="IR75" s="384"/>
      <c r="IS75" s="384"/>
      <c r="IT75" s="384"/>
      <c r="IU75" s="384"/>
      <c r="IV75" s="384"/>
    </row>
    <row r="76" spans="1:256" x14ac:dyDescent="0.25">
      <c r="A76" s="396">
        <f>'Свед. о дох. и расх.'!A68</f>
        <v>0</v>
      </c>
      <c r="B76" s="369">
        <f>'Свед. о дох. и расх.'!B68</f>
        <v>0</v>
      </c>
      <c r="C76" s="369" t="e">
        <f>'Свед. о дох. и расх.'!C68</f>
        <v>#DIV/0!</v>
      </c>
      <c r="D76" s="369">
        <f>'Свед. о дох. и расх.'!D68</f>
        <v>0</v>
      </c>
      <c r="E76" s="369">
        <f>'Свед. о дох. и расх.'!E68</f>
        <v>0</v>
      </c>
      <c r="F76" s="2072">
        <f>'Свед. о дох. и расх.'!F68</f>
        <v>0</v>
      </c>
      <c r="G76" s="2073"/>
      <c r="H76" s="369">
        <f>'Свед. о дох. и расх.'!H68</f>
        <v>0</v>
      </c>
      <c r="I76" s="369" t="e">
        <f>'Свед. о дох. и расх.'!I68</f>
        <v>#DIV/0!</v>
      </c>
      <c r="J76" s="369">
        <f>'Свед. о дох. и расх.'!J68</f>
        <v>0</v>
      </c>
      <c r="K76" s="387">
        <f>'Свед. о дох. и расх.'!K68</f>
        <v>0</v>
      </c>
      <c r="L76" s="371"/>
      <c r="M76" s="371"/>
      <c r="N76" s="371"/>
      <c r="O76" s="371"/>
      <c r="P76" s="371"/>
    </row>
    <row r="77" spans="1:256" x14ac:dyDescent="0.25">
      <c r="A77" s="396">
        <f>'Свед. о дох. и расх.'!A69</f>
        <v>0</v>
      </c>
      <c r="B77" s="369">
        <f>'Свед. о дох. и расх.'!B69</f>
        <v>0</v>
      </c>
      <c r="C77" s="369" t="e">
        <f>'Свед. о дох. и расх.'!C69</f>
        <v>#DIV/0!</v>
      </c>
      <c r="D77" s="369">
        <f>'Свед. о дох. и расх.'!D69</f>
        <v>0</v>
      </c>
      <c r="E77" s="369">
        <f>'Свед. о дох. и расх.'!E69</f>
        <v>0</v>
      </c>
      <c r="F77" s="2072">
        <f>'Свед. о дох. и расх.'!F69</f>
        <v>0</v>
      </c>
      <c r="G77" s="2073"/>
      <c r="H77" s="369">
        <f>'Свед. о дох. и расх.'!H69</f>
        <v>0</v>
      </c>
      <c r="I77" s="369" t="e">
        <f>'Свед. о дох. и расх.'!I69</f>
        <v>#DIV/0!</v>
      </c>
      <c r="J77" s="369">
        <f>'Свед. о дох. и расх.'!J69</f>
        <v>0</v>
      </c>
      <c r="K77" s="387">
        <f>'Свед. о дох. и расх.'!K69</f>
        <v>0</v>
      </c>
      <c r="L77" s="371"/>
      <c r="M77" s="371"/>
      <c r="N77" s="371"/>
      <c r="O77" s="371"/>
      <c r="P77" s="371"/>
    </row>
    <row r="78" spans="1:256" x14ac:dyDescent="0.25">
      <c r="A78" s="396">
        <f>'Свед. о дох. и расх.'!A70</f>
        <v>0</v>
      </c>
      <c r="B78" s="369">
        <f>'Свед. о дох. и расх.'!B70</f>
        <v>0</v>
      </c>
      <c r="C78" s="369" t="e">
        <f>'Свед. о дох. и расх.'!C70</f>
        <v>#DIV/0!</v>
      </c>
      <c r="D78" s="369">
        <f>'Свед. о дох. и расх.'!D70</f>
        <v>0</v>
      </c>
      <c r="E78" s="369">
        <f>'Свед. о дох. и расх.'!E70</f>
        <v>0</v>
      </c>
      <c r="F78" s="2072">
        <f>'Свед. о дох. и расх.'!F70</f>
        <v>0</v>
      </c>
      <c r="G78" s="2073"/>
      <c r="H78" s="369">
        <f>'Свед. о дох. и расх.'!H70</f>
        <v>0</v>
      </c>
      <c r="I78" s="369" t="e">
        <f>'Свед. о дох. и расх.'!I70</f>
        <v>#DIV/0!</v>
      </c>
      <c r="J78" s="369">
        <f>'Свед. о дох. и расх.'!J70</f>
        <v>0</v>
      </c>
      <c r="K78" s="387">
        <f>'Свед. о дох. и расх.'!K70</f>
        <v>0</v>
      </c>
      <c r="L78" s="371"/>
      <c r="M78" s="371"/>
      <c r="N78" s="371"/>
      <c r="O78" s="371"/>
      <c r="P78" s="371"/>
    </row>
    <row r="79" spans="1:256" x14ac:dyDescent="0.25">
      <c r="A79" s="396">
        <f>'Свед. о дох. и расх.'!A71</f>
        <v>0</v>
      </c>
      <c r="B79" s="369">
        <f>'Свед. о дох. и расх.'!B71</f>
        <v>0</v>
      </c>
      <c r="C79" s="369" t="e">
        <f>'Свед. о дох. и расх.'!C71</f>
        <v>#DIV/0!</v>
      </c>
      <c r="D79" s="369">
        <f>'Свед. о дох. и расх.'!D71</f>
        <v>0</v>
      </c>
      <c r="E79" s="369">
        <f>'Свед. о дох. и расх.'!E71</f>
        <v>0</v>
      </c>
      <c r="F79" s="2072">
        <f>'Свед. о дох. и расх.'!F71</f>
        <v>0</v>
      </c>
      <c r="G79" s="2073"/>
      <c r="H79" s="369">
        <f>'Свед. о дох. и расх.'!H71</f>
        <v>0</v>
      </c>
      <c r="I79" s="369" t="e">
        <f>'Свед. о дох. и расх.'!I71</f>
        <v>#DIV/0!</v>
      </c>
      <c r="J79" s="369">
        <f>'Свед. о дох. и расх.'!J71</f>
        <v>0</v>
      </c>
      <c r="K79" s="387">
        <f>'Свед. о дох. и расх.'!K71</f>
        <v>0</v>
      </c>
      <c r="L79" s="371"/>
      <c r="M79" s="371"/>
      <c r="N79" s="371"/>
      <c r="O79" s="371"/>
      <c r="P79" s="371"/>
    </row>
    <row r="80" spans="1:256" x14ac:dyDescent="0.25">
      <c r="A80" s="396">
        <f>'Свед. о дох. и расх.'!A72</f>
        <v>0</v>
      </c>
      <c r="B80" s="369">
        <f>'Свед. о дох. и расх.'!B72</f>
        <v>0</v>
      </c>
      <c r="C80" s="369" t="e">
        <f>'Свед. о дох. и расх.'!C72</f>
        <v>#DIV/0!</v>
      </c>
      <c r="D80" s="369">
        <f>'Свед. о дох. и расх.'!D72</f>
        <v>0</v>
      </c>
      <c r="E80" s="369">
        <f>'Свед. о дох. и расх.'!E72</f>
        <v>0</v>
      </c>
      <c r="F80" s="2072">
        <f>'Свед. о дох. и расх.'!F72</f>
        <v>0</v>
      </c>
      <c r="G80" s="2073"/>
      <c r="H80" s="369">
        <f>'Свед. о дох. и расх.'!H72</f>
        <v>0</v>
      </c>
      <c r="I80" s="369" t="e">
        <f>'Свед. о дох. и расх.'!I72</f>
        <v>#DIV/0!</v>
      </c>
      <c r="J80" s="369">
        <f>'Свед. о дох. и расх.'!J72</f>
        <v>0</v>
      </c>
      <c r="K80" s="387">
        <f>'Свед. о дох. и расх.'!K72</f>
        <v>0</v>
      </c>
      <c r="L80" s="371"/>
      <c r="M80" s="371"/>
      <c r="N80" s="371"/>
      <c r="O80" s="371"/>
      <c r="P80" s="371"/>
    </row>
    <row r="81" spans="1:16" x14ac:dyDescent="0.25">
      <c r="A81" s="396">
        <f>'Свед. о дох. и расх.'!A73</f>
        <v>0</v>
      </c>
      <c r="B81" s="369">
        <f>'Свед. о дох. и расх.'!B73</f>
        <v>0</v>
      </c>
      <c r="C81" s="369" t="e">
        <f>'Свед. о дох. и расх.'!C73</f>
        <v>#DIV/0!</v>
      </c>
      <c r="D81" s="369">
        <f>'Свед. о дох. и расх.'!D73</f>
        <v>0</v>
      </c>
      <c r="E81" s="369">
        <f>'Свед. о дох. и расх.'!E73</f>
        <v>0</v>
      </c>
      <c r="F81" s="2072">
        <f>'Свед. о дох. и расх.'!F73</f>
        <v>0</v>
      </c>
      <c r="G81" s="2073"/>
      <c r="H81" s="369">
        <f>'Свед. о дох. и расх.'!H73</f>
        <v>0</v>
      </c>
      <c r="I81" s="369" t="e">
        <f>'Свед. о дох. и расх.'!I73</f>
        <v>#DIV/0!</v>
      </c>
      <c r="J81" s="369">
        <f>'Свед. о дох. и расх.'!J73</f>
        <v>0</v>
      </c>
      <c r="K81" s="387">
        <f>'Свед. о дох. и расх.'!K73</f>
        <v>0</v>
      </c>
      <c r="L81" s="371"/>
      <c r="M81" s="371"/>
      <c r="N81" s="371"/>
      <c r="O81" s="371"/>
      <c r="P81" s="371"/>
    </row>
    <row r="82" spans="1:16" x14ac:dyDescent="0.25">
      <c r="A82" s="396">
        <f>'Свед. о дох. и расх.'!A74</f>
        <v>0</v>
      </c>
      <c r="B82" s="369">
        <f>'Свед. о дох. и расх.'!B74</f>
        <v>0</v>
      </c>
      <c r="C82" s="369" t="e">
        <f>'Свед. о дох. и расх.'!C74</f>
        <v>#DIV/0!</v>
      </c>
      <c r="D82" s="369">
        <f>'Свед. о дох. и расх.'!D74</f>
        <v>0</v>
      </c>
      <c r="E82" s="369">
        <f>'Свед. о дох. и расх.'!E74</f>
        <v>0</v>
      </c>
      <c r="F82" s="2072">
        <f>'Свед. о дох. и расх.'!F74</f>
        <v>0</v>
      </c>
      <c r="G82" s="2073"/>
      <c r="H82" s="369">
        <f>'Свед. о дох. и расх.'!H74</f>
        <v>0</v>
      </c>
      <c r="I82" s="369" t="e">
        <f>'Свед. о дох. и расх.'!I74</f>
        <v>#DIV/0!</v>
      </c>
      <c r="J82" s="369">
        <f>'Свед. о дох. и расх.'!J74</f>
        <v>0</v>
      </c>
      <c r="K82" s="387">
        <f>'Свед. о дох. и расх.'!K74</f>
        <v>0</v>
      </c>
      <c r="L82" s="371"/>
      <c r="M82" s="371"/>
      <c r="N82" s="371"/>
      <c r="O82" s="371"/>
      <c r="P82" s="371"/>
    </row>
    <row r="83" spans="1:16" x14ac:dyDescent="0.25">
      <c r="A83" s="396">
        <f>'Свед. о дох. и расх.'!A75</f>
        <v>0</v>
      </c>
      <c r="B83" s="369">
        <f>'Свед. о дох. и расх.'!B75</f>
        <v>0</v>
      </c>
      <c r="C83" s="369" t="e">
        <f>'Свед. о дох. и расх.'!C75</f>
        <v>#DIV/0!</v>
      </c>
      <c r="D83" s="369">
        <f>'Свед. о дох. и расх.'!D75</f>
        <v>0</v>
      </c>
      <c r="E83" s="369">
        <f>'Свед. о дох. и расх.'!E75</f>
        <v>0</v>
      </c>
      <c r="F83" s="2072">
        <f>'Свед. о дох. и расх.'!F75</f>
        <v>0</v>
      </c>
      <c r="G83" s="2073"/>
      <c r="H83" s="369">
        <f>'Свед. о дох. и расх.'!H75</f>
        <v>0</v>
      </c>
      <c r="I83" s="369" t="e">
        <f>'Свед. о дох. и расх.'!I75</f>
        <v>#DIV/0!</v>
      </c>
      <c r="J83" s="369">
        <f>'Свед. о дох. и расх.'!J75</f>
        <v>0</v>
      </c>
      <c r="K83" s="387">
        <f>'Свед. о дох. и расх.'!K75</f>
        <v>0</v>
      </c>
      <c r="L83" s="371"/>
      <c r="M83" s="371"/>
      <c r="N83" s="371"/>
      <c r="O83" s="371"/>
      <c r="P83" s="371"/>
    </row>
    <row r="84" spans="1:16" hidden="1" outlineLevel="1" x14ac:dyDescent="0.25">
      <c r="A84" s="396">
        <f>'Свед. о дох. и расх.'!A76</f>
        <v>0</v>
      </c>
      <c r="B84" s="369">
        <f>'Свед. о дох. и расх.'!B76</f>
        <v>0</v>
      </c>
      <c r="C84" s="369" t="e">
        <f>'Свед. о дох. и расх.'!C76</f>
        <v>#DIV/0!</v>
      </c>
      <c r="D84" s="369">
        <f>'Свед. о дох. и расх.'!D76</f>
        <v>0</v>
      </c>
      <c r="E84" s="369">
        <f>'Свед. о дох. и расх.'!E76</f>
        <v>0</v>
      </c>
      <c r="F84" s="2072">
        <f>'Свед. о дох. и расх.'!F76</f>
        <v>0</v>
      </c>
      <c r="G84" s="2073"/>
      <c r="H84" s="369">
        <f>'Свед. о дох. и расх.'!H76</f>
        <v>0</v>
      </c>
      <c r="I84" s="369" t="e">
        <f>'Свед. о дох. и расх.'!I76</f>
        <v>#DIV/0!</v>
      </c>
      <c r="J84" s="369">
        <f>'Свед. о дох. и расх.'!J76</f>
        <v>0</v>
      </c>
      <c r="K84" s="387">
        <f>'Свед. о дох. и расх.'!K76</f>
        <v>0</v>
      </c>
      <c r="L84" s="371"/>
      <c r="M84" s="371"/>
      <c r="N84" s="371"/>
      <c r="O84" s="371"/>
      <c r="P84" s="371"/>
    </row>
    <row r="85" spans="1:16" hidden="1" outlineLevel="1" x14ac:dyDescent="0.25">
      <c r="A85" s="396">
        <f>'Свед. о дох. и расх.'!A77</f>
        <v>0</v>
      </c>
      <c r="B85" s="369">
        <f>'Свед. о дох. и расх.'!B77</f>
        <v>0</v>
      </c>
      <c r="C85" s="369" t="e">
        <f>'Свед. о дох. и расх.'!C77</f>
        <v>#DIV/0!</v>
      </c>
      <c r="D85" s="369">
        <f>'Свед. о дох. и расх.'!D77</f>
        <v>0</v>
      </c>
      <c r="E85" s="369">
        <f>'Свед. о дох. и расх.'!E77</f>
        <v>0</v>
      </c>
      <c r="F85" s="2072">
        <f>'Свед. о дох. и расх.'!F77</f>
        <v>0</v>
      </c>
      <c r="G85" s="2073"/>
      <c r="H85" s="369">
        <f>'Свед. о дох. и расх.'!H77</f>
        <v>0</v>
      </c>
      <c r="I85" s="369" t="e">
        <f>'Свед. о дох. и расх.'!I77</f>
        <v>#DIV/0!</v>
      </c>
      <c r="J85" s="369">
        <f>'Свед. о дох. и расх.'!J77</f>
        <v>0</v>
      </c>
      <c r="K85" s="387">
        <f>'Свед. о дох. и расх.'!K77</f>
        <v>0</v>
      </c>
      <c r="L85" s="371"/>
      <c r="M85" s="371"/>
      <c r="N85" s="371"/>
      <c r="O85" s="371"/>
      <c r="P85" s="371"/>
    </row>
    <row r="86" spans="1:16" hidden="1" outlineLevel="1" x14ac:dyDescent="0.25">
      <c r="A86" s="396">
        <f>'Свед. о дох. и расх.'!A78</f>
        <v>0</v>
      </c>
      <c r="B86" s="369">
        <f>'Свед. о дох. и расх.'!B78</f>
        <v>0</v>
      </c>
      <c r="C86" s="369" t="e">
        <f>'Свед. о дох. и расх.'!C78</f>
        <v>#DIV/0!</v>
      </c>
      <c r="D86" s="369">
        <f>'Свед. о дох. и расх.'!D78</f>
        <v>0</v>
      </c>
      <c r="E86" s="369">
        <f>'Свед. о дох. и расх.'!E78</f>
        <v>0</v>
      </c>
      <c r="F86" s="2072">
        <f>'Свед. о дох. и расх.'!F78</f>
        <v>0</v>
      </c>
      <c r="G86" s="2073"/>
      <c r="H86" s="369">
        <f>'Свед. о дох. и расх.'!H78</f>
        <v>0</v>
      </c>
      <c r="I86" s="369" t="e">
        <f>'Свед. о дох. и расх.'!I78</f>
        <v>#DIV/0!</v>
      </c>
      <c r="J86" s="369">
        <f>'Свед. о дох. и расх.'!J78</f>
        <v>0</v>
      </c>
      <c r="K86" s="387">
        <f>'Свед. о дох. и расх.'!K78</f>
        <v>0</v>
      </c>
      <c r="L86" s="371"/>
      <c r="M86" s="371"/>
      <c r="N86" s="371"/>
      <c r="O86" s="371"/>
      <c r="P86" s="371"/>
    </row>
    <row r="87" spans="1:16" hidden="1" outlineLevel="1" x14ac:dyDescent="0.25">
      <c r="A87" s="396">
        <f>'Свед. о дох. и расх.'!A79</f>
        <v>0</v>
      </c>
      <c r="B87" s="369">
        <f>'Свед. о дох. и расх.'!B79</f>
        <v>0</v>
      </c>
      <c r="C87" s="369" t="e">
        <f>'Свед. о дох. и расх.'!C79</f>
        <v>#DIV/0!</v>
      </c>
      <c r="D87" s="369">
        <f>'Свед. о дох. и расх.'!D79</f>
        <v>0</v>
      </c>
      <c r="E87" s="369">
        <f>'Свед. о дох. и расх.'!E79</f>
        <v>0</v>
      </c>
      <c r="F87" s="2072">
        <f>'Свед. о дох. и расх.'!F79</f>
        <v>0</v>
      </c>
      <c r="G87" s="2073"/>
      <c r="H87" s="369">
        <f>'Свед. о дох. и расх.'!H79</f>
        <v>0</v>
      </c>
      <c r="I87" s="369" t="e">
        <f>'Свед. о дох. и расх.'!I79</f>
        <v>#DIV/0!</v>
      </c>
      <c r="J87" s="369">
        <f>'Свед. о дох. и расх.'!J79</f>
        <v>0</v>
      </c>
      <c r="K87" s="387">
        <f>'Свед. о дох. и расх.'!K79</f>
        <v>0</v>
      </c>
      <c r="L87" s="371"/>
      <c r="M87" s="371"/>
      <c r="N87" s="371"/>
      <c r="O87" s="371"/>
      <c r="P87" s="371"/>
    </row>
    <row r="88" spans="1:16" hidden="1" outlineLevel="1" x14ac:dyDescent="0.25">
      <c r="A88" s="396">
        <f>'Свед. о дох. и расх.'!A80</f>
        <v>0</v>
      </c>
      <c r="B88" s="369">
        <f>'Свед. о дох. и расх.'!B80</f>
        <v>0</v>
      </c>
      <c r="C88" s="369" t="e">
        <f>'Свед. о дох. и расх.'!C80</f>
        <v>#DIV/0!</v>
      </c>
      <c r="D88" s="369">
        <f>'Свед. о дох. и расх.'!D80</f>
        <v>0</v>
      </c>
      <c r="E88" s="369">
        <f>'Свед. о дох. и расх.'!E80</f>
        <v>0</v>
      </c>
      <c r="F88" s="2072">
        <f>'Свед. о дох. и расх.'!F80</f>
        <v>0</v>
      </c>
      <c r="G88" s="2073"/>
      <c r="H88" s="369">
        <f>'Свед. о дох. и расх.'!H80</f>
        <v>0</v>
      </c>
      <c r="I88" s="369" t="e">
        <f>'Свед. о дох. и расх.'!I80</f>
        <v>#DIV/0!</v>
      </c>
      <c r="J88" s="369">
        <f>'Свед. о дох. и расх.'!J80</f>
        <v>0</v>
      </c>
      <c r="K88" s="387">
        <f>'Свед. о дох. и расх.'!K80</f>
        <v>0</v>
      </c>
      <c r="L88" s="371"/>
      <c r="M88" s="371"/>
      <c r="N88" s="371"/>
      <c r="O88" s="371"/>
      <c r="P88" s="371"/>
    </row>
    <row r="89" spans="1:16" hidden="1" outlineLevel="1" x14ac:dyDescent="0.25">
      <c r="A89" s="396">
        <f>'Свед. о дох. и расх.'!A81</f>
        <v>0</v>
      </c>
      <c r="B89" s="369">
        <f>'Свед. о дох. и расх.'!B81</f>
        <v>0</v>
      </c>
      <c r="C89" s="369" t="e">
        <f>'Свед. о дох. и расх.'!C81</f>
        <v>#DIV/0!</v>
      </c>
      <c r="D89" s="369">
        <f>'Свед. о дох. и расх.'!D81</f>
        <v>0</v>
      </c>
      <c r="E89" s="369">
        <f>'Свед. о дох. и расх.'!E81</f>
        <v>0</v>
      </c>
      <c r="F89" s="2072">
        <f>'Свед. о дох. и расх.'!F81</f>
        <v>0</v>
      </c>
      <c r="G89" s="2073"/>
      <c r="H89" s="369">
        <f>'Свед. о дох. и расх.'!H81</f>
        <v>0</v>
      </c>
      <c r="I89" s="369" t="e">
        <f>'Свед. о дох. и расх.'!I81</f>
        <v>#DIV/0!</v>
      </c>
      <c r="J89" s="369">
        <f>'Свед. о дох. и расх.'!J81</f>
        <v>0</v>
      </c>
      <c r="K89" s="387">
        <f>'Свед. о дох. и расх.'!K81</f>
        <v>0</v>
      </c>
      <c r="L89" s="371"/>
      <c r="M89" s="371"/>
      <c r="N89" s="371"/>
      <c r="O89" s="371"/>
      <c r="P89" s="371"/>
    </row>
    <row r="90" spans="1:16" hidden="1" outlineLevel="1" x14ac:dyDescent="0.25">
      <c r="A90" s="396">
        <f>'Свед. о дох. и расх.'!A82</f>
        <v>0</v>
      </c>
      <c r="B90" s="369">
        <f>'Свед. о дох. и расх.'!B82</f>
        <v>0</v>
      </c>
      <c r="C90" s="369" t="e">
        <f>'Свед. о дох. и расх.'!C82</f>
        <v>#DIV/0!</v>
      </c>
      <c r="D90" s="369">
        <f>'Свед. о дох. и расх.'!D82</f>
        <v>0</v>
      </c>
      <c r="E90" s="369">
        <f>'Свед. о дох. и расх.'!E82</f>
        <v>0</v>
      </c>
      <c r="F90" s="2072">
        <f>'Свед. о дох. и расх.'!F82</f>
        <v>0</v>
      </c>
      <c r="G90" s="2073"/>
      <c r="H90" s="369">
        <f>'Свед. о дох. и расх.'!H82</f>
        <v>0</v>
      </c>
      <c r="I90" s="369" t="e">
        <f>'Свед. о дох. и расх.'!I82</f>
        <v>#DIV/0!</v>
      </c>
      <c r="J90" s="369">
        <f>'Свед. о дох. и расх.'!J82</f>
        <v>0</v>
      </c>
      <c r="K90" s="387">
        <f>'Свед. о дох. и расх.'!K82</f>
        <v>0</v>
      </c>
      <c r="L90" s="371"/>
      <c r="M90" s="371"/>
      <c r="N90" s="371"/>
      <c r="O90" s="371"/>
      <c r="P90" s="371"/>
    </row>
    <row r="91" spans="1:16" hidden="1" outlineLevel="1" x14ac:dyDescent="0.25">
      <c r="A91" s="396">
        <f>'Свед. о дох. и расх.'!A83</f>
        <v>0</v>
      </c>
      <c r="B91" s="369">
        <f>'Свед. о дох. и расх.'!B83</f>
        <v>0</v>
      </c>
      <c r="C91" s="369" t="e">
        <f>'Свед. о дох. и расх.'!C83</f>
        <v>#DIV/0!</v>
      </c>
      <c r="D91" s="369">
        <f>'Свед. о дох. и расх.'!D83</f>
        <v>0</v>
      </c>
      <c r="E91" s="369">
        <f>'Свед. о дох. и расх.'!E83</f>
        <v>0</v>
      </c>
      <c r="F91" s="2072">
        <f>'Свед. о дох. и расх.'!F83</f>
        <v>0</v>
      </c>
      <c r="G91" s="2073"/>
      <c r="H91" s="369">
        <f>'Свед. о дох. и расх.'!H83</f>
        <v>0</v>
      </c>
      <c r="I91" s="369" t="e">
        <f>'Свед. о дох. и расх.'!I83</f>
        <v>#DIV/0!</v>
      </c>
      <c r="J91" s="369">
        <f>'Свед. о дох. и расх.'!J83</f>
        <v>0</v>
      </c>
      <c r="K91" s="387">
        <f>'Свед. о дох. и расх.'!K83</f>
        <v>0</v>
      </c>
      <c r="L91" s="371"/>
      <c r="M91" s="371"/>
      <c r="N91" s="371"/>
      <c r="O91" s="371"/>
      <c r="P91" s="371"/>
    </row>
    <row r="92" spans="1:16" hidden="1" outlineLevel="1" x14ac:dyDescent="0.25">
      <c r="A92" s="396">
        <f>'Свед. о дох. и расх.'!A84</f>
        <v>0</v>
      </c>
      <c r="B92" s="369">
        <f>'Свед. о дох. и расх.'!B84</f>
        <v>0</v>
      </c>
      <c r="C92" s="369" t="e">
        <f>'Свед. о дох. и расх.'!C84</f>
        <v>#DIV/0!</v>
      </c>
      <c r="D92" s="369">
        <f>'Свед. о дох. и расх.'!D84</f>
        <v>0</v>
      </c>
      <c r="E92" s="369">
        <f>'Свед. о дох. и расх.'!E84</f>
        <v>0</v>
      </c>
      <c r="F92" s="2072">
        <f>'Свед. о дох. и расх.'!F84</f>
        <v>0</v>
      </c>
      <c r="G92" s="2073"/>
      <c r="H92" s="369">
        <f>'Свед. о дох. и расх.'!H84</f>
        <v>0</v>
      </c>
      <c r="I92" s="369" t="e">
        <f>'Свед. о дох. и расх.'!I84</f>
        <v>#DIV/0!</v>
      </c>
      <c r="J92" s="369">
        <f>'Свед. о дох. и расх.'!J84</f>
        <v>0</v>
      </c>
      <c r="K92" s="387">
        <f>'Свед. о дох. и расх.'!K84</f>
        <v>0</v>
      </c>
      <c r="L92" s="371"/>
      <c r="M92" s="371"/>
      <c r="N92" s="371"/>
      <c r="O92" s="371"/>
      <c r="P92" s="371"/>
    </row>
    <row r="93" spans="1:16" hidden="1" outlineLevel="1" x14ac:dyDescent="0.25">
      <c r="A93" s="396">
        <f>'Свед. о дох. и расх.'!A85</f>
        <v>0</v>
      </c>
      <c r="B93" s="369">
        <f>'Свед. о дох. и расх.'!B85</f>
        <v>0</v>
      </c>
      <c r="C93" s="369" t="e">
        <f>'Свед. о дох. и расх.'!C85</f>
        <v>#DIV/0!</v>
      </c>
      <c r="D93" s="369">
        <f>'Свед. о дох. и расх.'!D85</f>
        <v>0</v>
      </c>
      <c r="E93" s="369">
        <f>'Свед. о дох. и расх.'!E85</f>
        <v>0</v>
      </c>
      <c r="F93" s="2072">
        <f>'Свед. о дох. и расх.'!F85</f>
        <v>0</v>
      </c>
      <c r="G93" s="2073"/>
      <c r="H93" s="369">
        <f>'Свед. о дох. и расх.'!H85</f>
        <v>0</v>
      </c>
      <c r="I93" s="369" t="e">
        <f>'Свед. о дох. и расх.'!I85</f>
        <v>#DIV/0!</v>
      </c>
      <c r="J93" s="369">
        <f>'Свед. о дох. и расх.'!J85</f>
        <v>0</v>
      </c>
      <c r="K93" s="387">
        <f>'Свед. о дох. и расх.'!K85</f>
        <v>0</v>
      </c>
      <c r="L93" s="371"/>
      <c r="M93" s="371"/>
      <c r="N93" s="371"/>
      <c r="O93" s="371"/>
      <c r="P93" s="371"/>
    </row>
    <row r="94" spans="1:16" hidden="1" outlineLevel="1" x14ac:dyDescent="0.25">
      <c r="A94" s="396">
        <f>'Свед. о дох. и расх.'!A86</f>
        <v>0</v>
      </c>
      <c r="B94" s="369">
        <f>'Свед. о дох. и расх.'!B86</f>
        <v>0</v>
      </c>
      <c r="C94" s="369" t="e">
        <f>'Свед. о дох. и расх.'!C86</f>
        <v>#DIV/0!</v>
      </c>
      <c r="D94" s="369">
        <f>'Свед. о дох. и расх.'!D86</f>
        <v>0</v>
      </c>
      <c r="E94" s="369">
        <f>'Свед. о дох. и расх.'!E86</f>
        <v>0</v>
      </c>
      <c r="F94" s="2072">
        <f>'Свед. о дох. и расх.'!F86</f>
        <v>0</v>
      </c>
      <c r="G94" s="2073"/>
      <c r="H94" s="369">
        <f>'Свед. о дох. и расх.'!H86</f>
        <v>0</v>
      </c>
      <c r="I94" s="369" t="e">
        <f>'Свед. о дох. и расх.'!I86</f>
        <v>#DIV/0!</v>
      </c>
      <c r="J94" s="369">
        <f>'Свед. о дох. и расх.'!J86</f>
        <v>0</v>
      </c>
      <c r="K94" s="387">
        <f>'Свед. о дох. и расх.'!K86</f>
        <v>0</v>
      </c>
      <c r="L94" s="371"/>
      <c r="M94" s="371"/>
      <c r="N94" s="371"/>
      <c r="O94" s="371"/>
      <c r="P94" s="371"/>
    </row>
    <row r="95" spans="1:16" hidden="1" outlineLevel="1" x14ac:dyDescent="0.25">
      <c r="A95" s="396">
        <f>'Свед. о дох. и расх.'!A87</f>
        <v>0</v>
      </c>
      <c r="B95" s="369">
        <f>'Свед. о дох. и расх.'!B87</f>
        <v>0</v>
      </c>
      <c r="C95" s="369" t="e">
        <f>'Свед. о дох. и расх.'!C87</f>
        <v>#DIV/0!</v>
      </c>
      <c r="D95" s="369">
        <f>'Свед. о дох. и расх.'!D87</f>
        <v>0</v>
      </c>
      <c r="E95" s="369">
        <f>'Свед. о дох. и расх.'!E87</f>
        <v>0</v>
      </c>
      <c r="F95" s="2072">
        <f>'Свед. о дох. и расх.'!F87</f>
        <v>0</v>
      </c>
      <c r="G95" s="2073"/>
      <c r="H95" s="369">
        <f>'Свед. о дох. и расх.'!H87</f>
        <v>0</v>
      </c>
      <c r="I95" s="369" t="e">
        <f>'Свед. о дох. и расх.'!I87</f>
        <v>#DIV/0!</v>
      </c>
      <c r="J95" s="369">
        <f>'Свед. о дох. и расх.'!J87</f>
        <v>0</v>
      </c>
      <c r="K95" s="387">
        <f>'Свед. о дох. и расх.'!K87</f>
        <v>0</v>
      </c>
      <c r="L95" s="371"/>
      <c r="M95" s="371"/>
      <c r="N95" s="371"/>
      <c r="O95" s="371"/>
      <c r="P95" s="371"/>
    </row>
    <row r="96" spans="1:16" hidden="1" outlineLevel="1" x14ac:dyDescent="0.25">
      <c r="A96" s="396">
        <f>'Свед. о дох. и расх.'!A88</f>
        <v>0</v>
      </c>
      <c r="B96" s="369">
        <f>'Свед. о дох. и расх.'!B88</f>
        <v>0</v>
      </c>
      <c r="C96" s="369" t="e">
        <f>'Свед. о дох. и расх.'!C88</f>
        <v>#DIV/0!</v>
      </c>
      <c r="D96" s="369">
        <f>'Свед. о дох. и расх.'!D88</f>
        <v>0</v>
      </c>
      <c r="E96" s="369">
        <f>'Свед. о дох. и расх.'!E88</f>
        <v>0</v>
      </c>
      <c r="F96" s="2072">
        <f>'Свед. о дох. и расх.'!F88</f>
        <v>0</v>
      </c>
      <c r="G96" s="2073"/>
      <c r="H96" s="369">
        <f>'Свед. о дох. и расх.'!H88</f>
        <v>0</v>
      </c>
      <c r="I96" s="369" t="e">
        <f>'Свед. о дох. и расх.'!I88</f>
        <v>#DIV/0!</v>
      </c>
      <c r="J96" s="369">
        <f>'Свед. о дох. и расх.'!J88</f>
        <v>0</v>
      </c>
      <c r="K96" s="387">
        <f>'Свед. о дох. и расх.'!K88</f>
        <v>0</v>
      </c>
      <c r="L96" s="371"/>
      <c r="M96" s="371"/>
      <c r="N96" s="371"/>
      <c r="O96" s="371"/>
      <c r="P96" s="371"/>
    </row>
    <row r="97" spans="1:16" hidden="1" outlineLevel="1" x14ac:dyDescent="0.25">
      <c r="A97" s="396">
        <f>'Свед. о дох. и расх.'!A89</f>
        <v>0</v>
      </c>
      <c r="B97" s="369">
        <f>'Свед. о дох. и расх.'!B89</f>
        <v>0</v>
      </c>
      <c r="C97" s="369" t="e">
        <f>'Свед. о дох. и расх.'!C89</f>
        <v>#DIV/0!</v>
      </c>
      <c r="D97" s="369">
        <f>'Свед. о дох. и расх.'!D89</f>
        <v>0</v>
      </c>
      <c r="E97" s="369">
        <f>'Свед. о дох. и расх.'!E89</f>
        <v>0</v>
      </c>
      <c r="F97" s="2072">
        <f>'Свед. о дох. и расх.'!F89</f>
        <v>0</v>
      </c>
      <c r="G97" s="2073"/>
      <c r="H97" s="369">
        <f>'Свед. о дох. и расх.'!H89</f>
        <v>0</v>
      </c>
      <c r="I97" s="369" t="e">
        <f>'Свед. о дох. и расх.'!I89</f>
        <v>#DIV/0!</v>
      </c>
      <c r="J97" s="369">
        <f>'Свед. о дох. и расх.'!J89</f>
        <v>0</v>
      </c>
      <c r="K97" s="387">
        <f>'Свед. о дох. и расх.'!K89</f>
        <v>0</v>
      </c>
      <c r="L97" s="371"/>
      <c r="M97" s="371"/>
      <c r="N97" s="371"/>
      <c r="O97" s="371"/>
      <c r="P97" s="371"/>
    </row>
    <row r="98" spans="1:16" hidden="1" outlineLevel="1" x14ac:dyDescent="0.25">
      <c r="A98" s="396">
        <f>'Свед. о дох. и расх.'!A90</f>
        <v>0</v>
      </c>
      <c r="B98" s="369">
        <f>'Свед. о дох. и расх.'!B90</f>
        <v>0</v>
      </c>
      <c r="C98" s="369" t="e">
        <f>'Свед. о дох. и расх.'!C90</f>
        <v>#DIV/0!</v>
      </c>
      <c r="D98" s="369">
        <f>'Свед. о дох. и расх.'!D90</f>
        <v>0</v>
      </c>
      <c r="E98" s="369">
        <f>'Свед. о дох. и расх.'!E90</f>
        <v>0</v>
      </c>
      <c r="F98" s="2072">
        <f>'Свед. о дох. и расх.'!F90</f>
        <v>0</v>
      </c>
      <c r="G98" s="2073"/>
      <c r="H98" s="369">
        <f>'Свед. о дох. и расх.'!H90</f>
        <v>0</v>
      </c>
      <c r="I98" s="369" t="e">
        <f>'Свед. о дох. и расх.'!I90</f>
        <v>#DIV/0!</v>
      </c>
      <c r="J98" s="369">
        <f>'Свед. о дох. и расх.'!J90</f>
        <v>0</v>
      </c>
      <c r="K98" s="387">
        <f>'Свед. о дох. и расх.'!K90</f>
        <v>0</v>
      </c>
      <c r="L98" s="371"/>
      <c r="M98" s="371"/>
      <c r="N98" s="371"/>
      <c r="O98" s="371"/>
      <c r="P98" s="371"/>
    </row>
    <row r="99" spans="1:16" hidden="1" outlineLevel="1" x14ac:dyDescent="0.25">
      <c r="A99" s="396">
        <f>'Свед. о дох. и расх.'!A91</f>
        <v>0</v>
      </c>
      <c r="B99" s="369">
        <f>'Свед. о дох. и расх.'!B91</f>
        <v>0</v>
      </c>
      <c r="C99" s="369" t="e">
        <f>'Свед. о дох. и расх.'!C91</f>
        <v>#DIV/0!</v>
      </c>
      <c r="D99" s="369">
        <f>'Свед. о дох. и расх.'!D91</f>
        <v>0</v>
      </c>
      <c r="E99" s="369">
        <f>'Свед. о дох. и расх.'!E91</f>
        <v>0</v>
      </c>
      <c r="F99" s="2072">
        <f>'Свед. о дох. и расх.'!F91</f>
        <v>0</v>
      </c>
      <c r="G99" s="2073"/>
      <c r="H99" s="369">
        <f>'Свед. о дох. и расх.'!H91</f>
        <v>0</v>
      </c>
      <c r="I99" s="369" t="e">
        <f>'Свед. о дох. и расх.'!I91</f>
        <v>#DIV/0!</v>
      </c>
      <c r="J99" s="369">
        <f>'Свед. о дох. и расх.'!J91</f>
        <v>0</v>
      </c>
      <c r="K99" s="387">
        <f>'Свед. о дох. и расх.'!K91</f>
        <v>0</v>
      </c>
      <c r="L99" s="371"/>
      <c r="M99" s="371"/>
      <c r="N99" s="371"/>
      <c r="O99" s="371"/>
      <c r="P99" s="371"/>
    </row>
    <row r="100" spans="1:16" s="390" customFormat="1" hidden="1" outlineLevel="1" x14ac:dyDescent="0.25">
      <c r="A100" s="396">
        <f>'Свед. о дох. и расх.'!A92</f>
        <v>0</v>
      </c>
      <c r="B100" s="369">
        <f>'Свед. о дох. и расх.'!B92</f>
        <v>0</v>
      </c>
      <c r="C100" s="369" t="e">
        <f>'Свед. о дох. и расх.'!C92</f>
        <v>#DIV/0!</v>
      </c>
      <c r="D100" s="369">
        <f>'Свед. о дох. и расх.'!D92</f>
        <v>0</v>
      </c>
      <c r="E100" s="369">
        <f>'Свед. о дох. и расх.'!E92</f>
        <v>0</v>
      </c>
      <c r="F100" s="2072">
        <f>'Свед. о дох. и расх.'!F92</f>
        <v>0</v>
      </c>
      <c r="G100" s="2073"/>
      <c r="H100" s="369">
        <f>'Свед. о дох. и расх.'!H92</f>
        <v>0</v>
      </c>
      <c r="I100" s="369" t="e">
        <f>'Свед. о дох. и расх.'!I92</f>
        <v>#DIV/0!</v>
      </c>
      <c r="J100" s="369">
        <f>'Свед. о дох. и расх.'!J92</f>
        <v>0</v>
      </c>
      <c r="K100" s="387">
        <f>'Свед. о дох. и расх.'!K92</f>
        <v>0</v>
      </c>
    </row>
    <row r="101" spans="1:16" ht="16.5" collapsed="1" thickBot="1" x14ac:dyDescent="0.3">
      <c r="A101" s="442" t="str">
        <f>'Свед. о дох. и расх.'!A93</f>
        <v>ИТОГО:</v>
      </c>
      <c r="B101" s="394">
        <f>'Свед. о дох. и расх.'!B93</f>
        <v>0</v>
      </c>
      <c r="C101" s="394" t="e">
        <f>'Свед. о дох. и расх.'!C93</f>
        <v>#DIV/0!</v>
      </c>
      <c r="D101" s="394">
        <f>'Свед. о дох. и расх.'!D93</f>
        <v>0</v>
      </c>
      <c r="E101" s="394" t="str">
        <f>'Свед. о дох. и расх.'!E93</f>
        <v>Х</v>
      </c>
      <c r="F101" s="2070" t="str">
        <f>'Свед. о дох. и расх.'!F93</f>
        <v>ИТОГО:</v>
      </c>
      <c r="G101" s="2071"/>
      <c r="H101" s="394">
        <f>'Свед. о дох. и расх.'!H93</f>
        <v>0</v>
      </c>
      <c r="I101" s="394" t="e">
        <f>'Свед. о дох. и расх.'!I93</f>
        <v>#DIV/0!</v>
      </c>
      <c r="J101" s="394">
        <f>'Свед. о дох. и расх.'!J93</f>
        <v>0</v>
      </c>
      <c r="K101" s="391" t="str">
        <f>'Свед. о дох. и расх.'!K93</f>
        <v>Х</v>
      </c>
      <c r="L101" s="371"/>
      <c r="M101" s="371"/>
      <c r="N101" s="371"/>
      <c r="O101" s="371"/>
      <c r="P101" s="371"/>
    </row>
    <row r="102" spans="1:16" x14ac:dyDescent="0.25">
      <c r="L102" s="371"/>
      <c r="M102" s="371"/>
      <c r="N102" s="371"/>
      <c r="O102" s="371"/>
      <c r="P102" s="371"/>
    </row>
    <row r="103" spans="1:16" x14ac:dyDescent="0.25">
      <c r="L103" s="371"/>
      <c r="M103" s="371"/>
      <c r="N103" s="371"/>
      <c r="O103" s="371"/>
      <c r="P103" s="371"/>
    </row>
  </sheetData>
  <mergeCells count="262">
    <mergeCell ref="A8:D8"/>
    <mergeCell ref="A9:D9"/>
    <mergeCell ref="F9:G9"/>
    <mergeCell ref="H9:I9"/>
    <mergeCell ref="J9:K9"/>
    <mergeCell ref="A3:K3"/>
    <mergeCell ref="A6:D6"/>
    <mergeCell ref="A7:D7"/>
    <mergeCell ref="F7:K7"/>
    <mergeCell ref="F6:G6"/>
    <mergeCell ref="H6:I6"/>
    <mergeCell ref="J6:K6"/>
    <mergeCell ref="F8:G8"/>
    <mergeCell ref="H8:I8"/>
    <mergeCell ref="J8:K8"/>
    <mergeCell ref="A12:D12"/>
    <mergeCell ref="A13:D13"/>
    <mergeCell ref="A10:D10"/>
    <mergeCell ref="A11:D11"/>
    <mergeCell ref="F10:G10"/>
    <mergeCell ref="H10:I10"/>
    <mergeCell ref="J10:K10"/>
    <mergeCell ref="F11:G11"/>
    <mergeCell ref="H11:I11"/>
    <mergeCell ref="J11:K11"/>
    <mergeCell ref="F12:G12"/>
    <mergeCell ref="H12:I12"/>
    <mergeCell ref="J12:K12"/>
    <mergeCell ref="F13:G13"/>
    <mergeCell ref="H13:I13"/>
    <mergeCell ref="J13:K13"/>
    <mergeCell ref="J18:K18"/>
    <mergeCell ref="F19:G19"/>
    <mergeCell ref="H19:I19"/>
    <mergeCell ref="A16:D16"/>
    <mergeCell ref="A17:D17"/>
    <mergeCell ref="A14:D14"/>
    <mergeCell ref="A15:D15"/>
    <mergeCell ref="F14:G14"/>
    <mergeCell ref="H14:I14"/>
    <mergeCell ref="H15:I15"/>
    <mergeCell ref="J15:K15"/>
    <mergeCell ref="F16:G16"/>
    <mergeCell ref="H16:I16"/>
    <mergeCell ref="J16:K16"/>
    <mergeCell ref="F17:G17"/>
    <mergeCell ref="H17:I17"/>
    <mergeCell ref="J17:K17"/>
    <mergeCell ref="J14:K14"/>
    <mergeCell ref="F15:G15"/>
    <mergeCell ref="A20:D20"/>
    <mergeCell ref="A21:D21"/>
    <mergeCell ref="A18:D18"/>
    <mergeCell ref="A19:D19"/>
    <mergeCell ref="F18:G18"/>
    <mergeCell ref="H18:I18"/>
    <mergeCell ref="A24:D24"/>
    <mergeCell ref="A25:D25"/>
    <mergeCell ref="A22:D22"/>
    <mergeCell ref="A23:D23"/>
    <mergeCell ref="F22:G22"/>
    <mergeCell ref="H22:I22"/>
    <mergeCell ref="F23:K23"/>
    <mergeCell ref="J22:K22"/>
    <mergeCell ref="F24:G24"/>
    <mergeCell ref="H24:I24"/>
    <mergeCell ref="J19:K19"/>
    <mergeCell ref="F20:G20"/>
    <mergeCell ref="H20:I20"/>
    <mergeCell ref="J20:K20"/>
    <mergeCell ref="F21:G21"/>
    <mergeCell ref="H21:I21"/>
    <mergeCell ref="J21:K21"/>
    <mergeCell ref="J24:K24"/>
    <mergeCell ref="J30:K30"/>
    <mergeCell ref="F31:G31"/>
    <mergeCell ref="A28:D28"/>
    <mergeCell ref="A29:D29"/>
    <mergeCell ref="A26:D26"/>
    <mergeCell ref="A27:D27"/>
    <mergeCell ref="F26:G26"/>
    <mergeCell ref="H26:I26"/>
    <mergeCell ref="J26:K26"/>
    <mergeCell ref="F27:G27"/>
    <mergeCell ref="A32:D32"/>
    <mergeCell ref="A33:D33"/>
    <mergeCell ref="A30:D30"/>
    <mergeCell ref="A31:D31"/>
    <mergeCell ref="F30:G30"/>
    <mergeCell ref="H30:I30"/>
    <mergeCell ref="H31:I31"/>
    <mergeCell ref="A34:D34"/>
    <mergeCell ref="A35:D35"/>
    <mergeCell ref="F34:G34"/>
    <mergeCell ref="H34:I34"/>
    <mergeCell ref="F33:G33"/>
    <mergeCell ref="H33:I33"/>
    <mergeCell ref="J34:K34"/>
    <mergeCell ref="F35:G35"/>
    <mergeCell ref="H35:I35"/>
    <mergeCell ref="J35:K35"/>
    <mergeCell ref="A36:K36"/>
    <mergeCell ref="A37:K37"/>
    <mergeCell ref="A38:K38"/>
    <mergeCell ref="A39:D39"/>
    <mergeCell ref="F39:G39"/>
    <mergeCell ref="H39:I39"/>
    <mergeCell ref="J39:K39"/>
    <mergeCell ref="A40:D40"/>
    <mergeCell ref="F40:G40"/>
    <mergeCell ref="H40:I40"/>
    <mergeCell ref="J40:K40"/>
    <mergeCell ref="A41:D41"/>
    <mergeCell ref="F41:G41"/>
    <mergeCell ref="H41:I41"/>
    <mergeCell ref="J41:K41"/>
    <mergeCell ref="A42:D42"/>
    <mergeCell ref="F42:G42"/>
    <mergeCell ref="H42:I42"/>
    <mergeCell ref="J42:K42"/>
    <mergeCell ref="A43:D43"/>
    <mergeCell ref="F43:G43"/>
    <mergeCell ref="H43:I43"/>
    <mergeCell ref="J43:K43"/>
    <mergeCell ref="A44:D44"/>
    <mergeCell ref="F44:G44"/>
    <mergeCell ref="H44:I44"/>
    <mergeCell ref="J44:K44"/>
    <mergeCell ref="A45:D45"/>
    <mergeCell ref="F45:G45"/>
    <mergeCell ref="H45:I45"/>
    <mergeCell ref="J45:K45"/>
    <mergeCell ref="A46:D46"/>
    <mergeCell ref="F46:G46"/>
    <mergeCell ref="H46:I46"/>
    <mergeCell ref="J46:K46"/>
    <mergeCell ref="A47:D47"/>
    <mergeCell ref="F47:G47"/>
    <mergeCell ref="H47:I47"/>
    <mergeCell ref="J47:K47"/>
    <mergeCell ref="A48:D48"/>
    <mergeCell ref="F48:G48"/>
    <mergeCell ref="H48:I48"/>
    <mergeCell ref="J48:K48"/>
    <mergeCell ref="A49:D49"/>
    <mergeCell ref="F49:G49"/>
    <mergeCell ref="H49:I49"/>
    <mergeCell ref="J49:K49"/>
    <mergeCell ref="A50:D50"/>
    <mergeCell ref="F50:G50"/>
    <mergeCell ref="H50:I50"/>
    <mergeCell ref="J50:K50"/>
    <mergeCell ref="A51:D51"/>
    <mergeCell ref="F51:G51"/>
    <mergeCell ref="H51:I51"/>
    <mergeCell ref="J51:K51"/>
    <mergeCell ref="A52:D52"/>
    <mergeCell ref="F52:G52"/>
    <mergeCell ref="H52:I52"/>
    <mergeCell ref="J52:K52"/>
    <mergeCell ref="A53:D53"/>
    <mergeCell ref="F53:G53"/>
    <mergeCell ref="H53:I53"/>
    <mergeCell ref="J53:K53"/>
    <mergeCell ref="A54:D54"/>
    <mergeCell ref="F54:G54"/>
    <mergeCell ref="H54:I54"/>
    <mergeCell ref="J54:K54"/>
    <mergeCell ref="A55:D55"/>
    <mergeCell ref="F55:G55"/>
    <mergeCell ref="H55:I55"/>
    <mergeCell ref="J55:K55"/>
    <mergeCell ref="A56:D56"/>
    <mergeCell ref="F56:G56"/>
    <mergeCell ref="H56:I56"/>
    <mergeCell ref="J56:K56"/>
    <mergeCell ref="A57:K57"/>
    <mergeCell ref="A58:K58"/>
    <mergeCell ref="A59:C59"/>
    <mergeCell ref="D59:E59"/>
    <mergeCell ref="F59:G59"/>
    <mergeCell ref="H59:I59"/>
    <mergeCell ref="J59:K59"/>
    <mergeCell ref="A60:C60"/>
    <mergeCell ref="F60:G60"/>
    <mergeCell ref="H60:I60"/>
    <mergeCell ref="J60:K60"/>
    <mergeCell ref="F74:K74"/>
    <mergeCell ref="F75:G75"/>
    <mergeCell ref="A61:C61"/>
    <mergeCell ref="F61:G61"/>
    <mergeCell ref="H61:I61"/>
    <mergeCell ref="J61:K61"/>
    <mergeCell ref="A62:C62"/>
    <mergeCell ref="F62:G62"/>
    <mergeCell ref="H62:I62"/>
    <mergeCell ref="J62:K62"/>
    <mergeCell ref="F66:G66"/>
    <mergeCell ref="H66:I66"/>
    <mergeCell ref="J66:K66"/>
    <mergeCell ref="J65:K65"/>
    <mergeCell ref="A67:K67"/>
    <mergeCell ref="F100:G100"/>
    <mergeCell ref="F94:G94"/>
    <mergeCell ref="F95:G95"/>
    <mergeCell ref="F96:G96"/>
    <mergeCell ref="F83:G83"/>
    <mergeCell ref="F84:G84"/>
    <mergeCell ref="F85:G85"/>
    <mergeCell ref="F86:G86"/>
    <mergeCell ref="F87:G87"/>
    <mergeCell ref="F88:G88"/>
    <mergeCell ref="F97:G97"/>
    <mergeCell ref="F98:G98"/>
    <mergeCell ref="J33:K33"/>
    <mergeCell ref="A72:K72"/>
    <mergeCell ref="B65:C65"/>
    <mergeCell ref="F99:G99"/>
    <mergeCell ref="F77:G77"/>
    <mergeCell ref="F89:G89"/>
    <mergeCell ref="F90:G90"/>
    <mergeCell ref="F91:G91"/>
    <mergeCell ref="F92:G92"/>
    <mergeCell ref="F93:G93"/>
    <mergeCell ref="F78:G78"/>
    <mergeCell ref="F76:G76"/>
    <mergeCell ref="A69:K69"/>
    <mergeCell ref="F70:G70"/>
    <mergeCell ref="H70:I70"/>
    <mergeCell ref="J70:K70"/>
    <mergeCell ref="F71:G71"/>
    <mergeCell ref="H71:I71"/>
    <mergeCell ref="A68:K68"/>
    <mergeCell ref="A63:K63"/>
    <mergeCell ref="A64:K64"/>
    <mergeCell ref="F65:G65"/>
    <mergeCell ref="H65:I65"/>
    <mergeCell ref="A74:E74"/>
    <mergeCell ref="F101:G101"/>
    <mergeCell ref="F79:G79"/>
    <mergeCell ref="F80:G80"/>
    <mergeCell ref="F81:G81"/>
    <mergeCell ref="F82:G82"/>
    <mergeCell ref="F25:G25"/>
    <mergeCell ref="H25:I25"/>
    <mergeCell ref="J25:K25"/>
    <mergeCell ref="H27:I27"/>
    <mergeCell ref="J27:K27"/>
    <mergeCell ref="A73:K73"/>
    <mergeCell ref="F28:G28"/>
    <mergeCell ref="H28:I28"/>
    <mergeCell ref="J28:K28"/>
    <mergeCell ref="F29:G29"/>
    <mergeCell ref="H29:I29"/>
    <mergeCell ref="J29:K29"/>
    <mergeCell ref="J71:K71"/>
    <mergeCell ref="A70:C70"/>
    <mergeCell ref="A71:C71"/>
    <mergeCell ref="J31:K31"/>
    <mergeCell ref="F32:G32"/>
    <mergeCell ref="H32:I32"/>
    <mergeCell ref="J32:K32"/>
  </mergeCells>
  <conditionalFormatting sqref="E61">
    <cfRule type="cellIs" dxfId="0" priority="1" stopIfTrue="1" operator="lessThan">
      <formula>#REF!</formula>
    </cfRule>
  </conditionalFormatting>
  <pageMargins left="0.7" right="0.7" top="0.75" bottom="0.75" header="0.3" footer="0.3"/>
  <pageSetup paperSize="9" scale="44" orientation="portrait" verticalDpi="0" r:id="rId1"/>
  <colBreaks count="1" manualBreakCount="1">
    <brk id="11"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tabColor theme="7" tint="0.79998168889431442"/>
    <pageSetUpPr fitToPage="1"/>
  </sheetPr>
  <dimension ref="A1:AZ635"/>
  <sheetViews>
    <sheetView zoomScale="70" zoomScaleNormal="70" workbookViewId="0">
      <selection activeCell="W5" sqref="W5:X6"/>
    </sheetView>
  </sheetViews>
  <sheetFormatPr defaultRowHeight="15" outlineLevelRow="1" outlineLevelCol="1" x14ac:dyDescent="0.25"/>
  <cols>
    <col min="1" max="1" width="13.5703125" style="57" customWidth="1"/>
    <col min="2" max="2" width="12.85546875" style="57" customWidth="1"/>
    <col min="3" max="3" width="12" style="57" customWidth="1"/>
    <col min="4" max="4" width="18.85546875" style="57" customWidth="1"/>
    <col min="5" max="5" width="14.140625" style="57" customWidth="1"/>
    <col min="6" max="6" width="13.140625" style="57" customWidth="1"/>
    <col min="7" max="7" width="13.5703125" style="57" customWidth="1"/>
    <col min="8" max="8" width="12.42578125" style="57" customWidth="1"/>
    <col min="9" max="9" width="14.42578125" style="57" customWidth="1"/>
    <col min="10" max="10" width="13" style="57" customWidth="1"/>
    <col min="11" max="11" width="14.5703125" style="57" customWidth="1"/>
    <col min="12" max="12" width="13.28515625" style="57" customWidth="1"/>
    <col min="13" max="13" width="16.140625" style="57" customWidth="1"/>
    <col min="14" max="14" width="14.28515625" style="57" customWidth="1"/>
    <col min="15" max="16" width="12.7109375" style="57" customWidth="1"/>
    <col min="17" max="17" width="12.85546875" style="57" customWidth="1"/>
    <col min="18" max="18" width="14.140625" style="57" customWidth="1"/>
    <col min="19" max="19" width="12.7109375" style="57" customWidth="1"/>
    <col min="20" max="20" width="12.5703125" style="57" customWidth="1"/>
    <col min="21" max="21" width="10.5703125" style="57" customWidth="1"/>
    <col min="22" max="22" width="11.5703125" style="57" customWidth="1"/>
    <col min="23" max="24" width="12.85546875" style="57" customWidth="1"/>
    <col min="25" max="27" width="10.7109375" style="57" customWidth="1"/>
    <col min="28" max="28" width="9.140625" style="57"/>
    <col min="29" max="40" width="9.140625" style="57" hidden="1" customWidth="1" outlineLevel="1"/>
    <col min="41" max="41" width="9.140625" style="57" collapsed="1"/>
    <col min="42" max="16384" width="9.140625" style="57"/>
  </cols>
  <sheetData>
    <row r="1" spans="1:52" x14ac:dyDescent="0.25">
      <c r="P1" s="34" t="s">
        <v>312</v>
      </c>
    </row>
    <row r="2" spans="1:52" x14ac:dyDescent="0.25">
      <c r="P2" s="34" t="s">
        <v>295</v>
      </c>
    </row>
    <row r="3" spans="1:52" x14ac:dyDescent="0.25">
      <c r="P3" s="34" t="s">
        <v>296</v>
      </c>
    </row>
    <row r="4" spans="1:52" x14ac:dyDescent="0.25">
      <c r="P4" s="34" t="s">
        <v>297</v>
      </c>
    </row>
    <row r="5" spans="1:52" x14ac:dyDescent="0.25">
      <c r="A5" s="2109" t="s">
        <v>1468</v>
      </c>
      <c r="B5" s="2109"/>
      <c r="C5" s="2109"/>
      <c r="D5" s="2109"/>
      <c r="E5" s="2109"/>
      <c r="F5" s="2109"/>
      <c r="G5" s="2109"/>
      <c r="H5" s="2109"/>
      <c r="I5" s="2109"/>
      <c r="J5" s="2109"/>
      <c r="K5" s="2109"/>
      <c r="L5" s="2109"/>
      <c r="M5" s="2109"/>
      <c r="N5" s="2109"/>
      <c r="O5" s="2109"/>
      <c r="P5" s="2109"/>
      <c r="Q5" s="2109"/>
      <c r="R5" s="2109"/>
      <c r="S5" s="2109"/>
      <c r="T5" s="2109"/>
      <c r="U5" s="2109"/>
      <c r="V5" s="2109"/>
      <c r="W5" s="2110"/>
      <c r="X5" s="2110"/>
    </row>
    <row r="6" spans="1:52" x14ac:dyDescent="0.25">
      <c r="A6" s="2109"/>
      <c r="B6" s="2109"/>
      <c r="C6" s="2109"/>
      <c r="D6" s="2109"/>
      <c r="E6" s="2109"/>
      <c r="F6" s="2109"/>
      <c r="G6" s="2109"/>
      <c r="H6" s="2109"/>
      <c r="I6" s="2109"/>
      <c r="J6" s="2109"/>
      <c r="K6" s="2109"/>
      <c r="L6" s="2109"/>
      <c r="M6" s="2109"/>
      <c r="N6" s="2109"/>
      <c r="O6" s="2109"/>
      <c r="P6" s="2109"/>
      <c r="Q6" s="2109"/>
      <c r="R6" s="2109"/>
      <c r="S6" s="2109"/>
      <c r="T6" s="2109"/>
      <c r="U6" s="2109"/>
      <c r="V6" s="2109"/>
      <c r="W6" s="2021"/>
      <c r="X6" s="2021"/>
    </row>
    <row r="7" spans="1:52" x14ac:dyDescent="0.25">
      <c r="A7" s="604"/>
      <c r="B7" s="604"/>
      <c r="C7" s="604"/>
      <c r="D7" s="604"/>
      <c r="E7" s="604"/>
      <c r="F7" s="604"/>
      <c r="G7" s="604"/>
      <c r="H7" s="604"/>
      <c r="I7" s="604"/>
      <c r="J7" s="604"/>
      <c r="K7" s="604"/>
      <c r="L7" s="604"/>
      <c r="M7" s="604"/>
      <c r="N7" s="604"/>
      <c r="O7" s="604"/>
      <c r="P7" s="604"/>
      <c r="Q7" s="604"/>
      <c r="R7" s="604"/>
      <c r="S7" s="604"/>
      <c r="T7" s="625"/>
      <c r="U7" s="604"/>
      <c r="V7" s="604"/>
      <c r="W7" s="604"/>
      <c r="X7" s="604"/>
    </row>
    <row r="8" spans="1:52" x14ac:dyDescent="0.25">
      <c r="A8" s="2111" t="s">
        <v>1469</v>
      </c>
      <c r="B8" s="2111"/>
      <c r="C8" s="2111"/>
      <c r="D8" s="2111"/>
      <c r="E8" s="2111"/>
      <c r="F8" s="2111"/>
      <c r="G8" s="2111"/>
      <c r="H8" s="2111"/>
      <c r="I8" s="2111"/>
      <c r="J8" s="2111"/>
      <c r="K8" s="2111"/>
      <c r="L8" s="2111"/>
      <c r="M8" s="2111"/>
      <c r="N8" s="2111"/>
      <c r="O8" s="2111"/>
      <c r="P8" s="2111"/>
      <c r="Q8" s="2111"/>
      <c r="R8" s="2111"/>
      <c r="S8" s="2111"/>
      <c r="T8" s="2111"/>
      <c r="U8" s="2111"/>
      <c r="V8" s="2111"/>
      <c r="W8" s="2111"/>
      <c r="X8" s="604"/>
    </row>
    <row r="9" spans="1:52" ht="15.75" x14ac:dyDescent="0.25">
      <c r="A9" s="1497" t="s">
        <v>1117</v>
      </c>
      <c r="B9" s="1498"/>
      <c r="C9" s="1498"/>
      <c r="D9" s="1498"/>
      <c r="E9" s="1498"/>
      <c r="F9" s="1498"/>
      <c r="G9" s="1498"/>
      <c r="H9" s="1498"/>
      <c r="I9" s="1498"/>
      <c r="J9" s="1498"/>
      <c r="K9" s="1498"/>
      <c r="L9" s="1498"/>
      <c r="M9" s="1498"/>
      <c r="N9" s="1498"/>
      <c r="O9" s="1498"/>
      <c r="P9" s="1498"/>
      <c r="Q9" s="1498"/>
      <c r="R9" s="1498"/>
      <c r="S9" s="1498"/>
      <c r="T9" s="1498"/>
      <c r="U9" s="1498"/>
      <c r="V9" s="1498"/>
      <c r="W9" s="1498"/>
      <c r="X9" s="604"/>
    </row>
    <row r="10" spans="1:52" s="360" customFormat="1" ht="15.75" x14ac:dyDescent="0.25">
      <c r="A10" s="1499" t="s">
        <v>1114</v>
      </c>
      <c r="B10" s="1500"/>
      <c r="C10" s="341">
        <f>'Расшифр. Кред. портфеля'!C7</f>
        <v>0</v>
      </c>
      <c r="D10" s="340"/>
      <c r="E10" s="340"/>
      <c r="F10" s="340"/>
      <c r="G10" s="340"/>
      <c r="H10" s="340"/>
      <c r="I10" s="340"/>
      <c r="J10" s="340"/>
      <c r="K10" s="340"/>
      <c r="L10" s="340"/>
      <c r="M10" s="340"/>
      <c r="N10" s="340"/>
      <c r="O10" s="340"/>
      <c r="P10" s="340"/>
      <c r="Q10" s="340"/>
      <c r="R10" s="340"/>
      <c r="S10" s="340"/>
      <c r="T10" s="340"/>
      <c r="U10" s="340"/>
      <c r="V10" s="340"/>
      <c r="W10" s="338"/>
      <c r="AY10" s="347" t="s">
        <v>1150</v>
      </c>
      <c r="AZ10" s="347" t="s">
        <v>1174</v>
      </c>
    </row>
    <row r="11" spans="1:52" s="360" customFormat="1" ht="15.75" x14ac:dyDescent="0.25">
      <c r="A11" s="342" t="s">
        <v>42</v>
      </c>
      <c r="B11" s="342">
        <f>'Расшифр. Кред. портфеля'!C8</f>
        <v>0</v>
      </c>
      <c r="C11" s="707">
        <f>'Расшифр. Кред. портфеля'!D8</f>
        <v>0</v>
      </c>
      <c r="D11" s="340"/>
      <c r="E11" s="340"/>
      <c r="F11" s="340"/>
      <c r="G11" s="340"/>
      <c r="H11" s="340"/>
      <c r="I11" s="340"/>
      <c r="J11" s="340"/>
      <c r="K11" s="340"/>
      <c r="L11" s="340"/>
      <c r="M11" s="340"/>
      <c r="N11" s="340"/>
      <c r="O11" s="340"/>
      <c r="P11" s="340"/>
      <c r="Q11" s="340"/>
      <c r="R11" s="340"/>
      <c r="S11" s="340"/>
      <c r="T11" s="340"/>
      <c r="U11" s="340"/>
      <c r="V11" s="340"/>
      <c r="W11" s="338"/>
      <c r="AY11" s="347" t="s">
        <v>1063</v>
      </c>
      <c r="AZ11" s="347" t="s">
        <v>1174</v>
      </c>
    </row>
    <row r="12" spans="1:52" s="360" customFormat="1" ht="15.75" x14ac:dyDescent="0.25">
      <c r="A12" s="342" t="s">
        <v>43</v>
      </c>
      <c r="B12" s="707">
        <f>'Расшифр. Кред. портфеля'!C9</f>
        <v>0</v>
      </c>
      <c r="C12" s="707">
        <f>'Расшифр. Кред. портфеля'!D9</f>
        <v>0</v>
      </c>
      <c r="D12" s="340"/>
      <c r="E12" s="340"/>
      <c r="F12" s="340"/>
      <c r="G12" s="340"/>
      <c r="H12" s="340"/>
      <c r="I12" s="343"/>
      <c r="J12" s="343"/>
      <c r="K12" s="340"/>
      <c r="L12" s="340"/>
      <c r="M12" s="340"/>
      <c r="N12" s="340"/>
      <c r="O12" s="340"/>
      <c r="P12" s="340"/>
      <c r="Q12" s="340"/>
      <c r="R12" s="340"/>
      <c r="S12" s="340"/>
      <c r="T12" s="340"/>
      <c r="U12" s="340"/>
      <c r="V12" s="340"/>
      <c r="W12" s="338"/>
      <c r="AY12" s="347" t="s">
        <v>1226</v>
      </c>
      <c r="AZ12" s="347" t="s">
        <v>1174</v>
      </c>
    </row>
    <row r="13" spans="1:52" s="360" customFormat="1" ht="15.75" x14ac:dyDescent="0.25">
      <c r="A13" s="342" t="s">
        <v>44</v>
      </c>
      <c r="B13" s="707">
        <f>'Расшифр. Кред. портфеля'!C10</f>
        <v>0</v>
      </c>
      <c r="C13" s="707">
        <f>'Расшифр. Кред. портфеля'!D10</f>
        <v>0</v>
      </c>
      <c r="D13" s="340"/>
      <c r="E13" s="340"/>
      <c r="F13" s="340"/>
      <c r="G13" s="340"/>
      <c r="H13" s="340"/>
      <c r="I13" s="340"/>
      <c r="J13" s="340"/>
      <c r="K13" s="340"/>
      <c r="L13" s="340"/>
      <c r="M13" s="340"/>
      <c r="N13" s="340"/>
      <c r="O13" s="340"/>
      <c r="P13" s="340"/>
      <c r="Q13" s="340"/>
      <c r="R13" s="340"/>
      <c r="S13" s="340"/>
      <c r="T13" s="340"/>
      <c r="U13" s="340"/>
      <c r="V13" s="340"/>
      <c r="W13" s="338"/>
      <c r="AY13" s="347" t="s">
        <v>1225</v>
      </c>
      <c r="AZ13" s="347"/>
    </row>
    <row r="14" spans="1:52" s="346" customFormat="1" ht="7.5" customHeight="1" x14ac:dyDescent="0.2">
      <c r="A14" s="344"/>
      <c r="B14" s="345"/>
      <c r="C14" s="1504" t="s">
        <v>313</v>
      </c>
      <c r="D14" s="1504"/>
      <c r="E14" s="1504"/>
      <c r="F14" s="1504"/>
      <c r="G14" s="1504"/>
      <c r="H14" s="1504"/>
      <c r="I14" s="1504"/>
      <c r="J14" s="1504"/>
      <c r="K14" s="1504"/>
      <c r="L14" s="1504"/>
      <c r="M14" s="1504"/>
      <c r="N14" s="1504"/>
      <c r="O14" s="1504"/>
      <c r="P14" s="1504"/>
      <c r="Q14" s="1504"/>
      <c r="R14" s="1504"/>
      <c r="S14" s="1504"/>
      <c r="T14" s="1504"/>
      <c r="U14" s="1504"/>
      <c r="V14" s="1504"/>
      <c r="W14" s="1504"/>
      <c r="X14" s="1504"/>
    </row>
    <row r="15" spans="1:52" s="346" customFormat="1" ht="7.5" customHeight="1" x14ac:dyDescent="0.2">
      <c r="A15" s="344"/>
      <c r="B15" s="345"/>
      <c r="C15" s="1504"/>
      <c r="D15" s="1504"/>
      <c r="E15" s="1504"/>
      <c r="F15" s="1504"/>
      <c r="G15" s="1504"/>
      <c r="H15" s="1504"/>
      <c r="I15" s="1504"/>
      <c r="J15" s="1504"/>
      <c r="K15" s="1504"/>
      <c r="L15" s="1504"/>
      <c r="M15" s="1504"/>
      <c r="N15" s="1504"/>
      <c r="O15" s="1504"/>
      <c r="P15" s="1504"/>
      <c r="Q15" s="1504"/>
      <c r="R15" s="1504"/>
      <c r="S15" s="1504"/>
      <c r="T15" s="1504"/>
      <c r="U15" s="1504"/>
      <c r="V15" s="1504"/>
      <c r="W15" s="1504"/>
      <c r="X15" s="1504"/>
    </row>
    <row r="16" spans="1:52" s="596" customFormat="1" ht="7.5" customHeight="1" x14ac:dyDescent="0.2">
      <c r="A16" s="608"/>
      <c r="B16" s="609"/>
      <c r="C16" s="1504"/>
      <c r="D16" s="1504"/>
      <c r="E16" s="1504"/>
      <c r="F16" s="1504"/>
      <c r="G16" s="1504"/>
      <c r="H16" s="1504"/>
      <c r="I16" s="1504"/>
      <c r="J16" s="1504"/>
      <c r="K16" s="1504"/>
      <c r="L16" s="1504"/>
      <c r="M16" s="1504"/>
      <c r="N16" s="1504"/>
      <c r="O16" s="1504"/>
      <c r="P16" s="1504"/>
      <c r="Q16" s="1504"/>
      <c r="R16" s="1504"/>
      <c r="S16" s="1504"/>
      <c r="T16" s="1504"/>
      <c r="U16" s="1504"/>
      <c r="V16" s="1504"/>
      <c r="W16" s="1504"/>
      <c r="X16" s="1504"/>
    </row>
    <row r="17" spans="1:25" s="596" customFormat="1" ht="7.5" customHeight="1" thickBot="1" x14ac:dyDescent="0.25">
      <c r="A17" s="608"/>
      <c r="B17" s="609"/>
      <c r="C17" s="1504"/>
      <c r="D17" s="1504"/>
      <c r="E17" s="1504"/>
      <c r="F17" s="1504"/>
      <c r="G17" s="1504"/>
      <c r="H17" s="1504"/>
      <c r="I17" s="1504"/>
      <c r="J17" s="1504"/>
      <c r="K17" s="1504"/>
      <c r="L17" s="1504"/>
      <c r="M17" s="1504"/>
      <c r="N17" s="1504"/>
      <c r="O17" s="1504"/>
      <c r="P17" s="1504"/>
      <c r="Q17" s="1504"/>
      <c r="R17" s="1504"/>
      <c r="S17" s="1504"/>
      <c r="T17" s="1504"/>
      <c r="U17" s="1504"/>
      <c r="V17" s="1504"/>
      <c r="W17" s="1504"/>
      <c r="X17" s="1504"/>
    </row>
    <row r="18" spans="1:25" s="596" customFormat="1" ht="21.75" customHeight="1" x14ac:dyDescent="0.2">
      <c r="A18" s="1482" t="s">
        <v>314</v>
      </c>
      <c r="B18" s="1483"/>
      <c r="C18" s="1491" t="s">
        <v>1471</v>
      </c>
      <c r="D18" s="1566" t="s">
        <v>114</v>
      </c>
      <c r="E18" s="1488" t="s">
        <v>1472</v>
      </c>
      <c r="F18" s="1483"/>
      <c r="G18" s="1488" t="s">
        <v>315</v>
      </c>
      <c r="H18" s="1483"/>
      <c r="I18" s="1491" t="s">
        <v>316</v>
      </c>
      <c r="J18" s="1488" t="s">
        <v>1208</v>
      </c>
      <c r="K18" s="1483"/>
      <c r="L18" s="1501" t="s">
        <v>73</v>
      </c>
      <c r="M18" s="1502"/>
      <c r="N18" s="1502"/>
      <c r="O18" s="1502"/>
      <c r="P18" s="1502"/>
      <c r="Q18" s="1502"/>
      <c r="R18" s="1502"/>
      <c r="S18" s="1502"/>
      <c r="T18" s="1503"/>
      <c r="U18" s="1491" t="s">
        <v>1473</v>
      </c>
      <c r="V18" s="1488" t="s">
        <v>317</v>
      </c>
      <c r="W18" s="1483"/>
      <c r="X18" s="1491" t="s">
        <v>1118</v>
      </c>
      <c r="Y18" s="1573" t="s">
        <v>1474</v>
      </c>
    </row>
    <row r="19" spans="1:25" s="596" customFormat="1" ht="12.75" x14ac:dyDescent="0.2">
      <c r="A19" s="1484"/>
      <c r="B19" s="1485"/>
      <c r="C19" s="1492"/>
      <c r="D19" s="1567"/>
      <c r="E19" s="1489"/>
      <c r="F19" s="1485"/>
      <c r="G19" s="1490"/>
      <c r="H19" s="1487"/>
      <c r="I19" s="1492"/>
      <c r="J19" s="1489"/>
      <c r="K19" s="1485"/>
      <c r="L19" s="1505" t="s">
        <v>318</v>
      </c>
      <c r="M19" s="1506"/>
      <c r="N19" s="1506"/>
      <c r="O19" s="1506"/>
      <c r="P19" s="1507"/>
      <c r="Q19" s="1508" t="s">
        <v>319</v>
      </c>
      <c r="R19" s="1509"/>
      <c r="S19" s="1509"/>
      <c r="T19" s="1510"/>
      <c r="U19" s="1492"/>
      <c r="V19" s="1490"/>
      <c r="W19" s="1487"/>
      <c r="X19" s="1492"/>
      <c r="Y19" s="1574"/>
    </row>
    <row r="20" spans="1:25" s="596" customFormat="1" ht="114.75" x14ac:dyDescent="0.2">
      <c r="A20" s="1486"/>
      <c r="B20" s="1487"/>
      <c r="C20" s="1493"/>
      <c r="D20" s="1568"/>
      <c r="E20" s="1490"/>
      <c r="F20" s="1487"/>
      <c r="G20" s="656" t="s">
        <v>320</v>
      </c>
      <c r="H20" s="656" t="s">
        <v>321</v>
      </c>
      <c r="I20" s="1493"/>
      <c r="J20" s="1490"/>
      <c r="K20" s="1487"/>
      <c r="L20" s="656" t="s">
        <v>1502</v>
      </c>
      <c r="M20" s="656" t="s">
        <v>1503</v>
      </c>
      <c r="N20" s="656" t="s">
        <v>1504</v>
      </c>
      <c r="O20" s="1505" t="s">
        <v>1505</v>
      </c>
      <c r="P20" s="1507"/>
      <c r="Q20" s="656" t="s">
        <v>1502</v>
      </c>
      <c r="R20" s="656" t="s">
        <v>1503</v>
      </c>
      <c r="S20" s="656" t="s">
        <v>1504</v>
      </c>
      <c r="T20" s="656" t="s">
        <v>1505</v>
      </c>
      <c r="U20" s="1493"/>
      <c r="V20" s="656" t="s">
        <v>1506</v>
      </c>
      <c r="W20" s="656" t="s">
        <v>1507</v>
      </c>
      <c r="X20" s="1493"/>
      <c r="Y20" s="1575"/>
    </row>
    <row r="21" spans="1:25" s="596" customFormat="1" ht="12.75" x14ac:dyDescent="0.2">
      <c r="A21" s="1433">
        <f>'Расшифр. Кред. портфеля'!A18</f>
        <v>0</v>
      </c>
      <c r="B21" s="1435"/>
      <c r="C21" s="702">
        <f>'Расшифр. Кред. портфеля'!C18</f>
        <v>0</v>
      </c>
      <c r="D21" s="610">
        <f>'Расшифр. Кред. портфеля'!D18</f>
        <v>0</v>
      </c>
      <c r="E21" s="1477">
        <f>'Расшифр. Кред. портфеля'!E18</f>
        <v>0</v>
      </c>
      <c r="F21" s="1435"/>
      <c r="G21" s="611">
        <f>'Расшифр. Кред. портфеля'!G18</f>
        <v>0</v>
      </c>
      <c r="H21" s="611">
        <f>'Расшифр. Кред. портфеля'!H18</f>
        <v>0</v>
      </c>
      <c r="I21" s="611">
        <f>'Расшифр. Кред. портфеля'!I18</f>
        <v>0</v>
      </c>
      <c r="J21" s="1478" t="str">
        <f t="shared" ref="J21:J56" si="0">IF(A21="аккредитив тек.","тек.деят-ть",IF(A21="факторинг","тек.деят-ть",IF(A21="овердрафт","тек.деят-ть",IF(A21="аккредитив инвест.","инвест.деят-ть",IF(A21="инвест.кредит","инвест.деят-ть",IF(A21="тек.кредит","тек.деят-ть",IF(A21="лизинг","инвест.деят-ть",IF(A21="облигации","тек.деят-ть"," - "))))))))</f>
        <v xml:space="preserve"> - </v>
      </c>
      <c r="K21" s="1479"/>
      <c r="L21" s="712">
        <f>'Расшифр. Кред. портфеля'!L18</f>
        <v>0</v>
      </c>
      <c r="M21" s="712">
        <f>'Расшифр. Кред. портфеля'!M18</f>
        <v>0</v>
      </c>
      <c r="N21" s="712">
        <f>'Расшифр. Кред. портфеля'!N18</f>
        <v>0</v>
      </c>
      <c r="O21" s="1480">
        <f>'Расшифр. Кред. портфеля'!O18</f>
        <v>0</v>
      </c>
      <c r="P21" s="1481"/>
      <c r="Q21" s="712">
        <f>'Расшифр. Кред. портфеля'!Q18</f>
        <v>0</v>
      </c>
      <c r="R21" s="712">
        <f>'Расшифр. Кред. портфеля'!R18</f>
        <v>0</v>
      </c>
      <c r="S21" s="712">
        <f>'Расшифр. Кред. портфеля'!S18</f>
        <v>0</v>
      </c>
      <c r="T21" s="712">
        <f>'Расшифр. Кред. портфеля'!T18</f>
        <v>0</v>
      </c>
      <c r="U21" s="712">
        <f>'Расшифр. Кред. портфеля'!U18</f>
        <v>0</v>
      </c>
      <c r="V21" s="712">
        <f>'Расшифр. Кред. портфеля'!V18</f>
        <v>0</v>
      </c>
      <c r="W21" s="712">
        <f>'Расшифр. Кред. портфеля'!W18</f>
        <v>0</v>
      </c>
      <c r="X21" s="712">
        <f>'Расшифр. Кред. портфеля'!X18</f>
        <v>0</v>
      </c>
      <c r="Y21" s="712">
        <f>'Расшифр. Кред. портфеля'!Y18</f>
        <v>0</v>
      </c>
    </row>
    <row r="22" spans="1:25" s="596" customFormat="1" ht="12.75" x14ac:dyDescent="0.2">
      <c r="A22" s="1433">
        <f>'Расшифр. Кред. портфеля'!A19</f>
        <v>0</v>
      </c>
      <c r="B22" s="1435"/>
      <c r="C22" s="702">
        <f>'Расшифр. Кред. портфеля'!C19</f>
        <v>0</v>
      </c>
      <c r="D22" s="610">
        <f>'Расшифр. Кред. портфеля'!D19</f>
        <v>0</v>
      </c>
      <c r="E22" s="1477">
        <f>'Расшифр. Кред. портфеля'!E19</f>
        <v>0</v>
      </c>
      <c r="F22" s="1435"/>
      <c r="G22" s="611">
        <f>'Расшифр. Кред. портфеля'!G19</f>
        <v>0</v>
      </c>
      <c r="H22" s="611">
        <f>'Расшифр. Кред. портфеля'!H19</f>
        <v>0</v>
      </c>
      <c r="I22" s="611">
        <f>'Расшифр. Кред. портфеля'!I19</f>
        <v>0</v>
      </c>
      <c r="J22" s="1478" t="str">
        <f t="shared" si="0"/>
        <v xml:space="preserve"> - </v>
      </c>
      <c r="K22" s="1479"/>
      <c r="L22" s="712">
        <f>'Расшифр. Кред. портфеля'!L19</f>
        <v>0</v>
      </c>
      <c r="M22" s="712">
        <f>'Расшифр. Кред. портфеля'!M19</f>
        <v>0</v>
      </c>
      <c r="N22" s="712">
        <f>'Расшифр. Кред. портфеля'!N19</f>
        <v>0</v>
      </c>
      <c r="O22" s="1480">
        <f>'Расшифр. Кред. портфеля'!O19</f>
        <v>0</v>
      </c>
      <c r="P22" s="1481"/>
      <c r="Q22" s="712">
        <f>'Расшифр. Кред. портфеля'!Q19</f>
        <v>0</v>
      </c>
      <c r="R22" s="712">
        <f>'Расшифр. Кред. портфеля'!R19</f>
        <v>0</v>
      </c>
      <c r="S22" s="712">
        <f>'Расшифр. Кред. портфеля'!S19</f>
        <v>0</v>
      </c>
      <c r="T22" s="712">
        <f>'Расшифр. Кред. портфеля'!T19</f>
        <v>0</v>
      </c>
      <c r="U22" s="712">
        <f>'Расшифр. Кред. портфеля'!U19</f>
        <v>0</v>
      </c>
      <c r="V22" s="712">
        <f>'Расшифр. Кред. портфеля'!V19</f>
        <v>0</v>
      </c>
      <c r="W22" s="712">
        <f>'Расшифр. Кред. портфеля'!W19</f>
        <v>0</v>
      </c>
      <c r="X22" s="712">
        <f>'Расшифр. Кред. портфеля'!X19</f>
        <v>0</v>
      </c>
      <c r="Y22" s="712">
        <f>'Расшифр. Кред. портфеля'!Y19</f>
        <v>0</v>
      </c>
    </row>
    <row r="23" spans="1:25" s="596" customFormat="1" ht="12.75" x14ac:dyDescent="0.2">
      <c r="A23" s="1433">
        <f>'Расшифр. Кред. портфеля'!A20</f>
        <v>0</v>
      </c>
      <c r="B23" s="1435"/>
      <c r="C23" s="702">
        <f>'Расшифр. Кред. портфеля'!C20</f>
        <v>0</v>
      </c>
      <c r="D23" s="610">
        <f>'Расшифр. Кред. портфеля'!D20</f>
        <v>0</v>
      </c>
      <c r="E23" s="1477">
        <f>'Расшифр. Кред. портфеля'!E20</f>
        <v>0</v>
      </c>
      <c r="F23" s="1435"/>
      <c r="G23" s="611">
        <f>'Расшифр. Кред. портфеля'!G20</f>
        <v>0</v>
      </c>
      <c r="H23" s="611">
        <f>'Расшифр. Кред. портфеля'!H20</f>
        <v>0</v>
      </c>
      <c r="I23" s="611">
        <f>'Расшифр. Кред. портфеля'!I20</f>
        <v>0</v>
      </c>
      <c r="J23" s="1478" t="str">
        <f t="shared" si="0"/>
        <v xml:space="preserve"> - </v>
      </c>
      <c r="K23" s="1479"/>
      <c r="L23" s="712">
        <f>'Расшифр. Кред. портфеля'!L20</f>
        <v>0</v>
      </c>
      <c r="M23" s="712">
        <f>'Расшифр. Кред. портфеля'!M20</f>
        <v>0</v>
      </c>
      <c r="N23" s="712">
        <f>'Расшифр. Кред. портфеля'!N20</f>
        <v>0</v>
      </c>
      <c r="O23" s="1480">
        <f>'Расшифр. Кред. портфеля'!O20</f>
        <v>0</v>
      </c>
      <c r="P23" s="1481"/>
      <c r="Q23" s="712">
        <f>'Расшифр. Кред. портфеля'!Q20</f>
        <v>0</v>
      </c>
      <c r="R23" s="712">
        <f>'Расшифр. Кред. портфеля'!R20</f>
        <v>0</v>
      </c>
      <c r="S23" s="712">
        <f>'Расшифр. Кред. портфеля'!S20</f>
        <v>0</v>
      </c>
      <c r="T23" s="712">
        <f>'Расшифр. Кред. портфеля'!T20</f>
        <v>0</v>
      </c>
      <c r="U23" s="712">
        <f>'Расшифр. Кред. портфеля'!U20</f>
        <v>0</v>
      </c>
      <c r="V23" s="712">
        <f>'Расшифр. Кред. портфеля'!V20</f>
        <v>0</v>
      </c>
      <c r="W23" s="712">
        <f>'Расшифр. Кред. портфеля'!W20</f>
        <v>0</v>
      </c>
      <c r="X23" s="712">
        <f>'Расшифр. Кред. портфеля'!X20</f>
        <v>0</v>
      </c>
      <c r="Y23" s="712">
        <f>'Расшифр. Кред. портфеля'!Y20</f>
        <v>0</v>
      </c>
    </row>
    <row r="24" spans="1:25" s="596" customFormat="1" ht="12.75" x14ac:dyDescent="0.2">
      <c r="A24" s="1433">
        <f>'Расшифр. Кред. портфеля'!A21</f>
        <v>0</v>
      </c>
      <c r="B24" s="1435"/>
      <c r="C24" s="702">
        <f>'Расшифр. Кред. портфеля'!C21</f>
        <v>0</v>
      </c>
      <c r="D24" s="610">
        <f>'Расшифр. Кред. портфеля'!D21</f>
        <v>0</v>
      </c>
      <c r="E24" s="1477">
        <f>'Расшифр. Кред. портфеля'!E21</f>
        <v>0</v>
      </c>
      <c r="F24" s="1435"/>
      <c r="G24" s="611">
        <f>'Расшифр. Кред. портфеля'!G21</f>
        <v>0</v>
      </c>
      <c r="H24" s="611">
        <f>'Расшифр. Кред. портфеля'!H21</f>
        <v>0</v>
      </c>
      <c r="I24" s="611">
        <f>'Расшифр. Кред. портфеля'!I21</f>
        <v>0</v>
      </c>
      <c r="J24" s="1478" t="str">
        <f t="shared" si="0"/>
        <v xml:space="preserve"> - </v>
      </c>
      <c r="K24" s="1479"/>
      <c r="L24" s="712">
        <f>'Расшифр. Кред. портфеля'!L21</f>
        <v>0</v>
      </c>
      <c r="M24" s="712">
        <f>'Расшифр. Кред. портфеля'!M21</f>
        <v>0</v>
      </c>
      <c r="N24" s="712">
        <f>'Расшифр. Кред. портфеля'!N21</f>
        <v>0</v>
      </c>
      <c r="O24" s="1480">
        <f>'Расшифр. Кред. портфеля'!O21</f>
        <v>0</v>
      </c>
      <c r="P24" s="1481"/>
      <c r="Q24" s="712">
        <f>'Расшифр. Кред. портфеля'!Q21</f>
        <v>0</v>
      </c>
      <c r="R24" s="712">
        <f>'Расшифр. Кред. портфеля'!R21</f>
        <v>0</v>
      </c>
      <c r="S24" s="712">
        <f>'Расшифр. Кред. портфеля'!S21</f>
        <v>0</v>
      </c>
      <c r="T24" s="712">
        <f>'Расшифр. Кред. портфеля'!T21</f>
        <v>0</v>
      </c>
      <c r="U24" s="712">
        <f>'Расшифр. Кред. портфеля'!U21</f>
        <v>0</v>
      </c>
      <c r="V24" s="712">
        <f>'Расшифр. Кред. портфеля'!V21</f>
        <v>0</v>
      </c>
      <c r="W24" s="712">
        <f>'Расшифр. Кред. портфеля'!W21</f>
        <v>0</v>
      </c>
      <c r="X24" s="712">
        <f>'Расшифр. Кред. портфеля'!X21</f>
        <v>0</v>
      </c>
      <c r="Y24" s="712">
        <f>'Расшифр. Кред. портфеля'!Y21</f>
        <v>0</v>
      </c>
    </row>
    <row r="25" spans="1:25" s="596" customFormat="1" ht="12.75" x14ac:dyDescent="0.2">
      <c r="A25" s="1433">
        <f>'Расшифр. Кред. портфеля'!A22</f>
        <v>0</v>
      </c>
      <c r="B25" s="1435"/>
      <c r="C25" s="702">
        <f>'Расшифр. Кред. портфеля'!C22</f>
        <v>0</v>
      </c>
      <c r="D25" s="610">
        <f>'Расшифр. Кред. портфеля'!D22</f>
        <v>0</v>
      </c>
      <c r="E25" s="1477">
        <f>'Расшифр. Кред. портфеля'!E22</f>
        <v>0</v>
      </c>
      <c r="F25" s="1435"/>
      <c r="G25" s="611">
        <f>'Расшифр. Кред. портфеля'!G22</f>
        <v>0</v>
      </c>
      <c r="H25" s="611">
        <f>'Расшифр. Кред. портфеля'!H22</f>
        <v>0</v>
      </c>
      <c r="I25" s="611">
        <f>'Расшифр. Кред. портфеля'!I22</f>
        <v>0</v>
      </c>
      <c r="J25" s="1478" t="str">
        <f t="shared" si="0"/>
        <v xml:space="preserve"> - </v>
      </c>
      <c r="K25" s="1479"/>
      <c r="L25" s="712">
        <f>'Расшифр. Кред. портфеля'!L22</f>
        <v>0</v>
      </c>
      <c r="M25" s="712">
        <f>'Расшифр. Кред. портфеля'!M22</f>
        <v>0</v>
      </c>
      <c r="N25" s="712">
        <f>'Расшифр. Кред. портфеля'!N22</f>
        <v>0</v>
      </c>
      <c r="O25" s="1480">
        <f>'Расшифр. Кред. портфеля'!O22</f>
        <v>0</v>
      </c>
      <c r="P25" s="1481"/>
      <c r="Q25" s="712">
        <f>'Расшифр. Кред. портфеля'!Q22</f>
        <v>0</v>
      </c>
      <c r="R25" s="712">
        <f>'Расшифр. Кред. портфеля'!R22</f>
        <v>0</v>
      </c>
      <c r="S25" s="712">
        <f>'Расшифр. Кред. портфеля'!S22</f>
        <v>0</v>
      </c>
      <c r="T25" s="712">
        <f>'Расшифр. Кред. портфеля'!T22</f>
        <v>0</v>
      </c>
      <c r="U25" s="712">
        <f>'Расшифр. Кред. портфеля'!U22</f>
        <v>0</v>
      </c>
      <c r="V25" s="712">
        <f>'Расшифр. Кред. портфеля'!V22</f>
        <v>0</v>
      </c>
      <c r="W25" s="712">
        <f>'Расшифр. Кред. портфеля'!W22</f>
        <v>0</v>
      </c>
      <c r="X25" s="712">
        <f>'Расшифр. Кред. портфеля'!X22</f>
        <v>0</v>
      </c>
      <c r="Y25" s="712">
        <f>'Расшифр. Кред. портфеля'!Y22</f>
        <v>0</v>
      </c>
    </row>
    <row r="26" spans="1:25" s="596" customFormat="1" ht="12.75" x14ac:dyDescent="0.2">
      <c r="A26" s="1433">
        <f>'Расшифр. Кред. портфеля'!A23</f>
        <v>0</v>
      </c>
      <c r="B26" s="1435"/>
      <c r="C26" s="702">
        <f>'Расшифр. Кред. портфеля'!C23</f>
        <v>0</v>
      </c>
      <c r="D26" s="610">
        <f>'Расшифр. Кред. портфеля'!D23</f>
        <v>0</v>
      </c>
      <c r="E26" s="1477">
        <f>'Расшифр. Кред. портфеля'!E23</f>
        <v>0</v>
      </c>
      <c r="F26" s="1435"/>
      <c r="G26" s="611">
        <f>'Расшифр. Кред. портфеля'!G23</f>
        <v>0</v>
      </c>
      <c r="H26" s="611">
        <f>'Расшифр. Кред. портфеля'!H23</f>
        <v>0</v>
      </c>
      <c r="I26" s="611">
        <f>'Расшифр. Кред. портфеля'!I23</f>
        <v>0</v>
      </c>
      <c r="J26" s="1478" t="str">
        <f t="shared" si="0"/>
        <v xml:space="preserve"> - </v>
      </c>
      <c r="K26" s="1479"/>
      <c r="L26" s="712">
        <f>'Расшифр. Кред. портфеля'!L23</f>
        <v>0</v>
      </c>
      <c r="M26" s="712">
        <f>'Расшифр. Кред. портфеля'!M23</f>
        <v>0</v>
      </c>
      <c r="N26" s="712">
        <f>'Расшифр. Кред. портфеля'!N23</f>
        <v>0</v>
      </c>
      <c r="O26" s="1480">
        <f>'Расшифр. Кред. портфеля'!O23</f>
        <v>0</v>
      </c>
      <c r="P26" s="1481"/>
      <c r="Q26" s="712">
        <f>'Расшифр. Кред. портфеля'!Q23</f>
        <v>0</v>
      </c>
      <c r="R26" s="712">
        <f>'Расшифр. Кред. портфеля'!R23</f>
        <v>0</v>
      </c>
      <c r="S26" s="712">
        <f>'Расшифр. Кред. портфеля'!S23</f>
        <v>0</v>
      </c>
      <c r="T26" s="712">
        <f>'Расшифр. Кред. портфеля'!T23</f>
        <v>0</v>
      </c>
      <c r="U26" s="712">
        <f>'Расшифр. Кред. портфеля'!U23</f>
        <v>0</v>
      </c>
      <c r="V26" s="712">
        <f>'Расшифр. Кред. портфеля'!V23</f>
        <v>0</v>
      </c>
      <c r="W26" s="712">
        <f>'Расшифр. Кред. портфеля'!W23</f>
        <v>0</v>
      </c>
      <c r="X26" s="712">
        <f>'Расшифр. Кред. портфеля'!X23</f>
        <v>0</v>
      </c>
      <c r="Y26" s="712">
        <f>'Расшифр. Кред. портфеля'!Y23</f>
        <v>0</v>
      </c>
    </row>
    <row r="27" spans="1:25" s="596" customFormat="1" ht="12.75" x14ac:dyDescent="0.2">
      <c r="A27" s="1433">
        <f>'Расшифр. Кред. портфеля'!A24</f>
        <v>0</v>
      </c>
      <c r="B27" s="1435"/>
      <c r="C27" s="702">
        <f>'Расшифр. Кред. портфеля'!C24</f>
        <v>0</v>
      </c>
      <c r="D27" s="610">
        <f>'Расшифр. Кред. портфеля'!D24</f>
        <v>0</v>
      </c>
      <c r="E27" s="1477">
        <f>'Расшифр. Кред. портфеля'!E24</f>
        <v>0</v>
      </c>
      <c r="F27" s="1435"/>
      <c r="G27" s="611">
        <f>'Расшифр. Кред. портфеля'!G24</f>
        <v>0</v>
      </c>
      <c r="H27" s="611">
        <f>'Расшифр. Кред. портфеля'!H24</f>
        <v>0</v>
      </c>
      <c r="I27" s="611">
        <f>'Расшифр. Кред. портфеля'!I24</f>
        <v>0</v>
      </c>
      <c r="J27" s="1478" t="str">
        <f t="shared" si="0"/>
        <v xml:space="preserve"> - </v>
      </c>
      <c r="K27" s="1479"/>
      <c r="L27" s="712">
        <f>'Расшифр. Кред. портфеля'!L24</f>
        <v>0</v>
      </c>
      <c r="M27" s="712">
        <f>'Расшифр. Кред. портфеля'!M24</f>
        <v>0</v>
      </c>
      <c r="N27" s="712">
        <f>'Расшифр. Кред. портфеля'!N24</f>
        <v>0</v>
      </c>
      <c r="O27" s="1480">
        <f>'Расшифр. Кред. портфеля'!O24</f>
        <v>0</v>
      </c>
      <c r="P27" s="1481"/>
      <c r="Q27" s="712">
        <f>'Расшифр. Кред. портфеля'!Q24</f>
        <v>0</v>
      </c>
      <c r="R27" s="712">
        <f>'Расшифр. Кред. портфеля'!R24</f>
        <v>0</v>
      </c>
      <c r="S27" s="712">
        <f>'Расшифр. Кред. портфеля'!S24</f>
        <v>0</v>
      </c>
      <c r="T27" s="712">
        <f>'Расшифр. Кред. портфеля'!T24</f>
        <v>0</v>
      </c>
      <c r="U27" s="712">
        <f>'Расшифр. Кред. портфеля'!U24</f>
        <v>0</v>
      </c>
      <c r="V27" s="712">
        <f>'Расшифр. Кред. портфеля'!V24</f>
        <v>0</v>
      </c>
      <c r="W27" s="712">
        <f>'Расшифр. Кред. портфеля'!W24</f>
        <v>0</v>
      </c>
      <c r="X27" s="712">
        <f>'Расшифр. Кред. портфеля'!X24</f>
        <v>0</v>
      </c>
      <c r="Y27" s="712">
        <f>'Расшифр. Кред. портфеля'!Y24</f>
        <v>0</v>
      </c>
    </row>
    <row r="28" spans="1:25" s="596" customFormat="1" ht="12.75" x14ac:dyDescent="0.2">
      <c r="A28" s="1433">
        <f>'Расшифр. Кред. портфеля'!A25</f>
        <v>0</v>
      </c>
      <c r="B28" s="1435"/>
      <c r="C28" s="702">
        <f>'Расшифр. Кред. портфеля'!C25</f>
        <v>0</v>
      </c>
      <c r="D28" s="610">
        <f>'Расшифр. Кред. портфеля'!D25</f>
        <v>0</v>
      </c>
      <c r="E28" s="1477">
        <f>'Расшифр. Кред. портфеля'!E25</f>
        <v>0</v>
      </c>
      <c r="F28" s="1435"/>
      <c r="G28" s="611">
        <f>'Расшифр. Кред. портфеля'!G25</f>
        <v>0</v>
      </c>
      <c r="H28" s="611">
        <f>'Расшифр. Кред. портфеля'!H25</f>
        <v>0</v>
      </c>
      <c r="I28" s="611">
        <f>'Расшифр. Кред. портфеля'!I25</f>
        <v>0</v>
      </c>
      <c r="J28" s="1478" t="str">
        <f t="shared" si="0"/>
        <v xml:space="preserve"> - </v>
      </c>
      <c r="K28" s="1479"/>
      <c r="L28" s="712">
        <f>'Расшифр. Кред. портфеля'!L25</f>
        <v>0</v>
      </c>
      <c r="M28" s="712">
        <f>'Расшифр. Кред. портфеля'!M25</f>
        <v>0</v>
      </c>
      <c r="N28" s="712">
        <f>'Расшифр. Кред. портфеля'!N25</f>
        <v>0</v>
      </c>
      <c r="O28" s="1480">
        <f>'Расшифр. Кред. портфеля'!O25</f>
        <v>0</v>
      </c>
      <c r="P28" s="1481"/>
      <c r="Q28" s="712">
        <f>'Расшифр. Кред. портфеля'!Q25</f>
        <v>0</v>
      </c>
      <c r="R28" s="712">
        <f>'Расшифр. Кред. портфеля'!R25</f>
        <v>0</v>
      </c>
      <c r="S28" s="712">
        <f>'Расшифр. Кред. портфеля'!S25</f>
        <v>0</v>
      </c>
      <c r="T28" s="712">
        <f>'Расшифр. Кред. портфеля'!T25</f>
        <v>0</v>
      </c>
      <c r="U28" s="712">
        <f>'Расшифр. Кред. портфеля'!U25</f>
        <v>0</v>
      </c>
      <c r="V28" s="712">
        <f>'Расшифр. Кред. портфеля'!V25</f>
        <v>0</v>
      </c>
      <c r="W28" s="712">
        <f>'Расшифр. Кред. портфеля'!W25</f>
        <v>0</v>
      </c>
      <c r="X28" s="712">
        <f>'Расшифр. Кред. портфеля'!X25</f>
        <v>0</v>
      </c>
      <c r="Y28" s="712">
        <f>'Расшифр. Кред. портфеля'!Y25</f>
        <v>0</v>
      </c>
    </row>
    <row r="29" spans="1:25" s="596" customFormat="1" ht="13.5" customHeight="1" x14ac:dyDescent="0.2">
      <c r="A29" s="1433">
        <f>'Расшифр. Кред. портфеля'!A26</f>
        <v>0</v>
      </c>
      <c r="B29" s="1435"/>
      <c r="C29" s="702">
        <f>'Расшифр. Кред. портфеля'!C26</f>
        <v>0</v>
      </c>
      <c r="D29" s="610">
        <f>'Расшифр. Кред. портфеля'!D26</f>
        <v>0</v>
      </c>
      <c r="E29" s="1477">
        <f>'Расшифр. Кред. портфеля'!E26</f>
        <v>0</v>
      </c>
      <c r="F29" s="1435"/>
      <c r="G29" s="611">
        <f>'Расшифр. Кред. портфеля'!G26</f>
        <v>0</v>
      </c>
      <c r="H29" s="611">
        <f>'Расшифр. Кред. портфеля'!H26</f>
        <v>0</v>
      </c>
      <c r="I29" s="611">
        <f>'Расшифр. Кред. портфеля'!I26</f>
        <v>0</v>
      </c>
      <c r="J29" s="1478" t="str">
        <f t="shared" si="0"/>
        <v xml:space="preserve"> - </v>
      </c>
      <c r="K29" s="1479"/>
      <c r="L29" s="712">
        <f>'Расшифр. Кред. портфеля'!L26</f>
        <v>0</v>
      </c>
      <c r="M29" s="712">
        <f>'Расшифр. Кред. портфеля'!M26</f>
        <v>0</v>
      </c>
      <c r="N29" s="712">
        <f>'Расшифр. Кред. портфеля'!N26</f>
        <v>0</v>
      </c>
      <c r="O29" s="1480">
        <f>'Расшифр. Кред. портфеля'!O26</f>
        <v>0</v>
      </c>
      <c r="P29" s="1481"/>
      <c r="Q29" s="712">
        <f>'Расшифр. Кред. портфеля'!Q26</f>
        <v>0</v>
      </c>
      <c r="R29" s="712">
        <f>'Расшифр. Кред. портфеля'!R26</f>
        <v>0</v>
      </c>
      <c r="S29" s="712">
        <f>'Расшифр. Кред. портфеля'!S26</f>
        <v>0</v>
      </c>
      <c r="T29" s="712">
        <f>'Расшифр. Кред. портфеля'!T26</f>
        <v>0</v>
      </c>
      <c r="U29" s="712">
        <f>'Расшифр. Кред. портфеля'!U26</f>
        <v>0</v>
      </c>
      <c r="V29" s="712">
        <f>'Расшифр. Кред. портфеля'!V26</f>
        <v>0</v>
      </c>
      <c r="W29" s="712">
        <f>'Расшифр. Кред. портфеля'!W26</f>
        <v>0</v>
      </c>
      <c r="X29" s="712">
        <f>'Расшифр. Кред. портфеля'!X26</f>
        <v>0</v>
      </c>
      <c r="Y29" s="712">
        <f>'Расшифр. Кред. портфеля'!Y26</f>
        <v>0</v>
      </c>
    </row>
    <row r="30" spans="1:25" s="596" customFormat="1" ht="12" hidden="1" customHeight="1" outlineLevel="1" x14ac:dyDescent="0.2">
      <c r="A30" s="1433">
        <f>'Расшифр. Кред. портфеля'!A27</f>
        <v>0</v>
      </c>
      <c r="B30" s="1435"/>
      <c r="C30" s="702">
        <f>'Расшифр. Кред. портфеля'!C27</f>
        <v>0</v>
      </c>
      <c r="D30" s="610">
        <f>'Расшифр. Кред. портфеля'!D27</f>
        <v>0</v>
      </c>
      <c r="E30" s="1477">
        <f>'Расшифр. Кред. портфеля'!E27</f>
        <v>0</v>
      </c>
      <c r="F30" s="1435"/>
      <c r="G30" s="611">
        <f>'Расшифр. Кред. портфеля'!G27</f>
        <v>0</v>
      </c>
      <c r="H30" s="611">
        <f>'Расшифр. Кред. портфеля'!H27</f>
        <v>13</v>
      </c>
      <c r="I30" s="611">
        <f>'Расшифр. Кред. портфеля'!I27</f>
        <v>0</v>
      </c>
      <c r="J30" s="1478" t="str">
        <f t="shared" si="0"/>
        <v xml:space="preserve"> - </v>
      </c>
      <c r="K30" s="1479"/>
      <c r="L30" s="712">
        <f>'Расшифр. Кред. портфеля'!L27</f>
        <v>0</v>
      </c>
      <c r="M30" s="712">
        <f>'Расшифр. Кред. портфеля'!M27</f>
        <v>0</v>
      </c>
      <c r="N30" s="712">
        <f>'Расшифр. Кред. портфеля'!N27</f>
        <v>0</v>
      </c>
      <c r="O30" s="1480">
        <f>'Расшифр. Кред. портфеля'!O27</f>
        <v>0</v>
      </c>
      <c r="P30" s="1481"/>
      <c r="Q30" s="712">
        <f>'Расшифр. Кред. портфеля'!Q27</f>
        <v>0</v>
      </c>
      <c r="R30" s="712">
        <f>'Расшифр. Кред. портфеля'!R27</f>
        <v>0</v>
      </c>
      <c r="S30" s="712">
        <f>'Расшифр. Кред. портфеля'!S27</f>
        <v>0</v>
      </c>
      <c r="T30" s="712">
        <f>'Расшифр. Кред. портфеля'!T27</f>
        <v>0</v>
      </c>
      <c r="U30" s="712">
        <f>'Расшифр. Кред. портфеля'!U27</f>
        <v>0</v>
      </c>
      <c r="V30" s="712">
        <f>'Расшифр. Кред. портфеля'!V27</f>
        <v>0</v>
      </c>
      <c r="W30" s="712">
        <f>'Расшифр. Кред. портфеля'!W27</f>
        <v>0</v>
      </c>
      <c r="X30" s="712">
        <f>'Расшифр. Кред. портфеля'!X27</f>
        <v>0</v>
      </c>
      <c r="Y30" s="712">
        <f>'Расшифр. Кред. портфеля'!Y27</f>
        <v>0</v>
      </c>
    </row>
    <row r="31" spans="1:25" s="596" customFormat="1" ht="12" hidden="1" customHeight="1" outlineLevel="1" x14ac:dyDescent="0.2">
      <c r="A31" s="1433">
        <f>'Расшифр. Кред. портфеля'!A28</f>
        <v>0</v>
      </c>
      <c r="B31" s="1435"/>
      <c r="C31" s="702">
        <f>'Расшифр. Кред. портфеля'!C28</f>
        <v>0</v>
      </c>
      <c r="D31" s="610">
        <f>'Расшифр. Кред. портфеля'!D28</f>
        <v>0</v>
      </c>
      <c r="E31" s="1477">
        <f>'Расшифр. Кред. портфеля'!E28</f>
        <v>0</v>
      </c>
      <c r="F31" s="1435"/>
      <c r="G31" s="611">
        <f>'Расшифр. Кред. портфеля'!G28</f>
        <v>0</v>
      </c>
      <c r="H31" s="611">
        <f>'Расшифр. Кред. портфеля'!H28</f>
        <v>14</v>
      </c>
      <c r="I31" s="611">
        <f>'Расшифр. Кред. портфеля'!I28</f>
        <v>0</v>
      </c>
      <c r="J31" s="1478" t="str">
        <f t="shared" si="0"/>
        <v xml:space="preserve"> - </v>
      </c>
      <c r="K31" s="1479"/>
      <c r="L31" s="712">
        <f>'Расшифр. Кред. портфеля'!L28</f>
        <v>0</v>
      </c>
      <c r="M31" s="712">
        <f>'Расшифр. Кред. портфеля'!M28</f>
        <v>0</v>
      </c>
      <c r="N31" s="712">
        <f>'Расшифр. Кред. портфеля'!N28</f>
        <v>0</v>
      </c>
      <c r="O31" s="1480">
        <f>'Расшифр. Кред. портфеля'!O28</f>
        <v>0</v>
      </c>
      <c r="P31" s="1481"/>
      <c r="Q31" s="712">
        <f>'Расшифр. Кред. портфеля'!Q28</f>
        <v>0</v>
      </c>
      <c r="R31" s="712">
        <f>'Расшифр. Кред. портфеля'!R28</f>
        <v>0</v>
      </c>
      <c r="S31" s="712">
        <f>'Расшифр. Кред. портфеля'!S28</f>
        <v>0</v>
      </c>
      <c r="T31" s="712">
        <f>'Расшифр. Кред. портфеля'!T28</f>
        <v>0</v>
      </c>
      <c r="U31" s="712">
        <f>'Расшифр. Кред. портфеля'!U28</f>
        <v>0</v>
      </c>
      <c r="V31" s="712">
        <f>'Расшифр. Кред. портфеля'!V28</f>
        <v>0</v>
      </c>
      <c r="W31" s="712">
        <f>'Расшифр. Кред. портфеля'!W28</f>
        <v>0</v>
      </c>
      <c r="X31" s="712">
        <f>'Расшифр. Кред. портфеля'!X28</f>
        <v>0</v>
      </c>
      <c r="Y31" s="712">
        <f>'Расшифр. Кред. портфеля'!Y28</f>
        <v>0</v>
      </c>
    </row>
    <row r="32" spans="1:25" s="596" customFormat="1" ht="12" hidden="1" customHeight="1" outlineLevel="1" x14ac:dyDescent="0.2">
      <c r="A32" s="1433">
        <f>'Расшифр. Кред. портфеля'!A29</f>
        <v>0</v>
      </c>
      <c r="B32" s="1435"/>
      <c r="C32" s="702">
        <f>'Расшифр. Кред. портфеля'!C29</f>
        <v>0</v>
      </c>
      <c r="D32" s="610">
        <f>'Расшифр. Кред. портфеля'!D29</f>
        <v>0</v>
      </c>
      <c r="E32" s="1477">
        <f>'Расшифр. Кред. портфеля'!E29</f>
        <v>0</v>
      </c>
      <c r="F32" s="1435"/>
      <c r="G32" s="611">
        <f>'Расшифр. Кред. портфеля'!G29</f>
        <v>0</v>
      </c>
      <c r="H32" s="611">
        <f>'Расшифр. Кред. портфеля'!H29</f>
        <v>15</v>
      </c>
      <c r="I32" s="611">
        <f>'Расшифр. Кред. портфеля'!I29</f>
        <v>0</v>
      </c>
      <c r="J32" s="1478" t="str">
        <f t="shared" si="0"/>
        <v xml:space="preserve"> - </v>
      </c>
      <c r="K32" s="1479"/>
      <c r="L32" s="712">
        <f>'Расшифр. Кред. портфеля'!L29</f>
        <v>0</v>
      </c>
      <c r="M32" s="712">
        <f>'Расшифр. Кред. портфеля'!M29</f>
        <v>0</v>
      </c>
      <c r="N32" s="712">
        <f>'Расшифр. Кред. портфеля'!N29</f>
        <v>0</v>
      </c>
      <c r="O32" s="1480">
        <f>'Расшифр. Кред. портфеля'!O29</f>
        <v>0</v>
      </c>
      <c r="P32" s="1481"/>
      <c r="Q32" s="712">
        <f>'Расшифр. Кред. портфеля'!Q29</f>
        <v>0</v>
      </c>
      <c r="R32" s="712">
        <f>'Расшифр. Кред. портфеля'!R29</f>
        <v>0</v>
      </c>
      <c r="S32" s="712">
        <f>'Расшифр. Кред. портфеля'!S29</f>
        <v>0</v>
      </c>
      <c r="T32" s="712">
        <f>'Расшифр. Кред. портфеля'!T29</f>
        <v>0</v>
      </c>
      <c r="U32" s="712">
        <f>'Расшифр. Кред. портфеля'!U29</f>
        <v>0</v>
      </c>
      <c r="V32" s="712">
        <f>'Расшифр. Кред. портфеля'!V29</f>
        <v>0</v>
      </c>
      <c r="W32" s="712">
        <f>'Расшифр. Кред. портфеля'!W29</f>
        <v>0</v>
      </c>
      <c r="X32" s="712">
        <f>'Расшифр. Кред. портфеля'!X29</f>
        <v>0</v>
      </c>
      <c r="Y32" s="712">
        <f>'Расшифр. Кред. портфеля'!Y29</f>
        <v>0</v>
      </c>
    </row>
    <row r="33" spans="1:25" s="596" customFormat="1" ht="12" hidden="1" customHeight="1" outlineLevel="1" x14ac:dyDescent="0.2">
      <c r="A33" s="1433">
        <f>'Расшифр. Кред. портфеля'!A30</f>
        <v>0</v>
      </c>
      <c r="B33" s="1435"/>
      <c r="C33" s="702">
        <f>'Расшифр. Кред. портфеля'!C30</f>
        <v>0</v>
      </c>
      <c r="D33" s="610">
        <f>'Расшифр. Кред. портфеля'!D30</f>
        <v>0</v>
      </c>
      <c r="E33" s="1477">
        <f>'Расшифр. Кред. портфеля'!E30</f>
        <v>0</v>
      </c>
      <c r="F33" s="1435"/>
      <c r="G33" s="611">
        <f>'Расшифр. Кред. портфеля'!G30</f>
        <v>0</v>
      </c>
      <c r="H33" s="611">
        <f>'Расшифр. Кред. портфеля'!H30</f>
        <v>16</v>
      </c>
      <c r="I33" s="611">
        <f>'Расшифр. Кред. портфеля'!I30</f>
        <v>0</v>
      </c>
      <c r="J33" s="1478" t="str">
        <f t="shared" si="0"/>
        <v xml:space="preserve"> - </v>
      </c>
      <c r="K33" s="1479"/>
      <c r="L33" s="712">
        <f>'Расшифр. Кред. портфеля'!L30</f>
        <v>0</v>
      </c>
      <c r="M33" s="712">
        <f>'Расшифр. Кред. портфеля'!M30</f>
        <v>0</v>
      </c>
      <c r="N33" s="712">
        <f>'Расшифр. Кред. портфеля'!N30</f>
        <v>0</v>
      </c>
      <c r="O33" s="1480">
        <f>'Расшифр. Кред. портфеля'!O30</f>
        <v>0</v>
      </c>
      <c r="P33" s="1481"/>
      <c r="Q33" s="712">
        <f>'Расшифр. Кред. портфеля'!Q30</f>
        <v>0</v>
      </c>
      <c r="R33" s="712">
        <f>'Расшифр. Кред. портфеля'!R30</f>
        <v>0</v>
      </c>
      <c r="S33" s="712">
        <f>'Расшифр. Кред. портфеля'!S30</f>
        <v>0</v>
      </c>
      <c r="T33" s="712">
        <f>'Расшифр. Кред. портфеля'!T30</f>
        <v>0</v>
      </c>
      <c r="U33" s="712">
        <f>'Расшифр. Кред. портфеля'!U30</f>
        <v>0</v>
      </c>
      <c r="V33" s="712">
        <f>'Расшифр. Кред. портфеля'!V30</f>
        <v>0</v>
      </c>
      <c r="W33" s="712">
        <f>'Расшифр. Кред. портфеля'!W30</f>
        <v>0</v>
      </c>
      <c r="X33" s="712">
        <f>'Расшифр. Кред. портфеля'!X30</f>
        <v>0</v>
      </c>
      <c r="Y33" s="712">
        <f>'Расшифр. Кред. портфеля'!Y30</f>
        <v>0</v>
      </c>
    </row>
    <row r="34" spans="1:25" s="596" customFormat="1" ht="13.5" hidden="1" customHeight="1" outlineLevel="1" x14ac:dyDescent="0.2">
      <c r="A34" s="1433">
        <f>'Расшифр. Кред. портфеля'!A31</f>
        <v>0</v>
      </c>
      <c r="B34" s="1435"/>
      <c r="C34" s="702">
        <f>'Расшифр. Кред. портфеля'!C31</f>
        <v>0</v>
      </c>
      <c r="D34" s="610">
        <f>'Расшифр. Кред. портфеля'!D31</f>
        <v>0</v>
      </c>
      <c r="E34" s="1477">
        <f>'Расшифр. Кред. портфеля'!E31</f>
        <v>0</v>
      </c>
      <c r="F34" s="1435"/>
      <c r="G34" s="611">
        <f>'Расшифр. Кред. портфеля'!G31</f>
        <v>0</v>
      </c>
      <c r="H34" s="611">
        <f>'Расшифр. Кред. портфеля'!H31</f>
        <v>17</v>
      </c>
      <c r="I34" s="611">
        <f>'Расшифр. Кред. портфеля'!I31</f>
        <v>0</v>
      </c>
      <c r="J34" s="1478" t="str">
        <f t="shared" si="0"/>
        <v xml:space="preserve"> - </v>
      </c>
      <c r="K34" s="1479"/>
      <c r="L34" s="712">
        <f>'Расшифр. Кред. портфеля'!L31</f>
        <v>0</v>
      </c>
      <c r="M34" s="712">
        <f>'Расшифр. Кред. портфеля'!M31</f>
        <v>0</v>
      </c>
      <c r="N34" s="712">
        <f>'Расшифр. Кред. портфеля'!N31</f>
        <v>0</v>
      </c>
      <c r="O34" s="1480">
        <f>'Расшифр. Кред. портфеля'!O31</f>
        <v>0</v>
      </c>
      <c r="P34" s="1481"/>
      <c r="Q34" s="712">
        <f>'Расшифр. Кред. портфеля'!Q31</f>
        <v>0</v>
      </c>
      <c r="R34" s="712">
        <f>'Расшифр. Кред. портфеля'!R31</f>
        <v>0</v>
      </c>
      <c r="S34" s="712">
        <f>'Расшифр. Кред. портфеля'!S31</f>
        <v>0</v>
      </c>
      <c r="T34" s="712">
        <f>'Расшифр. Кред. портфеля'!T31</f>
        <v>0</v>
      </c>
      <c r="U34" s="712">
        <f>'Расшифр. Кред. портфеля'!U31</f>
        <v>0</v>
      </c>
      <c r="V34" s="712">
        <f>'Расшифр. Кред. портфеля'!V31</f>
        <v>0</v>
      </c>
      <c r="W34" s="712">
        <f>'Расшифр. Кред. портфеля'!W31</f>
        <v>0</v>
      </c>
      <c r="X34" s="712">
        <f>'Расшифр. Кред. портфеля'!X31</f>
        <v>0</v>
      </c>
      <c r="Y34" s="712">
        <f>'Расшифр. Кред. портфеля'!Y31</f>
        <v>0</v>
      </c>
    </row>
    <row r="35" spans="1:25" s="596" customFormat="1" ht="12.75" hidden="1" customHeight="1" outlineLevel="1" x14ac:dyDescent="0.2">
      <c r="A35" s="1433">
        <f>'Расшифр. Кред. портфеля'!A32</f>
        <v>0</v>
      </c>
      <c r="B35" s="1435"/>
      <c r="C35" s="702">
        <f>'Расшифр. Кред. портфеля'!C32</f>
        <v>0</v>
      </c>
      <c r="D35" s="610">
        <f>'Расшифр. Кред. портфеля'!D32</f>
        <v>0</v>
      </c>
      <c r="E35" s="1477">
        <f>'Расшифр. Кред. портфеля'!E32</f>
        <v>0</v>
      </c>
      <c r="F35" s="1435"/>
      <c r="G35" s="611">
        <f>'Расшифр. Кред. портфеля'!G32</f>
        <v>0</v>
      </c>
      <c r="H35" s="611">
        <f>'Расшифр. Кред. портфеля'!H32</f>
        <v>18</v>
      </c>
      <c r="I35" s="611">
        <f>'Расшифр. Кред. портфеля'!I32</f>
        <v>0</v>
      </c>
      <c r="J35" s="1478" t="str">
        <f t="shared" si="0"/>
        <v xml:space="preserve"> - </v>
      </c>
      <c r="K35" s="1479"/>
      <c r="L35" s="712">
        <f>'Расшифр. Кред. портфеля'!L32</f>
        <v>0</v>
      </c>
      <c r="M35" s="712">
        <f>'Расшифр. Кред. портфеля'!M32</f>
        <v>0</v>
      </c>
      <c r="N35" s="712">
        <f>'Расшифр. Кред. портфеля'!N32</f>
        <v>0</v>
      </c>
      <c r="O35" s="1480">
        <f>'Расшифр. Кред. портфеля'!O32</f>
        <v>0</v>
      </c>
      <c r="P35" s="1481"/>
      <c r="Q35" s="712">
        <f>'Расшифр. Кред. портфеля'!Q32</f>
        <v>0</v>
      </c>
      <c r="R35" s="712">
        <f>'Расшифр. Кред. портфеля'!R32</f>
        <v>0</v>
      </c>
      <c r="S35" s="712">
        <f>'Расшифр. Кред. портфеля'!S32</f>
        <v>0</v>
      </c>
      <c r="T35" s="712">
        <f>'Расшифр. Кред. портфеля'!T32</f>
        <v>0</v>
      </c>
      <c r="U35" s="712">
        <f>'Расшифр. Кред. портфеля'!U32</f>
        <v>0</v>
      </c>
      <c r="V35" s="712">
        <f>'Расшифр. Кред. портфеля'!V32</f>
        <v>0</v>
      </c>
      <c r="W35" s="712">
        <f>'Расшифр. Кред. портфеля'!W32</f>
        <v>0</v>
      </c>
      <c r="X35" s="712">
        <f>'Расшифр. Кред. портфеля'!X32</f>
        <v>0</v>
      </c>
      <c r="Y35" s="712">
        <f>'Расшифр. Кред. портфеля'!Y32</f>
        <v>0</v>
      </c>
    </row>
    <row r="36" spans="1:25" s="596" customFormat="1" ht="13.5" hidden="1" customHeight="1" outlineLevel="1" x14ac:dyDescent="0.2">
      <c r="A36" s="1433">
        <f>'Расшифр. Кред. портфеля'!A33</f>
        <v>0</v>
      </c>
      <c r="B36" s="1435"/>
      <c r="C36" s="702">
        <f>'Расшифр. Кред. портфеля'!C33</f>
        <v>0</v>
      </c>
      <c r="D36" s="610">
        <f>'Расшифр. Кред. портфеля'!D33</f>
        <v>0</v>
      </c>
      <c r="E36" s="1477">
        <f>'Расшифр. Кред. портфеля'!E33</f>
        <v>0</v>
      </c>
      <c r="F36" s="1435"/>
      <c r="G36" s="611">
        <f>'Расшифр. Кред. портфеля'!G33</f>
        <v>0</v>
      </c>
      <c r="H36" s="611">
        <f>'Расшифр. Кред. портфеля'!H33</f>
        <v>19</v>
      </c>
      <c r="I36" s="611">
        <f>'Расшифр. Кред. портфеля'!I33</f>
        <v>0</v>
      </c>
      <c r="J36" s="1478" t="str">
        <f t="shared" si="0"/>
        <v xml:space="preserve"> - </v>
      </c>
      <c r="K36" s="1479"/>
      <c r="L36" s="712">
        <f>'Расшифр. Кред. портфеля'!L33</f>
        <v>0</v>
      </c>
      <c r="M36" s="712">
        <f>'Расшифр. Кред. портфеля'!M33</f>
        <v>0</v>
      </c>
      <c r="N36" s="712">
        <f>'Расшифр. Кред. портфеля'!N33</f>
        <v>0</v>
      </c>
      <c r="O36" s="1480">
        <f>'Расшифр. Кред. портфеля'!O33</f>
        <v>0</v>
      </c>
      <c r="P36" s="1481"/>
      <c r="Q36" s="712">
        <f>'Расшифр. Кред. портфеля'!Q33</f>
        <v>0</v>
      </c>
      <c r="R36" s="712">
        <f>'Расшифр. Кред. портфеля'!R33</f>
        <v>0</v>
      </c>
      <c r="S36" s="712">
        <f>'Расшифр. Кред. портфеля'!S33</f>
        <v>0</v>
      </c>
      <c r="T36" s="712">
        <f>'Расшифр. Кред. портфеля'!T33</f>
        <v>0</v>
      </c>
      <c r="U36" s="712">
        <f>'Расшифр. Кред. портфеля'!U33</f>
        <v>0</v>
      </c>
      <c r="V36" s="712">
        <f>'Расшифр. Кред. портфеля'!V33</f>
        <v>0</v>
      </c>
      <c r="W36" s="712">
        <f>'Расшифр. Кред. портфеля'!W33</f>
        <v>0</v>
      </c>
      <c r="X36" s="712">
        <f>'Расшифр. Кред. портфеля'!X33</f>
        <v>0</v>
      </c>
      <c r="Y36" s="712">
        <f>'Расшифр. Кред. портфеля'!Y33</f>
        <v>0</v>
      </c>
    </row>
    <row r="37" spans="1:25" s="596" customFormat="1" ht="13.5" hidden="1" customHeight="1" outlineLevel="1" x14ac:dyDescent="0.2">
      <c r="A37" s="1433">
        <f>'Расшифр. Кред. портфеля'!A34</f>
        <v>0</v>
      </c>
      <c r="B37" s="1435"/>
      <c r="C37" s="702">
        <f>'Расшифр. Кред. портфеля'!C34</f>
        <v>0</v>
      </c>
      <c r="D37" s="610">
        <f>'Расшифр. Кред. портфеля'!D34</f>
        <v>0</v>
      </c>
      <c r="E37" s="1477">
        <f>'Расшифр. Кред. портфеля'!E34</f>
        <v>0</v>
      </c>
      <c r="F37" s="1435"/>
      <c r="G37" s="611">
        <f>'Расшифр. Кред. портфеля'!G34</f>
        <v>0</v>
      </c>
      <c r="H37" s="611">
        <f>'Расшифр. Кред. портфеля'!H34</f>
        <v>20</v>
      </c>
      <c r="I37" s="611">
        <f>'Расшифр. Кред. портфеля'!I34</f>
        <v>0</v>
      </c>
      <c r="J37" s="1478" t="str">
        <f t="shared" si="0"/>
        <v xml:space="preserve"> - </v>
      </c>
      <c r="K37" s="1479"/>
      <c r="L37" s="712">
        <f>'Расшифр. Кред. портфеля'!L34</f>
        <v>0</v>
      </c>
      <c r="M37" s="712">
        <f>'Расшифр. Кред. портфеля'!M34</f>
        <v>0</v>
      </c>
      <c r="N37" s="712">
        <f>'Расшифр. Кред. портфеля'!N34</f>
        <v>0</v>
      </c>
      <c r="O37" s="1480">
        <f>'Расшифр. Кред. портфеля'!O34</f>
        <v>0</v>
      </c>
      <c r="P37" s="1481"/>
      <c r="Q37" s="712">
        <f>'Расшифр. Кред. портфеля'!Q34</f>
        <v>0</v>
      </c>
      <c r="R37" s="712">
        <f>'Расшифр. Кред. портфеля'!R34</f>
        <v>0</v>
      </c>
      <c r="S37" s="712">
        <f>'Расшифр. Кред. портфеля'!S34</f>
        <v>0</v>
      </c>
      <c r="T37" s="712">
        <f>'Расшифр. Кред. портфеля'!T34</f>
        <v>0</v>
      </c>
      <c r="U37" s="712">
        <f>'Расшифр. Кред. портфеля'!U34</f>
        <v>0</v>
      </c>
      <c r="V37" s="712">
        <f>'Расшифр. Кред. портфеля'!V34</f>
        <v>0</v>
      </c>
      <c r="W37" s="712">
        <f>'Расшифр. Кред. портфеля'!W34</f>
        <v>0</v>
      </c>
      <c r="X37" s="712">
        <f>'Расшифр. Кред. портфеля'!X34</f>
        <v>0</v>
      </c>
      <c r="Y37" s="712">
        <f>'Расшифр. Кред. портфеля'!Y34</f>
        <v>0</v>
      </c>
    </row>
    <row r="38" spans="1:25" s="596" customFormat="1" ht="13.5" hidden="1" customHeight="1" outlineLevel="1" x14ac:dyDescent="0.2">
      <c r="A38" s="1433">
        <f>'Расшифр. Кред. портфеля'!A35</f>
        <v>0</v>
      </c>
      <c r="B38" s="1435"/>
      <c r="C38" s="702">
        <f>'Расшифр. Кред. портфеля'!C35</f>
        <v>0</v>
      </c>
      <c r="D38" s="610">
        <f>'Расшифр. Кред. портфеля'!D35</f>
        <v>0</v>
      </c>
      <c r="E38" s="1477">
        <f>'Расшифр. Кред. портфеля'!E35</f>
        <v>0</v>
      </c>
      <c r="F38" s="1435"/>
      <c r="G38" s="611">
        <f>'Расшифр. Кред. портфеля'!G35</f>
        <v>0</v>
      </c>
      <c r="H38" s="611">
        <f>'Расшифр. Кред. портфеля'!H35</f>
        <v>21</v>
      </c>
      <c r="I38" s="611">
        <f>'Расшифр. Кред. портфеля'!I35</f>
        <v>0</v>
      </c>
      <c r="J38" s="1478" t="str">
        <f t="shared" si="0"/>
        <v xml:space="preserve"> - </v>
      </c>
      <c r="K38" s="1479"/>
      <c r="L38" s="712">
        <f>'Расшифр. Кред. портфеля'!L35</f>
        <v>0</v>
      </c>
      <c r="M38" s="712">
        <f>'Расшифр. Кред. портфеля'!M35</f>
        <v>0</v>
      </c>
      <c r="N38" s="712">
        <f>'Расшифр. Кред. портфеля'!N35</f>
        <v>0</v>
      </c>
      <c r="O38" s="1480">
        <f>'Расшифр. Кред. портфеля'!O35</f>
        <v>0</v>
      </c>
      <c r="P38" s="1481"/>
      <c r="Q38" s="712">
        <f>'Расшифр. Кред. портфеля'!Q35</f>
        <v>0</v>
      </c>
      <c r="R38" s="712">
        <f>'Расшифр. Кред. портфеля'!R35</f>
        <v>0</v>
      </c>
      <c r="S38" s="712">
        <f>'Расшифр. Кред. портфеля'!S35</f>
        <v>0</v>
      </c>
      <c r="T38" s="712">
        <f>'Расшифр. Кред. портфеля'!T35</f>
        <v>0</v>
      </c>
      <c r="U38" s="712">
        <f>'Расшифр. Кред. портфеля'!U35</f>
        <v>0</v>
      </c>
      <c r="V38" s="712">
        <f>'Расшифр. Кред. портфеля'!V35</f>
        <v>0</v>
      </c>
      <c r="W38" s="712">
        <f>'Расшифр. Кред. портфеля'!W35</f>
        <v>0</v>
      </c>
      <c r="X38" s="712">
        <f>'Расшифр. Кред. портфеля'!X35</f>
        <v>0</v>
      </c>
      <c r="Y38" s="712">
        <f>'Расшифр. Кред. портфеля'!Y35</f>
        <v>0</v>
      </c>
    </row>
    <row r="39" spans="1:25" s="596" customFormat="1" ht="12.75" hidden="1" customHeight="1" outlineLevel="1" x14ac:dyDescent="0.2">
      <c r="A39" s="1433">
        <f>'Расшифр. Кред. портфеля'!A36</f>
        <v>0</v>
      </c>
      <c r="B39" s="1435"/>
      <c r="C39" s="702">
        <f>'Расшифр. Кред. портфеля'!C36</f>
        <v>0</v>
      </c>
      <c r="D39" s="610">
        <f>'Расшифр. Кред. портфеля'!D36</f>
        <v>0</v>
      </c>
      <c r="E39" s="1477">
        <f>'Расшифр. Кред. портфеля'!E36</f>
        <v>0</v>
      </c>
      <c r="F39" s="1435"/>
      <c r="G39" s="611">
        <f>'Расшифр. Кред. портфеля'!G36</f>
        <v>0</v>
      </c>
      <c r="H39" s="611">
        <f>'Расшифр. Кред. портфеля'!H36</f>
        <v>22</v>
      </c>
      <c r="I39" s="611">
        <f>'Расшифр. Кред. портфеля'!I36</f>
        <v>0</v>
      </c>
      <c r="J39" s="1478" t="str">
        <f t="shared" si="0"/>
        <v xml:space="preserve"> - </v>
      </c>
      <c r="K39" s="1479"/>
      <c r="L39" s="712">
        <f>'Расшифр. Кред. портфеля'!L36</f>
        <v>0</v>
      </c>
      <c r="M39" s="712">
        <f>'Расшифр. Кред. портфеля'!M36</f>
        <v>0</v>
      </c>
      <c r="N39" s="712">
        <f>'Расшифр. Кред. портфеля'!N36</f>
        <v>0</v>
      </c>
      <c r="O39" s="1480">
        <f>'Расшифр. Кред. портфеля'!O36</f>
        <v>0</v>
      </c>
      <c r="P39" s="1481"/>
      <c r="Q39" s="712">
        <f>'Расшифр. Кред. портфеля'!Q36</f>
        <v>0</v>
      </c>
      <c r="R39" s="712">
        <f>'Расшифр. Кред. портфеля'!R36</f>
        <v>0</v>
      </c>
      <c r="S39" s="712">
        <f>'Расшифр. Кред. портфеля'!S36</f>
        <v>0</v>
      </c>
      <c r="T39" s="712">
        <f>'Расшифр. Кред. портфеля'!T36</f>
        <v>0</v>
      </c>
      <c r="U39" s="712">
        <f>'Расшифр. Кред. портфеля'!U36</f>
        <v>0</v>
      </c>
      <c r="V39" s="712">
        <f>'Расшифр. Кред. портфеля'!V36</f>
        <v>0</v>
      </c>
      <c r="W39" s="712">
        <f>'Расшифр. Кред. портфеля'!W36</f>
        <v>0</v>
      </c>
      <c r="X39" s="712">
        <f>'Расшифр. Кред. портфеля'!X36</f>
        <v>0</v>
      </c>
      <c r="Y39" s="712">
        <f>'Расшифр. Кред. портфеля'!Y36</f>
        <v>0</v>
      </c>
    </row>
    <row r="40" spans="1:25" s="596" customFormat="1" ht="15.75" hidden="1" customHeight="1" outlineLevel="1" x14ac:dyDescent="0.2">
      <c r="A40" s="1433">
        <f>'Расшифр. Кред. портфеля'!A37</f>
        <v>0</v>
      </c>
      <c r="B40" s="1435"/>
      <c r="C40" s="702">
        <f>'Расшифр. Кред. портфеля'!C37</f>
        <v>0</v>
      </c>
      <c r="D40" s="610">
        <f>'Расшифр. Кред. портфеля'!D37</f>
        <v>0</v>
      </c>
      <c r="E40" s="1477">
        <f>'Расшифр. Кред. портфеля'!E37</f>
        <v>0</v>
      </c>
      <c r="F40" s="1435"/>
      <c r="G40" s="611">
        <f>'Расшифр. Кред. портфеля'!G37</f>
        <v>0</v>
      </c>
      <c r="H40" s="611">
        <f>'Расшифр. Кред. портфеля'!H37</f>
        <v>23</v>
      </c>
      <c r="I40" s="611">
        <f>'Расшифр. Кред. портфеля'!I37</f>
        <v>0</v>
      </c>
      <c r="J40" s="1478" t="str">
        <f t="shared" si="0"/>
        <v xml:space="preserve"> - </v>
      </c>
      <c r="K40" s="1479"/>
      <c r="L40" s="712">
        <f>'Расшифр. Кред. портфеля'!L37</f>
        <v>0</v>
      </c>
      <c r="M40" s="712">
        <f>'Расшифр. Кред. портфеля'!M37</f>
        <v>0</v>
      </c>
      <c r="N40" s="712">
        <f>'Расшифр. Кред. портфеля'!N37</f>
        <v>0</v>
      </c>
      <c r="O40" s="1480">
        <f>'Расшифр. Кред. портфеля'!O37</f>
        <v>0</v>
      </c>
      <c r="P40" s="1481"/>
      <c r="Q40" s="712">
        <f>'Расшифр. Кред. портфеля'!Q37</f>
        <v>0</v>
      </c>
      <c r="R40" s="712">
        <f>'Расшифр. Кред. портфеля'!R37</f>
        <v>0</v>
      </c>
      <c r="S40" s="712">
        <f>'Расшифр. Кред. портфеля'!S37</f>
        <v>0</v>
      </c>
      <c r="T40" s="712">
        <f>'Расшифр. Кред. портфеля'!T37</f>
        <v>0</v>
      </c>
      <c r="U40" s="712">
        <f>'Расшифр. Кред. портфеля'!U37</f>
        <v>0</v>
      </c>
      <c r="V40" s="712">
        <f>'Расшифр. Кред. портфеля'!V37</f>
        <v>0</v>
      </c>
      <c r="W40" s="712">
        <f>'Расшифр. Кред. портфеля'!W37</f>
        <v>0</v>
      </c>
      <c r="X40" s="712">
        <f>'Расшифр. Кред. портфеля'!X37</f>
        <v>0</v>
      </c>
      <c r="Y40" s="712">
        <f>'Расшифр. Кред. портфеля'!Y37</f>
        <v>0</v>
      </c>
    </row>
    <row r="41" spans="1:25" s="596" customFormat="1" ht="15.75" hidden="1" customHeight="1" outlineLevel="1" x14ac:dyDescent="0.2">
      <c r="A41" s="1433">
        <f>'Расшифр. Кред. портфеля'!A38</f>
        <v>0</v>
      </c>
      <c r="B41" s="1435"/>
      <c r="C41" s="702">
        <f>'Расшифр. Кред. портфеля'!C38</f>
        <v>0</v>
      </c>
      <c r="D41" s="610">
        <f>'Расшифр. Кред. портфеля'!D38</f>
        <v>0</v>
      </c>
      <c r="E41" s="1477">
        <f>'Расшифр. Кред. портфеля'!E38</f>
        <v>0</v>
      </c>
      <c r="F41" s="1435"/>
      <c r="G41" s="611">
        <f>'Расшифр. Кред. портфеля'!G38</f>
        <v>0</v>
      </c>
      <c r="H41" s="611">
        <f>'Расшифр. Кред. портфеля'!H38</f>
        <v>24</v>
      </c>
      <c r="I41" s="611">
        <f>'Расшифр. Кред. портфеля'!I38</f>
        <v>0</v>
      </c>
      <c r="J41" s="1478" t="str">
        <f t="shared" si="0"/>
        <v xml:space="preserve"> - </v>
      </c>
      <c r="K41" s="1479"/>
      <c r="L41" s="712">
        <f>'Расшифр. Кред. портфеля'!L38</f>
        <v>0</v>
      </c>
      <c r="M41" s="712">
        <f>'Расшифр. Кред. портфеля'!M38</f>
        <v>0</v>
      </c>
      <c r="N41" s="712">
        <f>'Расшифр. Кред. портфеля'!N38</f>
        <v>0</v>
      </c>
      <c r="O41" s="1480">
        <f>'Расшифр. Кред. портфеля'!O38</f>
        <v>0</v>
      </c>
      <c r="P41" s="1481"/>
      <c r="Q41" s="712">
        <f>'Расшифр. Кред. портфеля'!Q38</f>
        <v>0</v>
      </c>
      <c r="R41" s="712">
        <f>'Расшифр. Кред. портфеля'!R38</f>
        <v>0</v>
      </c>
      <c r="S41" s="712">
        <f>'Расшифр. Кред. портфеля'!S38</f>
        <v>0</v>
      </c>
      <c r="T41" s="712">
        <f>'Расшифр. Кред. портфеля'!T38</f>
        <v>0</v>
      </c>
      <c r="U41" s="712">
        <f>'Расшифр. Кред. портфеля'!U38</f>
        <v>0</v>
      </c>
      <c r="V41" s="712">
        <f>'Расшифр. Кред. портфеля'!V38</f>
        <v>0</v>
      </c>
      <c r="W41" s="712">
        <f>'Расшифр. Кред. портфеля'!W38</f>
        <v>0</v>
      </c>
      <c r="X41" s="712">
        <f>'Расшифр. Кред. портфеля'!X38</f>
        <v>0</v>
      </c>
      <c r="Y41" s="712">
        <f>'Расшифр. Кред. портфеля'!Y38</f>
        <v>0</v>
      </c>
    </row>
    <row r="42" spans="1:25" s="596" customFormat="1" ht="13.5" hidden="1" customHeight="1" outlineLevel="1" x14ac:dyDescent="0.2">
      <c r="A42" s="1433">
        <f>'Расшифр. Кред. портфеля'!A39</f>
        <v>0</v>
      </c>
      <c r="B42" s="1435"/>
      <c r="C42" s="702">
        <f>'Расшифр. Кред. портфеля'!C39</f>
        <v>0</v>
      </c>
      <c r="D42" s="610">
        <f>'Расшифр. Кред. портфеля'!D39</f>
        <v>0</v>
      </c>
      <c r="E42" s="1477">
        <f>'Расшифр. Кред. портфеля'!E39</f>
        <v>0</v>
      </c>
      <c r="F42" s="1435"/>
      <c r="G42" s="611">
        <f>'Расшифр. Кред. портфеля'!G39</f>
        <v>0</v>
      </c>
      <c r="H42" s="611">
        <f>'Расшифр. Кред. портфеля'!H39</f>
        <v>25</v>
      </c>
      <c r="I42" s="611">
        <f>'Расшифр. Кред. портфеля'!I39</f>
        <v>0</v>
      </c>
      <c r="J42" s="1478" t="str">
        <f t="shared" si="0"/>
        <v xml:space="preserve"> - </v>
      </c>
      <c r="K42" s="1479"/>
      <c r="L42" s="712">
        <f>'Расшифр. Кред. портфеля'!L39</f>
        <v>0</v>
      </c>
      <c r="M42" s="712">
        <f>'Расшифр. Кред. портфеля'!M39</f>
        <v>0</v>
      </c>
      <c r="N42" s="712">
        <f>'Расшифр. Кред. портфеля'!N39</f>
        <v>0</v>
      </c>
      <c r="O42" s="1480">
        <f>'Расшифр. Кред. портфеля'!O39</f>
        <v>0</v>
      </c>
      <c r="P42" s="1481"/>
      <c r="Q42" s="712">
        <f>'Расшифр. Кред. портфеля'!Q39</f>
        <v>0</v>
      </c>
      <c r="R42" s="712">
        <f>'Расшифр. Кред. портфеля'!R39</f>
        <v>0</v>
      </c>
      <c r="S42" s="712">
        <f>'Расшифр. Кред. портфеля'!S39</f>
        <v>0</v>
      </c>
      <c r="T42" s="712">
        <f>'Расшифр. Кред. портфеля'!T39</f>
        <v>0</v>
      </c>
      <c r="U42" s="712">
        <f>'Расшифр. Кред. портфеля'!U39</f>
        <v>0</v>
      </c>
      <c r="V42" s="712">
        <f>'Расшифр. Кред. портфеля'!V39</f>
        <v>0</v>
      </c>
      <c r="W42" s="712">
        <f>'Расшифр. Кред. портфеля'!W39</f>
        <v>0</v>
      </c>
      <c r="X42" s="712">
        <f>'Расшифр. Кред. портфеля'!X39</f>
        <v>0</v>
      </c>
      <c r="Y42" s="712">
        <f>'Расшифр. Кред. портфеля'!Y39</f>
        <v>0</v>
      </c>
    </row>
    <row r="43" spans="1:25" s="596" customFormat="1" ht="17.25" hidden="1" customHeight="1" outlineLevel="1" x14ac:dyDescent="0.2">
      <c r="A43" s="1433">
        <f>'Расшифр. Кред. портфеля'!A40</f>
        <v>0</v>
      </c>
      <c r="B43" s="1435"/>
      <c r="C43" s="702">
        <f>'Расшифр. Кред. портфеля'!C40</f>
        <v>0</v>
      </c>
      <c r="D43" s="610">
        <f>'Расшифр. Кред. портфеля'!D40</f>
        <v>0</v>
      </c>
      <c r="E43" s="1477">
        <f>'Расшифр. Кред. портфеля'!E40</f>
        <v>0</v>
      </c>
      <c r="F43" s="1435"/>
      <c r="G43" s="611">
        <f>'Расшифр. Кред. портфеля'!G40</f>
        <v>0</v>
      </c>
      <c r="H43" s="611">
        <f>'Расшифр. Кред. портфеля'!H40</f>
        <v>26</v>
      </c>
      <c r="I43" s="611">
        <f>'Расшифр. Кред. портфеля'!I40</f>
        <v>0</v>
      </c>
      <c r="J43" s="1478" t="str">
        <f t="shared" si="0"/>
        <v xml:space="preserve"> - </v>
      </c>
      <c r="K43" s="1479"/>
      <c r="L43" s="712">
        <f>'Расшифр. Кред. портфеля'!L40</f>
        <v>0</v>
      </c>
      <c r="M43" s="712">
        <f>'Расшифр. Кред. портфеля'!M40</f>
        <v>0</v>
      </c>
      <c r="N43" s="712">
        <f>'Расшифр. Кред. портфеля'!N40</f>
        <v>0</v>
      </c>
      <c r="O43" s="1480">
        <f>'Расшифр. Кред. портфеля'!O40</f>
        <v>0</v>
      </c>
      <c r="P43" s="1481"/>
      <c r="Q43" s="712">
        <f>'Расшифр. Кред. портфеля'!Q40</f>
        <v>0</v>
      </c>
      <c r="R43" s="712">
        <f>'Расшифр. Кред. портфеля'!R40</f>
        <v>0</v>
      </c>
      <c r="S43" s="712">
        <f>'Расшифр. Кред. портфеля'!S40</f>
        <v>0</v>
      </c>
      <c r="T43" s="712">
        <f>'Расшифр. Кред. портфеля'!T40</f>
        <v>0</v>
      </c>
      <c r="U43" s="712">
        <f>'Расшифр. Кред. портфеля'!U40</f>
        <v>0</v>
      </c>
      <c r="V43" s="712">
        <f>'Расшифр. Кред. портфеля'!V40</f>
        <v>0</v>
      </c>
      <c r="W43" s="712">
        <f>'Расшифр. Кред. портфеля'!W40</f>
        <v>0</v>
      </c>
      <c r="X43" s="712">
        <f>'Расшифр. Кред. портфеля'!X40</f>
        <v>0</v>
      </c>
      <c r="Y43" s="712">
        <f>'Расшифр. Кред. портфеля'!Y40</f>
        <v>0</v>
      </c>
    </row>
    <row r="44" spans="1:25" s="596" customFormat="1" ht="15" hidden="1" customHeight="1" outlineLevel="1" x14ac:dyDescent="0.2">
      <c r="A44" s="1433">
        <f>'Расшифр. Кред. портфеля'!A41</f>
        <v>0</v>
      </c>
      <c r="B44" s="1435"/>
      <c r="C44" s="702">
        <f>'Расшифр. Кред. портфеля'!C41</f>
        <v>0</v>
      </c>
      <c r="D44" s="610">
        <f>'Расшифр. Кред. портфеля'!D41</f>
        <v>0</v>
      </c>
      <c r="E44" s="1477">
        <f>'Расшифр. Кред. портфеля'!E41</f>
        <v>0</v>
      </c>
      <c r="F44" s="1435"/>
      <c r="G44" s="611">
        <f>'Расшифр. Кред. портфеля'!G41</f>
        <v>0</v>
      </c>
      <c r="H44" s="611">
        <f>'Расшифр. Кред. портфеля'!H41</f>
        <v>27</v>
      </c>
      <c r="I44" s="611">
        <f>'Расшифр. Кред. портфеля'!I41</f>
        <v>0</v>
      </c>
      <c r="J44" s="1478" t="str">
        <f t="shared" si="0"/>
        <v xml:space="preserve"> - </v>
      </c>
      <c r="K44" s="1479"/>
      <c r="L44" s="712">
        <f>'Расшифр. Кред. портфеля'!L41</f>
        <v>0</v>
      </c>
      <c r="M44" s="712">
        <f>'Расшифр. Кред. портфеля'!M41</f>
        <v>0</v>
      </c>
      <c r="N44" s="712">
        <f>'Расшифр. Кред. портфеля'!N41</f>
        <v>0</v>
      </c>
      <c r="O44" s="1480">
        <f>'Расшифр. Кред. портфеля'!O41</f>
        <v>0</v>
      </c>
      <c r="P44" s="1481"/>
      <c r="Q44" s="712">
        <f>'Расшифр. Кред. портфеля'!Q41</f>
        <v>0</v>
      </c>
      <c r="R44" s="712">
        <f>'Расшифр. Кред. портфеля'!R41</f>
        <v>0</v>
      </c>
      <c r="S44" s="712">
        <f>'Расшифр. Кред. портфеля'!S41</f>
        <v>0</v>
      </c>
      <c r="T44" s="712">
        <f>'Расшифр. Кред. портфеля'!T41</f>
        <v>0</v>
      </c>
      <c r="U44" s="712">
        <f>'Расшифр. Кред. портфеля'!U41</f>
        <v>0</v>
      </c>
      <c r="V44" s="712">
        <f>'Расшифр. Кред. портфеля'!V41</f>
        <v>0</v>
      </c>
      <c r="W44" s="712">
        <f>'Расшифр. Кред. портфеля'!W41</f>
        <v>0</v>
      </c>
      <c r="X44" s="712">
        <f>'Расшифр. Кред. портфеля'!X41</f>
        <v>0</v>
      </c>
      <c r="Y44" s="712">
        <f>'Расшифр. Кред. портфеля'!Y41</f>
        <v>0</v>
      </c>
    </row>
    <row r="45" spans="1:25" s="596" customFormat="1" ht="15.75" hidden="1" customHeight="1" outlineLevel="1" x14ac:dyDescent="0.2">
      <c r="A45" s="1433">
        <f>'Расшифр. Кред. портфеля'!A42</f>
        <v>0</v>
      </c>
      <c r="B45" s="1435"/>
      <c r="C45" s="702">
        <f>'Расшифр. Кред. портфеля'!C42</f>
        <v>0</v>
      </c>
      <c r="D45" s="610">
        <f>'Расшифр. Кред. портфеля'!D42</f>
        <v>0</v>
      </c>
      <c r="E45" s="1477">
        <f>'Расшифр. Кред. портфеля'!E42</f>
        <v>0</v>
      </c>
      <c r="F45" s="1435"/>
      <c r="G45" s="611">
        <f>'Расшифр. Кред. портфеля'!G42</f>
        <v>0</v>
      </c>
      <c r="H45" s="611">
        <f>'Расшифр. Кред. портфеля'!H42</f>
        <v>28</v>
      </c>
      <c r="I45" s="611">
        <f>'Расшифр. Кред. портфеля'!I42</f>
        <v>0</v>
      </c>
      <c r="J45" s="1478" t="str">
        <f t="shared" si="0"/>
        <v xml:space="preserve"> - </v>
      </c>
      <c r="K45" s="1479"/>
      <c r="L45" s="712">
        <f>'Расшифр. Кред. портфеля'!L42</f>
        <v>0</v>
      </c>
      <c r="M45" s="712">
        <f>'Расшифр. Кред. портфеля'!M42</f>
        <v>0</v>
      </c>
      <c r="N45" s="712">
        <f>'Расшифр. Кред. портфеля'!N42</f>
        <v>0</v>
      </c>
      <c r="O45" s="1480">
        <f>'Расшифр. Кред. портфеля'!O42</f>
        <v>0</v>
      </c>
      <c r="P45" s="1481"/>
      <c r="Q45" s="712">
        <f>'Расшифр. Кред. портфеля'!Q42</f>
        <v>0</v>
      </c>
      <c r="R45" s="712">
        <f>'Расшифр. Кред. портфеля'!R42</f>
        <v>0</v>
      </c>
      <c r="S45" s="712">
        <f>'Расшифр. Кред. портфеля'!S42</f>
        <v>0</v>
      </c>
      <c r="T45" s="712">
        <f>'Расшифр. Кред. портфеля'!T42</f>
        <v>0</v>
      </c>
      <c r="U45" s="712">
        <f>'Расшифр. Кред. портфеля'!U42</f>
        <v>0</v>
      </c>
      <c r="V45" s="712">
        <f>'Расшифр. Кред. портфеля'!V42</f>
        <v>0</v>
      </c>
      <c r="W45" s="712">
        <f>'Расшифр. Кред. портфеля'!W42</f>
        <v>0</v>
      </c>
      <c r="X45" s="712">
        <f>'Расшифр. Кред. портфеля'!X42</f>
        <v>0</v>
      </c>
      <c r="Y45" s="712">
        <f>'Расшифр. Кред. портфеля'!Y42</f>
        <v>0</v>
      </c>
    </row>
    <row r="46" spans="1:25" s="596" customFormat="1" ht="16.5" hidden="1" customHeight="1" outlineLevel="1" x14ac:dyDescent="0.2">
      <c r="A46" s="1433">
        <f>'Расшифр. Кред. портфеля'!A43</f>
        <v>0</v>
      </c>
      <c r="B46" s="1435"/>
      <c r="C46" s="702">
        <f>'Расшифр. Кред. портфеля'!C43</f>
        <v>0</v>
      </c>
      <c r="D46" s="610">
        <f>'Расшифр. Кред. портфеля'!D43</f>
        <v>0</v>
      </c>
      <c r="E46" s="1477">
        <f>'Расшифр. Кред. портфеля'!E43</f>
        <v>0</v>
      </c>
      <c r="F46" s="1435"/>
      <c r="G46" s="611">
        <f>'Расшифр. Кред. портфеля'!G43</f>
        <v>0</v>
      </c>
      <c r="H46" s="611">
        <f>'Расшифр. Кред. портфеля'!H43</f>
        <v>29</v>
      </c>
      <c r="I46" s="611">
        <f>'Расшифр. Кред. портфеля'!I43</f>
        <v>0</v>
      </c>
      <c r="J46" s="1478" t="str">
        <f t="shared" si="0"/>
        <v xml:space="preserve"> - </v>
      </c>
      <c r="K46" s="1479"/>
      <c r="L46" s="712">
        <f>'Расшифр. Кред. портфеля'!L43</f>
        <v>0</v>
      </c>
      <c r="M46" s="712">
        <f>'Расшифр. Кред. портфеля'!M43</f>
        <v>0</v>
      </c>
      <c r="N46" s="712">
        <f>'Расшифр. Кред. портфеля'!N43</f>
        <v>0</v>
      </c>
      <c r="O46" s="1480">
        <f>'Расшифр. Кред. портфеля'!O43</f>
        <v>0</v>
      </c>
      <c r="P46" s="1481"/>
      <c r="Q46" s="712">
        <f>'Расшифр. Кред. портфеля'!Q43</f>
        <v>0</v>
      </c>
      <c r="R46" s="712">
        <f>'Расшифр. Кред. портфеля'!R43</f>
        <v>0</v>
      </c>
      <c r="S46" s="712">
        <f>'Расшифр. Кред. портфеля'!S43</f>
        <v>0</v>
      </c>
      <c r="T46" s="712">
        <f>'Расшифр. Кред. портфеля'!T43</f>
        <v>0</v>
      </c>
      <c r="U46" s="712">
        <f>'Расшифр. Кред. портфеля'!U43</f>
        <v>0</v>
      </c>
      <c r="V46" s="712">
        <f>'Расшифр. Кред. портфеля'!V43</f>
        <v>0</v>
      </c>
      <c r="W46" s="712">
        <f>'Расшифр. Кред. портфеля'!W43</f>
        <v>0</v>
      </c>
      <c r="X46" s="712">
        <f>'Расшифр. Кред. портфеля'!X43</f>
        <v>0</v>
      </c>
      <c r="Y46" s="712">
        <f>'Расшифр. Кред. портфеля'!Y43</f>
        <v>0</v>
      </c>
    </row>
    <row r="47" spans="1:25" s="596" customFormat="1" ht="12" hidden="1" customHeight="1" outlineLevel="1" x14ac:dyDescent="0.2">
      <c r="A47" s="1433">
        <f>'Расшифр. Кред. портфеля'!A44</f>
        <v>0</v>
      </c>
      <c r="B47" s="1435"/>
      <c r="C47" s="702">
        <f>'Расшифр. Кред. портфеля'!C44</f>
        <v>0</v>
      </c>
      <c r="D47" s="610">
        <f>'Расшифр. Кред. портфеля'!D44</f>
        <v>0</v>
      </c>
      <c r="E47" s="1477">
        <f>'Расшифр. Кред. портфеля'!E44</f>
        <v>0</v>
      </c>
      <c r="F47" s="1435"/>
      <c r="G47" s="611">
        <f>'Расшифр. Кред. портфеля'!G44</f>
        <v>0</v>
      </c>
      <c r="H47" s="611">
        <f>'Расшифр. Кред. портфеля'!H44</f>
        <v>30</v>
      </c>
      <c r="I47" s="611">
        <f>'Расшифр. Кред. портфеля'!I44</f>
        <v>0</v>
      </c>
      <c r="J47" s="1478" t="str">
        <f t="shared" si="0"/>
        <v xml:space="preserve"> - </v>
      </c>
      <c r="K47" s="1479"/>
      <c r="L47" s="712">
        <f>'Расшифр. Кред. портфеля'!L44</f>
        <v>0</v>
      </c>
      <c r="M47" s="712">
        <f>'Расшифр. Кред. портфеля'!M44</f>
        <v>0</v>
      </c>
      <c r="N47" s="712">
        <f>'Расшифр. Кред. портфеля'!N44</f>
        <v>0</v>
      </c>
      <c r="O47" s="1480">
        <f>'Расшифр. Кред. портфеля'!O44</f>
        <v>0</v>
      </c>
      <c r="P47" s="1481"/>
      <c r="Q47" s="712">
        <f>'Расшифр. Кред. портфеля'!Q44</f>
        <v>0</v>
      </c>
      <c r="R47" s="712">
        <f>'Расшифр. Кред. портфеля'!R44</f>
        <v>0</v>
      </c>
      <c r="S47" s="712">
        <f>'Расшифр. Кред. портфеля'!S44</f>
        <v>0</v>
      </c>
      <c r="T47" s="712">
        <f>'Расшифр. Кред. портфеля'!T44</f>
        <v>0</v>
      </c>
      <c r="U47" s="712">
        <f>'Расшифр. Кред. портфеля'!U44</f>
        <v>0</v>
      </c>
      <c r="V47" s="712">
        <f>'Расшифр. Кред. портфеля'!V44</f>
        <v>0</v>
      </c>
      <c r="W47" s="712">
        <f>'Расшифр. Кред. портфеля'!W44</f>
        <v>0</v>
      </c>
      <c r="X47" s="712">
        <f>'Расшифр. Кред. портфеля'!X44</f>
        <v>0</v>
      </c>
      <c r="Y47" s="712">
        <f>'Расшифр. Кред. портфеля'!Y44</f>
        <v>0</v>
      </c>
    </row>
    <row r="48" spans="1:25" s="596" customFormat="1" ht="14.25" hidden="1" customHeight="1" outlineLevel="1" x14ac:dyDescent="0.2">
      <c r="A48" s="1433">
        <f>'Расшифр. Кред. портфеля'!A45</f>
        <v>0</v>
      </c>
      <c r="B48" s="1435"/>
      <c r="C48" s="702">
        <f>'Расшифр. Кред. портфеля'!C45</f>
        <v>0</v>
      </c>
      <c r="D48" s="610">
        <f>'Расшифр. Кред. портфеля'!D45</f>
        <v>0</v>
      </c>
      <c r="E48" s="1477">
        <f>'Расшифр. Кред. портфеля'!E45</f>
        <v>0</v>
      </c>
      <c r="F48" s="1435"/>
      <c r="G48" s="611">
        <f>'Расшифр. Кред. портфеля'!G45</f>
        <v>0</v>
      </c>
      <c r="H48" s="611">
        <f>'Расшифр. Кред. портфеля'!H45</f>
        <v>31</v>
      </c>
      <c r="I48" s="611">
        <f>'Расшифр. Кред. портфеля'!I45</f>
        <v>0</v>
      </c>
      <c r="J48" s="1478" t="str">
        <f t="shared" si="0"/>
        <v xml:space="preserve"> - </v>
      </c>
      <c r="K48" s="1479"/>
      <c r="L48" s="712">
        <f>'Расшифр. Кред. портфеля'!L45</f>
        <v>0</v>
      </c>
      <c r="M48" s="712">
        <f>'Расшифр. Кред. портфеля'!M45</f>
        <v>0</v>
      </c>
      <c r="N48" s="712">
        <f>'Расшифр. Кред. портфеля'!N45</f>
        <v>0</v>
      </c>
      <c r="O48" s="1480">
        <f>'Расшифр. Кред. портфеля'!O45</f>
        <v>0</v>
      </c>
      <c r="P48" s="1481"/>
      <c r="Q48" s="712">
        <f>'Расшифр. Кред. портфеля'!Q45</f>
        <v>0</v>
      </c>
      <c r="R48" s="712">
        <f>'Расшифр. Кред. портфеля'!R45</f>
        <v>0</v>
      </c>
      <c r="S48" s="712">
        <f>'Расшифр. Кред. портфеля'!S45</f>
        <v>0</v>
      </c>
      <c r="T48" s="712">
        <f>'Расшифр. Кред. портфеля'!T45</f>
        <v>0</v>
      </c>
      <c r="U48" s="712">
        <f>'Расшифр. Кред. портфеля'!U45</f>
        <v>0</v>
      </c>
      <c r="V48" s="712">
        <f>'Расшифр. Кред. портфеля'!V45</f>
        <v>0</v>
      </c>
      <c r="W48" s="712">
        <f>'Расшифр. Кред. портфеля'!W45</f>
        <v>0</v>
      </c>
      <c r="X48" s="712">
        <f>'Расшифр. Кред. портфеля'!X45</f>
        <v>0</v>
      </c>
      <c r="Y48" s="712">
        <f>'Расшифр. Кред. портфеля'!Y45</f>
        <v>0</v>
      </c>
    </row>
    <row r="49" spans="1:25" s="596" customFormat="1" ht="16.5" hidden="1" customHeight="1" outlineLevel="1" x14ac:dyDescent="0.2">
      <c r="A49" s="1433">
        <f>'Расшифр. Кред. портфеля'!A46</f>
        <v>0</v>
      </c>
      <c r="B49" s="1435"/>
      <c r="C49" s="702">
        <f>'Расшифр. Кред. портфеля'!C46</f>
        <v>0</v>
      </c>
      <c r="D49" s="610">
        <f>'Расшифр. Кред. портфеля'!D46</f>
        <v>0</v>
      </c>
      <c r="E49" s="1477">
        <f>'Расшифр. Кред. портфеля'!E46</f>
        <v>0</v>
      </c>
      <c r="F49" s="1435"/>
      <c r="G49" s="611">
        <f>'Расшифр. Кред. портфеля'!G46</f>
        <v>0</v>
      </c>
      <c r="H49" s="611">
        <f>'Расшифр. Кред. портфеля'!H46</f>
        <v>32</v>
      </c>
      <c r="I49" s="611">
        <f>'Расшифр. Кред. портфеля'!I46</f>
        <v>0</v>
      </c>
      <c r="J49" s="1478" t="str">
        <f t="shared" si="0"/>
        <v xml:space="preserve"> - </v>
      </c>
      <c r="K49" s="1479"/>
      <c r="L49" s="712">
        <f>'Расшифр. Кред. портфеля'!L46</f>
        <v>0</v>
      </c>
      <c r="M49" s="712">
        <f>'Расшифр. Кред. портфеля'!M46</f>
        <v>0</v>
      </c>
      <c r="N49" s="712">
        <f>'Расшифр. Кред. портфеля'!N46</f>
        <v>0</v>
      </c>
      <c r="O49" s="1480">
        <f>'Расшифр. Кред. портфеля'!O46</f>
        <v>0</v>
      </c>
      <c r="P49" s="1481"/>
      <c r="Q49" s="712">
        <f>'Расшифр. Кред. портфеля'!Q46</f>
        <v>0</v>
      </c>
      <c r="R49" s="712">
        <f>'Расшифр. Кред. портфеля'!R46</f>
        <v>0</v>
      </c>
      <c r="S49" s="712">
        <f>'Расшифр. Кред. портфеля'!S46</f>
        <v>0</v>
      </c>
      <c r="T49" s="712">
        <f>'Расшифр. Кред. портфеля'!T46</f>
        <v>0</v>
      </c>
      <c r="U49" s="712">
        <f>'Расшифр. Кред. портфеля'!U46</f>
        <v>0</v>
      </c>
      <c r="V49" s="712">
        <f>'Расшифр. Кред. портфеля'!V46</f>
        <v>0</v>
      </c>
      <c r="W49" s="712">
        <f>'Расшифр. Кред. портфеля'!W46</f>
        <v>0</v>
      </c>
      <c r="X49" s="712">
        <f>'Расшифр. Кред. портфеля'!X46</f>
        <v>0</v>
      </c>
      <c r="Y49" s="712">
        <f>'Расшифр. Кред. портфеля'!Y46</f>
        <v>0</v>
      </c>
    </row>
    <row r="50" spans="1:25" s="596" customFormat="1" ht="15" hidden="1" customHeight="1" outlineLevel="1" x14ac:dyDescent="0.2">
      <c r="A50" s="1433">
        <f>'Расшифр. Кред. портфеля'!A47</f>
        <v>0</v>
      </c>
      <c r="B50" s="1435"/>
      <c r="C50" s="702">
        <f>'Расшифр. Кред. портфеля'!C47</f>
        <v>0</v>
      </c>
      <c r="D50" s="610">
        <f>'Расшифр. Кред. портфеля'!D47</f>
        <v>0</v>
      </c>
      <c r="E50" s="1477">
        <f>'Расшифр. Кред. портфеля'!E47</f>
        <v>0</v>
      </c>
      <c r="F50" s="1435"/>
      <c r="G50" s="611">
        <f>'Расшифр. Кред. портфеля'!G47</f>
        <v>0</v>
      </c>
      <c r="H50" s="611">
        <f>'Расшифр. Кред. портфеля'!H47</f>
        <v>33</v>
      </c>
      <c r="I50" s="611">
        <f>'Расшифр. Кред. портфеля'!I47</f>
        <v>0</v>
      </c>
      <c r="J50" s="1478" t="str">
        <f t="shared" si="0"/>
        <v xml:space="preserve"> - </v>
      </c>
      <c r="K50" s="1479"/>
      <c r="L50" s="712">
        <f>'Расшифр. Кред. портфеля'!L47</f>
        <v>0</v>
      </c>
      <c r="M50" s="712">
        <f>'Расшифр. Кред. портфеля'!M47</f>
        <v>0</v>
      </c>
      <c r="N50" s="712">
        <f>'Расшифр. Кред. портфеля'!N47</f>
        <v>0</v>
      </c>
      <c r="O50" s="1480">
        <f>'Расшифр. Кред. портфеля'!O47</f>
        <v>0</v>
      </c>
      <c r="P50" s="1481"/>
      <c r="Q50" s="712">
        <f>'Расшифр. Кред. портфеля'!Q47</f>
        <v>0</v>
      </c>
      <c r="R50" s="712">
        <f>'Расшифр. Кред. портфеля'!R47</f>
        <v>0</v>
      </c>
      <c r="S50" s="712">
        <f>'Расшифр. Кред. портфеля'!S47</f>
        <v>0</v>
      </c>
      <c r="T50" s="712">
        <f>'Расшифр. Кред. портфеля'!T47</f>
        <v>0</v>
      </c>
      <c r="U50" s="712">
        <f>'Расшифр. Кред. портфеля'!U47</f>
        <v>0</v>
      </c>
      <c r="V50" s="712">
        <f>'Расшифр. Кред. портфеля'!V47</f>
        <v>0</v>
      </c>
      <c r="W50" s="712">
        <f>'Расшифр. Кред. портфеля'!W47</f>
        <v>0</v>
      </c>
      <c r="X50" s="712">
        <f>'Расшифр. Кред. портфеля'!X47</f>
        <v>0</v>
      </c>
      <c r="Y50" s="712">
        <f>'Расшифр. Кред. портфеля'!Y47</f>
        <v>0</v>
      </c>
    </row>
    <row r="51" spans="1:25" s="596" customFormat="1" ht="13.5" hidden="1" customHeight="1" outlineLevel="1" x14ac:dyDescent="0.2">
      <c r="A51" s="1433">
        <f>'Расшифр. Кред. портфеля'!A48</f>
        <v>0</v>
      </c>
      <c r="B51" s="1435"/>
      <c r="C51" s="702">
        <f>'Расшифр. Кред. портфеля'!C48</f>
        <v>0</v>
      </c>
      <c r="D51" s="610">
        <f>'Расшифр. Кред. портфеля'!D48</f>
        <v>0</v>
      </c>
      <c r="E51" s="1477">
        <f>'Расшифр. Кред. портфеля'!E48</f>
        <v>0</v>
      </c>
      <c r="F51" s="1435"/>
      <c r="G51" s="611">
        <f>'Расшифр. Кред. портфеля'!G48</f>
        <v>0</v>
      </c>
      <c r="H51" s="611">
        <f>'Расшифр. Кред. портфеля'!H48</f>
        <v>34</v>
      </c>
      <c r="I51" s="611">
        <f>'Расшифр. Кред. портфеля'!I48</f>
        <v>0</v>
      </c>
      <c r="J51" s="1478" t="str">
        <f t="shared" si="0"/>
        <v xml:space="preserve"> - </v>
      </c>
      <c r="K51" s="1479"/>
      <c r="L51" s="712">
        <f>'Расшифр. Кред. портфеля'!L48</f>
        <v>0</v>
      </c>
      <c r="M51" s="712">
        <f>'Расшифр. Кред. портфеля'!M48</f>
        <v>0</v>
      </c>
      <c r="N51" s="712">
        <f>'Расшифр. Кред. портфеля'!N48</f>
        <v>0</v>
      </c>
      <c r="O51" s="1480">
        <f>'Расшифр. Кред. портфеля'!O48</f>
        <v>0</v>
      </c>
      <c r="P51" s="1481"/>
      <c r="Q51" s="712">
        <f>'Расшифр. Кред. портфеля'!Q48</f>
        <v>0</v>
      </c>
      <c r="R51" s="712">
        <f>'Расшифр. Кред. портфеля'!R48</f>
        <v>0</v>
      </c>
      <c r="S51" s="712">
        <f>'Расшифр. Кред. портфеля'!S48</f>
        <v>0</v>
      </c>
      <c r="T51" s="712">
        <f>'Расшифр. Кред. портфеля'!T48</f>
        <v>0</v>
      </c>
      <c r="U51" s="712">
        <f>'Расшифр. Кред. портфеля'!U48</f>
        <v>0</v>
      </c>
      <c r="V51" s="712">
        <f>'Расшифр. Кред. портфеля'!V48</f>
        <v>0</v>
      </c>
      <c r="W51" s="712">
        <f>'Расшифр. Кред. портфеля'!W48</f>
        <v>0</v>
      </c>
      <c r="X51" s="712">
        <f>'Расшифр. Кред. портфеля'!X48</f>
        <v>0</v>
      </c>
      <c r="Y51" s="712">
        <f>'Расшифр. Кред. портфеля'!Y48</f>
        <v>0</v>
      </c>
    </row>
    <row r="52" spans="1:25" s="596" customFormat="1" ht="14.25" hidden="1" customHeight="1" outlineLevel="1" x14ac:dyDescent="0.2">
      <c r="A52" s="1433">
        <f>'Расшифр. Кред. портфеля'!A49</f>
        <v>0</v>
      </c>
      <c r="B52" s="1435"/>
      <c r="C52" s="702">
        <f>'Расшифр. Кред. портфеля'!C49</f>
        <v>0</v>
      </c>
      <c r="D52" s="610">
        <f>'Расшифр. Кред. портфеля'!D49</f>
        <v>0</v>
      </c>
      <c r="E52" s="1477">
        <f>'Расшифр. Кред. портфеля'!E49</f>
        <v>0</v>
      </c>
      <c r="F52" s="1435"/>
      <c r="G52" s="611">
        <f>'Расшифр. Кред. портфеля'!G49</f>
        <v>0</v>
      </c>
      <c r="H52" s="611">
        <f>'Расшифр. Кред. портфеля'!H49</f>
        <v>35</v>
      </c>
      <c r="I52" s="611">
        <f>'Расшифр. Кред. портфеля'!I49</f>
        <v>0</v>
      </c>
      <c r="J52" s="1478" t="str">
        <f t="shared" si="0"/>
        <v xml:space="preserve"> - </v>
      </c>
      <c r="K52" s="1479"/>
      <c r="L52" s="712">
        <f>'Расшифр. Кред. портфеля'!L49</f>
        <v>0</v>
      </c>
      <c r="M52" s="712">
        <f>'Расшифр. Кред. портфеля'!M49</f>
        <v>0</v>
      </c>
      <c r="N52" s="712">
        <f>'Расшифр. Кред. портфеля'!N49</f>
        <v>0</v>
      </c>
      <c r="O52" s="1480">
        <f>'Расшифр. Кред. портфеля'!O49</f>
        <v>0</v>
      </c>
      <c r="P52" s="1481"/>
      <c r="Q52" s="712">
        <f>'Расшифр. Кред. портфеля'!Q49</f>
        <v>0</v>
      </c>
      <c r="R52" s="712">
        <f>'Расшифр. Кред. портфеля'!R49</f>
        <v>0</v>
      </c>
      <c r="S52" s="712">
        <f>'Расшифр. Кред. портфеля'!S49</f>
        <v>0</v>
      </c>
      <c r="T52" s="712">
        <f>'Расшифр. Кред. портфеля'!T49</f>
        <v>0</v>
      </c>
      <c r="U52" s="712">
        <f>'Расшифр. Кред. портфеля'!U49</f>
        <v>0</v>
      </c>
      <c r="V52" s="712">
        <f>'Расшифр. Кред. портфеля'!V49</f>
        <v>0</v>
      </c>
      <c r="W52" s="712">
        <f>'Расшифр. Кред. портфеля'!W49</f>
        <v>0</v>
      </c>
      <c r="X52" s="712">
        <f>'Расшифр. Кред. портфеля'!X49</f>
        <v>0</v>
      </c>
      <c r="Y52" s="712">
        <f>'Расшифр. Кред. портфеля'!Y49</f>
        <v>0</v>
      </c>
    </row>
    <row r="53" spans="1:25" s="596" customFormat="1" ht="12.75" hidden="1" customHeight="1" outlineLevel="1" x14ac:dyDescent="0.2">
      <c r="A53" s="1433">
        <f>'Расшифр. Кред. портфеля'!A50</f>
        <v>0</v>
      </c>
      <c r="B53" s="1435"/>
      <c r="C53" s="702">
        <f>'Расшифр. Кред. портфеля'!C50</f>
        <v>0</v>
      </c>
      <c r="D53" s="610">
        <f>'Расшифр. Кред. портфеля'!D50</f>
        <v>0</v>
      </c>
      <c r="E53" s="1477">
        <f>'Расшифр. Кред. портфеля'!E50</f>
        <v>0</v>
      </c>
      <c r="F53" s="1435"/>
      <c r="G53" s="611">
        <f>'Расшифр. Кред. портфеля'!G50</f>
        <v>0</v>
      </c>
      <c r="H53" s="611">
        <f>'Расшифр. Кред. портфеля'!H50</f>
        <v>36</v>
      </c>
      <c r="I53" s="611">
        <f>'Расшифр. Кред. портфеля'!I50</f>
        <v>0</v>
      </c>
      <c r="J53" s="1478" t="str">
        <f t="shared" si="0"/>
        <v xml:space="preserve"> - </v>
      </c>
      <c r="K53" s="1479"/>
      <c r="L53" s="712">
        <f>'Расшифр. Кред. портфеля'!L50</f>
        <v>0</v>
      </c>
      <c r="M53" s="712">
        <f>'Расшифр. Кред. портфеля'!M50</f>
        <v>0</v>
      </c>
      <c r="N53" s="712">
        <f>'Расшифр. Кред. портфеля'!N50</f>
        <v>0</v>
      </c>
      <c r="O53" s="1480">
        <f>'Расшифр. Кред. портфеля'!O50</f>
        <v>0</v>
      </c>
      <c r="P53" s="1481"/>
      <c r="Q53" s="712">
        <f>'Расшифр. Кред. портфеля'!Q50</f>
        <v>0</v>
      </c>
      <c r="R53" s="712">
        <f>'Расшифр. Кред. портфеля'!R50</f>
        <v>0</v>
      </c>
      <c r="S53" s="712">
        <f>'Расшифр. Кред. портфеля'!S50</f>
        <v>0</v>
      </c>
      <c r="T53" s="712">
        <f>'Расшифр. Кред. портфеля'!T50</f>
        <v>0</v>
      </c>
      <c r="U53" s="712">
        <f>'Расшифр. Кред. портфеля'!U50</f>
        <v>0</v>
      </c>
      <c r="V53" s="712">
        <f>'Расшифр. Кред. портфеля'!V50</f>
        <v>0</v>
      </c>
      <c r="W53" s="712">
        <f>'Расшифр. Кред. портфеля'!W50</f>
        <v>0</v>
      </c>
      <c r="X53" s="712">
        <f>'Расшифр. Кред. портфеля'!X50</f>
        <v>0</v>
      </c>
      <c r="Y53" s="712">
        <f>'Расшифр. Кред. портфеля'!Y50</f>
        <v>0</v>
      </c>
    </row>
    <row r="54" spans="1:25" s="596" customFormat="1" ht="13.5" hidden="1" customHeight="1" outlineLevel="1" x14ac:dyDescent="0.2">
      <c r="A54" s="1433">
        <f>'Расшифр. Кред. портфеля'!A51</f>
        <v>0</v>
      </c>
      <c r="B54" s="1435"/>
      <c r="C54" s="702">
        <f>'Расшифр. Кред. портфеля'!C51</f>
        <v>0</v>
      </c>
      <c r="D54" s="610">
        <f>'Расшифр. Кред. портфеля'!D51</f>
        <v>0</v>
      </c>
      <c r="E54" s="1477">
        <f>'Расшифр. Кред. портфеля'!E51</f>
        <v>0</v>
      </c>
      <c r="F54" s="1435"/>
      <c r="G54" s="611">
        <f>'Расшифр. Кред. портфеля'!G51</f>
        <v>0</v>
      </c>
      <c r="H54" s="611">
        <f>'Расшифр. Кред. портфеля'!H51</f>
        <v>37</v>
      </c>
      <c r="I54" s="611">
        <f>'Расшифр. Кред. портфеля'!I51</f>
        <v>0</v>
      </c>
      <c r="J54" s="1478" t="str">
        <f t="shared" si="0"/>
        <v xml:space="preserve"> - </v>
      </c>
      <c r="K54" s="1479"/>
      <c r="L54" s="712">
        <f>'Расшифр. Кред. портфеля'!L51</f>
        <v>0</v>
      </c>
      <c r="M54" s="712">
        <f>'Расшифр. Кред. портфеля'!M51</f>
        <v>0</v>
      </c>
      <c r="N54" s="712">
        <f>'Расшифр. Кред. портфеля'!N51</f>
        <v>0</v>
      </c>
      <c r="O54" s="1480">
        <f>'Расшифр. Кред. портфеля'!O51</f>
        <v>0</v>
      </c>
      <c r="P54" s="1481"/>
      <c r="Q54" s="712">
        <f>'Расшифр. Кред. портфеля'!Q51</f>
        <v>0</v>
      </c>
      <c r="R54" s="712">
        <f>'Расшифр. Кред. портфеля'!R51</f>
        <v>0</v>
      </c>
      <c r="S54" s="712">
        <f>'Расшифр. Кред. портфеля'!S51</f>
        <v>0</v>
      </c>
      <c r="T54" s="712">
        <f>'Расшифр. Кред. портфеля'!T51</f>
        <v>0</v>
      </c>
      <c r="U54" s="712">
        <f>'Расшифр. Кред. портфеля'!U51</f>
        <v>0</v>
      </c>
      <c r="V54" s="712">
        <f>'Расшифр. Кред. портфеля'!V51</f>
        <v>0</v>
      </c>
      <c r="W54" s="712">
        <f>'Расшифр. Кред. портфеля'!W51</f>
        <v>0</v>
      </c>
      <c r="X54" s="712">
        <f>'Расшифр. Кред. портфеля'!X51</f>
        <v>0</v>
      </c>
      <c r="Y54" s="712">
        <f>'Расшифр. Кред. портфеля'!Y51</f>
        <v>0</v>
      </c>
    </row>
    <row r="55" spans="1:25" s="596" customFormat="1" ht="14.25" hidden="1" customHeight="1" outlineLevel="1" x14ac:dyDescent="0.2">
      <c r="A55" s="1433">
        <f>'Расшифр. Кред. портфеля'!A52</f>
        <v>0</v>
      </c>
      <c r="B55" s="1435"/>
      <c r="C55" s="702">
        <f>'Расшифр. Кред. портфеля'!C52</f>
        <v>0</v>
      </c>
      <c r="D55" s="610">
        <f>'Расшифр. Кред. портфеля'!D52</f>
        <v>0</v>
      </c>
      <c r="E55" s="1477">
        <f>'Расшифр. Кред. портфеля'!E52</f>
        <v>0</v>
      </c>
      <c r="F55" s="1435"/>
      <c r="G55" s="611">
        <f>'Расшифр. Кред. портфеля'!G52</f>
        <v>0</v>
      </c>
      <c r="H55" s="611">
        <f>'Расшифр. Кред. портфеля'!H52</f>
        <v>38</v>
      </c>
      <c r="I55" s="611">
        <f>'Расшифр. Кред. портфеля'!I52</f>
        <v>0</v>
      </c>
      <c r="J55" s="1478" t="str">
        <f t="shared" si="0"/>
        <v xml:space="preserve"> - </v>
      </c>
      <c r="K55" s="1479"/>
      <c r="L55" s="712">
        <f>'Расшифр. Кред. портфеля'!L52</f>
        <v>0</v>
      </c>
      <c r="M55" s="712">
        <f>'Расшифр. Кред. портфеля'!M52</f>
        <v>0</v>
      </c>
      <c r="N55" s="712">
        <f>'Расшифр. Кред. портфеля'!N52</f>
        <v>0</v>
      </c>
      <c r="O55" s="1480">
        <f>'Расшифр. Кред. портфеля'!O52</f>
        <v>0</v>
      </c>
      <c r="P55" s="1481"/>
      <c r="Q55" s="712">
        <f>'Расшифр. Кред. портфеля'!Q52</f>
        <v>0</v>
      </c>
      <c r="R55" s="712">
        <f>'Расшифр. Кред. портфеля'!R52</f>
        <v>0</v>
      </c>
      <c r="S55" s="712">
        <f>'Расшифр. Кред. портфеля'!S52</f>
        <v>0</v>
      </c>
      <c r="T55" s="712">
        <f>'Расшифр. Кред. портфеля'!T52</f>
        <v>0</v>
      </c>
      <c r="U55" s="712">
        <f>'Расшифр. Кред. портфеля'!U52</f>
        <v>0</v>
      </c>
      <c r="V55" s="712">
        <f>'Расшифр. Кред. портфеля'!V52</f>
        <v>0</v>
      </c>
      <c r="W55" s="712">
        <f>'Расшифр. Кред. портфеля'!W52</f>
        <v>0</v>
      </c>
      <c r="X55" s="712">
        <f>'Расшифр. Кред. портфеля'!X52</f>
        <v>0</v>
      </c>
      <c r="Y55" s="712">
        <f>'Расшифр. Кред. портфеля'!Y52</f>
        <v>0</v>
      </c>
    </row>
    <row r="56" spans="1:25" s="596" customFormat="1" ht="12" hidden="1" customHeight="1" outlineLevel="1" x14ac:dyDescent="0.2">
      <c r="A56" s="1433">
        <f>'Расшифр. Кред. портфеля'!A53</f>
        <v>0</v>
      </c>
      <c r="B56" s="1435"/>
      <c r="C56" s="702">
        <f>'Расшифр. Кред. портфеля'!C53</f>
        <v>0</v>
      </c>
      <c r="D56" s="610">
        <f>'Расшифр. Кред. портфеля'!D53</f>
        <v>0</v>
      </c>
      <c r="E56" s="1477">
        <f>'Расшифр. Кред. портфеля'!E53</f>
        <v>0</v>
      </c>
      <c r="F56" s="1435"/>
      <c r="G56" s="611">
        <f>'Расшифр. Кред. портфеля'!G53</f>
        <v>0</v>
      </c>
      <c r="H56" s="611">
        <f>'Расшифр. Кред. портфеля'!H53</f>
        <v>39</v>
      </c>
      <c r="I56" s="611">
        <f>'Расшифр. Кред. портфеля'!I53</f>
        <v>0</v>
      </c>
      <c r="J56" s="1478" t="str">
        <f t="shared" si="0"/>
        <v xml:space="preserve"> - </v>
      </c>
      <c r="K56" s="1479"/>
      <c r="L56" s="712">
        <f>'Расшифр. Кред. портфеля'!L53</f>
        <v>0</v>
      </c>
      <c r="M56" s="712">
        <f>'Расшифр. Кред. портфеля'!M53</f>
        <v>0</v>
      </c>
      <c r="N56" s="712">
        <f>'Расшифр. Кред. портфеля'!N53</f>
        <v>0</v>
      </c>
      <c r="O56" s="1480">
        <f>'Расшифр. Кред. портфеля'!O53</f>
        <v>0</v>
      </c>
      <c r="P56" s="1481"/>
      <c r="Q56" s="712">
        <f>'Расшифр. Кред. портфеля'!Q53</f>
        <v>0</v>
      </c>
      <c r="R56" s="712">
        <f>'Расшифр. Кред. портфеля'!R53</f>
        <v>0</v>
      </c>
      <c r="S56" s="712">
        <f>'Расшифр. Кред. портфеля'!S53</f>
        <v>0</v>
      </c>
      <c r="T56" s="712">
        <f>'Расшифр. Кред. портфеля'!T53</f>
        <v>0</v>
      </c>
      <c r="U56" s="712">
        <f>'Расшифр. Кред. портфеля'!U53</f>
        <v>0</v>
      </c>
      <c r="V56" s="712">
        <f>'Расшифр. Кред. портфеля'!V53</f>
        <v>0</v>
      </c>
      <c r="W56" s="712">
        <f>'Расшифр. Кред. портфеля'!W53</f>
        <v>0</v>
      </c>
      <c r="X56" s="712">
        <f>'Расшифр. Кред. портфеля'!X53</f>
        <v>0</v>
      </c>
      <c r="Y56" s="712">
        <f>'Расшифр. Кред. портфеля'!Y53</f>
        <v>0</v>
      </c>
    </row>
    <row r="57" spans="1:25" s="596" customFormat="1" ht="30" customHeight="1" collapsed="1" x14ac:dyDescent="0.2">
      <c r="A57" s="1515" t="s">
        <v>1115</v>
      </c>
      <c r="B57" s="1507"/>
      <c r="C57" s="1522" t="s">
        <v>9</v>
      </c>
      <c r="D57" s="1522" t="s">
        <v>9</v>
      </c>
      <c r="E57" s="1518" t="s">
        <v>9</v>
      </c>
      <c r="F57" s="1519"/>
      <c r="G57" s="1522" t="s">
        <v>9</v>
      </c>
      <c r="H57" s="1522" t="s">
        <v>9</v>
      </c>
      <c r="I57" s="1522" t="s">
        <v>9</v>
      </c>
      <c r="J57" s="1518" t="s">
        <v>9</v>
      </c>
      <c r="K57" s="1519"/>
      <c r="L57" s="1518" t="s">
        <v>9</v>
      </c>
      <c r="M57" s="1519"/>
      <c r="N57" s="1522" t="s">
        <v>9</v>
      </c>
      <c r="O57" s="1518" t="s">
        <v>9</v>
      </c>
      <c r="P57" s="1519"/>
      <c r="Q57" s="712"/>
      <c r="R57" s="712"/>
      <c r="S57" s="712"/>
      <c r="T57" s="712"/>
      <c r="U57" s="712"/>
      <c r="V57" s="1522" t="s">
        <v>9</v>
      </c>
      <c r="W57" s="1522" t="s">
        <v>9</v>
      </c>
      <c r="X57" s="1522" t="s">
        <v>9</v>
      </c>
      <c r="Y57" s="626"/>
    </row>
    <row r="58" spans="1:25" s="596" customFormat="1" ht="28.5" customHeight="1" thickBot="1" x14ac:dyDescent="0.25">
      <c r="A58" s="1516" t="s">
        <v>1116</v>
      </c>
      <c r="B58" s="1517"/>
      <c r="C58" s="1523" t="s">
        <v>9</v>
      </c>
      <c r="D58" s="1523" t="s">
        <v>9</v>
      </c>
      <c r="E58" s="1520"/>
      <c r="F58" s="1521"/>
      <c r="G58" s="1523" t="s">
        <v>9</v>
      </c>
      <c r="H58" s="1523" t="s">
        <v>9</v>
      </c>
      <c r="I58" s="1523" t="s">
        <v>9</v>
      </c>
      <c r="J58" s="1520"/>
      <c r="K58" s="1521"/>
      <c r="L58" s="1520"/>
      <c r="M58" s="1521"/>
      <c r="N58" s="1523" t="s">
        <v>9</v>
      </c>
      <c r="O58" s="1520"/>
      <c r="P58" s="1521"/>
      <c r="Q58" s="620"/>
      <c r="R58" s="620"/>
      <c r="S58" s="620"/>
      <c r="T58" s="620"/>
      <c r="U58" s="620"/>
      <c r="V58" s="1523" t="s">
        <v>9</v>
      </c>
      <c r="W58" s="1523" t="s">
        <v>9</v>
      </c>
      <c r="X58" s="1523" t="s">
        <v>9</v>
      </c>
      <c r="Y58" s="627"/>
    </row>
    <row r="59" spans="1:25" s="596" customFormat="1" ht="13.5" thickBot="1" x14ac:dyDescent="0.25">
      <c r="A59" s="598"/>
      <c r="B59" s="613"/>
      <c r="C59" s="609"/>
      <c r="D59" s="614"/>
      <c r="E59" s="614"/>
      <c r="F59" s="614"/>
      <c r="G59" s="614"/>
      <c r="H59" s="614"/>
      <c r="I59" s="614"/>
      <c r="J59" s="614"/>
      <c r="K59" s="614"/>
      <c r="L59" s="614"/>
      <c r="M59" s="614"/>
      <c r="N59" s="614"/>
      <c r="O59" s="614"/>
      <c r="P59" s="614"/>
      <c r="Q59" s="599"/>
      <c r="R59" s="599"/>
      <c r="S59" s="599"/>
      <c r="T59" s="599"/>
      <c r="U59" s="599"/>
      <c r="V59" s="598"/>
      <c r="W59" s="598"/>
      <c r="X59" s="598"/>
    </row>
    <row r="60" spans="1:25" s="597" customFormat="1" ht="25.5" customHeight="1" x14ac:dyDescent="0.2">
      <c r="A60" s="1513" t="s">
        <v>1508</v>
      </c>
      <c r="B60" s="1524"/>
      <c r="C60" s="1514"/>
      <c r="D60" s="657" t="s">
        <v>152</v>
      </c>
      <c r="E60" s="658" t="s">
        <v>154</v>
      </c>
      <c r="F60" s="609"/>
      <c r="G60" s="1513" t="s">
        <v>1509</v>
      </c>
      <c r="H60" s="1514"/>
      <c r="I60" s="657" t="s">
        <v>152</v>
      </c>
      <c r="J60" s="658" t="s">
        <v>154</v>
      </c>
      <c r="K60" s="599"/>
      <c r="L60" s="659" t="s">
        <v>1510</v>
      </c>
      <c r="M60" s="657" t="s">
        <v>152</v>
      </c>
      <c r="N60" s="658" t="s">
        <v>154</v>
      </c>
      <c r="O60" s="621"/>
      <c r="P60" s="660" t="s">
        <v>1511</v>
      </c>
      <c r="Q60" s="657" t="s">
        <v>152</v>
      </c>
      <c r="R60" s="658" t="s">
        <v>154</v>
      </c>
      <c r="U60" s="601"/>
      <c r="V60" s="601"/>
      <c r="W60" s="601"/>
    </row>
    <row r="61" spans="1:25" s="598" customFormat="1" ht="12.75" x14ac:dyDescent="0.2">
      <c r="A61" s="1433">
        <f>'Расшифр. Кред. портфеля'!A58</f>
        <v>0</v>
      </c>
      <c r="B61" s="1434"/>
      <c r="C61" s="1435"/>
      <c r="D61" s="616">
        <f>'Расшифр. Кред. портфеля'!D58</f>
        <v>0</v>
      </c>
      <c r="E61" s="617" t="e">
        <f t="shared" ref="E61:E86" si="1">D61/$D$86*100</f>
        <v>#DIV/0!</v>
      </c>
      <c r="F61" s="609"/>
      <c r="G61" s="1511">
        <f>'Расшифр. Кред. портфеля'!G58</f>
        <v>0</v>
      </c>
      <c r="H61" s="1512"/>
      <c r="I61" s="616">
        <f>'Расшифр. Кред. портфеля'!I58</f>
        <v>0</v>
      </c>
      <c r="J61" s="617" t="e">
        <f t="shared" ref="J61:J69" si="2">I61/$I$69*100</f>
        <v>#DIV/0!</v>
      </c>
      <c r="K61" s="599"/>
      <c r="L61" s="711" t="s">
        <v>41</v>
      </c>
      <c r="M61" s="616">
        <f>'Расшифр. Кред. портфеля'!M58</f>
        <v>0</v>
      </c>
      <c r="N61" s="617" t="e">
        <f>M61/$M$65*100</f>
        <v>#DIV/0!</v>
      </c>
      <c r="O61" s="621"/>
      <c r="P61" s="711" t="s">
        <v>1222</v>
      </c>
      <c r="Q61" s="616">
        <f>'Расшифр. Кред. портфеля'!Q58</f>
        <v>0</v>
      </c>
      <c r="R61" s="617" t="e">
        <f>Q61/Q63*100</f>
        <v>#DIV/0!</v>
      </c>
    </row>
    <row r="62" spans="1:25" s="598" customFormat="1" ht="12.75" x14ac:dyDescent="0.2">
      <c r="A62" s="1433">
        <f>'Расшифр. Кред. портфеля'!A59</f>
        <v>0</v>
      </c>
      <c r="B62" s="1434"/>
      <c r="C62" s="1435"/>
      <c r="D62" s="616">
        <f>'Расшифр. Кред. портфеля'!D59</f>
        <v>0</v>
      </c>
      <c r="E62" s="617" t="e">
        <f t="shared" si="1"/>
        <v>#DIV/0!</v>
      </c>
      <c r="F62" s="609"/>
      <c r="G62" s="1511">
        <f>'Расшифр. Кред. портфеля'!G59</f>
        <v>0</v>
      </c>
      <c r="H62" s="1512"/>
      <c r="I62" s="616">
        <f>'Расшифр. Кред. портфеля'!I59</f>
        <v>0</v>
      </c>
      <c r="J62" s="617" t="e">
        <f t="shared" si="2"/>
        <v>#DIV/0!</v>
      </c>
      <c r="K62" s="599"/>
      <c r="L62" s="711" t="s">
        <v>42</v>
      </c>
      <c r="M62" s="616">
        <f>'Расшифр. Кред. портфеля'!M59</f>
        <v>0</v>
      </c>
      <c r="N62" s="617" t="e">
        <f>M62/$M$65*100</f>
        <v>#DIV/0!</v>
      </c>
      <c r="O62" s="621"/>
      <c r="P62" s="711" t="s">
        <v>1223</v>
      </c>
      <c r="Q62" s="616">
        <f>'Расшифр. Кред. портфеля'!Q59</f>
        <v>0</v>
      </c>
      <c r="R62" s="617" t="e">
        <f>Q62/Q63*100</f>
        <v>#DIV/0!</v>
      </c>
    </row>
    <row r="63" spans="1:25" s="598" customFormat="1" ht="13.5" thickBot="1" x14ac:dyDescent="0.25">
      <c r="A63" s="1433">
        <f>'Расшифр. Кред. портфеля'!A60</f>
        <v>0</v>
      </c>
      <c r="B63" s="1434"/>
      <c r="C63" s="1435"/>
      <c r="D63" s="616">
        <f>'Расшифр. Кред. портфеля'!D60</f>
        <v>0</v>
      </c>
      <c r="E63" s="617" t="e">
        <f t="shared" si="1"/>
        <v>#DIV/0!</v>
      </c>
      <c r="F63" s="609"/>
      <c r="G63" s="1511">
        <f>'Расшифр. Кред. портфеля'!G60</f>
        <v>0</v>
      </c>
      <c r="H63" s="1512"/>
      <c r="I63" s="616">
        <f>'Расшифр. Кред. портфеля'!I60</f>
        <v>0</v>
      </c>
      <c r="J63" s="617" t="e">
        <f t="shared" si="2"/>
        <v>#DIV/0!</v>
      </c>
      <c r="K63" s="599"/>
      <c r="L63" s="711" t="s">
        <v>43</v>
      </c>
      <c r="M63" s="616">
        <f>'Расшифр. Кред. портфеля'!M60</f>
        <v>0</v>
      </c>
      <c r="N63" s="617" t="e">
        <f>M63/$M$65*100</f>
        <v>#DIV/0!</v>
      </c>
      <c r="O63" s="621"/>
      <c r="P63" s="622" t="s">
        <v>322</v>
      </c>
      <c r="Q63" s="623">
        <f>SUM(Q61:Q62)</f>
        <v>0</v>
      </c>
      <c r="R63" s="623" t="e">
        <f>SUM(R61:R62)</f>
        <v>#DIV/0!</v>
      </c>
    </row>
    <row r="64" spans="1:25" s="598" customFormat="1" ht="12.75" x14ac:dyDescent="0.2">
      <c r="A64" s="1433">
        <f>'Расшифр. Кред. портфеля'!A61</f>
        <v>0</v>
      </c>
      <c r="B64" s="1434"/>
      <c r="C64" s="1435"/>
      <c r="D64" s="616">
        <f>'Расшифр. Кред. портфеля'!D61</f>
        <v>0</v>
      </c>
      <c r="E64" s="617" t="e">
        <f t="shared" si="1"/>
        <v>#DIV/0!</v>
      </c>
      <c r="F64" s="609"/>
      <c r="G64" s="1511">
        <f>'Расшифр. Кред. портфеля'!G61</f>
        <v>0</v>
      </c>
      <c r="H64" s="1512"/>
      <c r="I64" s="616">
        <f>'Расшифр. Кред. портфеля'!I61</f>
        <v>0</v>
      </c>
      <c r="J64" s="617" t="e">
        <f t="shared" si="2"/>
        <v>#DIV/0!</v>
      </c>
      <c r="K64" s="599"/>
      <c r="L64" s="711" t="s">
        <v>44</v>
      </c>
      <c r="M64" s="616">
        <f>'Расшифр. Кред. портфеля'!M61</f>
        <v>0</v>
      </c>
      <c r="N64" s="617" t="e">
        <f>M64/$M$65*100</f>
        <v>#DIV/0!</v>
      </c>
      <c r="O64" s="621"/>
      <c r="P64" s="621"/>
      <c r="Q64" s="621"/>
    </row>
    <row r="65" spans="1:18" s="598" customFormat="1" ht="12.75" x14ac:dyDescent="0.2">
      <c r="A65" s="1433">
        <f>'Расшифр. Кред. портфеля'!A62</f>
        <v>0</v>
      </c>
      <c r="B65" s="1434"/>
      <c r="C65" s="1435"/>
      <c r="D65" s="616">
        <f>'Расшифр. Кред. портфеля'!D62</f>
        <v>0</v>
      </c>
      <c r="E65" s="617" t="e">
        <f t="shared" si="1"/>
        <v>#DIV/0!</v>
      </c>
      <c r="F65" s="609"/>
      <c r="G65" s="1511">
        <f>'Расшифр. Кред. портфеля'!G62</f>
        <v>0</v>
      </c>
      <c r="H65" s="1512"/>
      <c r="I65" s="616">
        <f>'Расшифр. Кред. портфеля'!I62</f>
        <v>0</v>
      </c>
      <c r="J65" s="617" t="e">
        <f t="shared" si="2"/>
        <v>#DIV/0!</v>
      </c>
      <c r="K65" s="599"/>
      <c r="L65" s="711" t="s">
        <v>1224</v>
      </c>
      <c r="M65" s="616">
        <f>'Расшифр. Кред. портфеля'!M62</f>
        <v>0</v>
      </c>
      <c r="N65" s="617" t="e">
        <f>M65/$M$65*100</f>
        <v>#DIV/0!</v>
      </c>
      <c r="O65" s="621"/>
      <c r="P65" s="621"/>
      <c r="Q65" s="621"/>
    </row>
    <row r="66" spans="1:18" s="598" customFormat="1" ht="13.5" thickBot="1" x14ac:dyDescent="0.25">
      <c r="A66" s="1433">
        <f>'Расшифр. Кред. портфеля'!A63</f>
        <v>0</v>
      </c>
      <c r="B66" s="1434"/>
      <c r="C66" s="1435"/>
      <c r="D66" s="616">
        <f>'Расшифр. Кред. портфеля'!D63</f>
        <v>0</v>
      </c>
      <c r="E66" s="617" t="e">
        <f t="shared" si="1"/>
        <v>#DIV/0!</v>
      </c>
      <c r="F66" s="609"/>
      <c r="G66" s="1511">
        <f>'Расшифр. Кред. портфеля'!G63</f>
        <v>0</v>
      </c>
      <c r="H66" s="1512"/>
      <c r="I66" s="616">
        <f>'Расшифр. Кред. портфеля'!I63</f>
        <v>0</v>
      </c>
      <c r="J66" s="617" t="e">
        <f t="shared" si="2"/>
        <v>#DIV/0!</v>
      </c>
      <c r="K66" s="599"/>
      <c r="L66" s="622" t="s">
        <v>322</v>
      </c>
      <c r="M66" s="623">
        <f>SUM(M61:M65)</f>
        <v>0</v>
      </c>
      <c r="N66" s="624" t="e">
        <f>SUM(N61:N65)</f>
        <v>#DIV/0!</v>
      </c>
      <c r="O66" s="621"/>
      <c r="P66" s="621"/>
      <c r="Q66" s="621"/>
    </row>
    <row r="67" spans="1:18" s="598" customFormat="1" ht="12.75" x14ac:dyDescent="0.2">
      <c r="A67" s="1433">
        <f>'Расшифр. Кред. портфеля'!A64</f>
        <v>0</v>
      </c>
      <c r="B67" s="1434"/>
      <c r="C67" s="1435"/>
      <c r="D67" s="616">
        <f>'Расшифр. Кред. портфеля'!D64</f>
        <v>0</v>
      </c>
      <c r="E67" s="617" t="e">
        <f t="shared" si="1"/>
        <v>#DIV/0!</v>
      </c>
      <c r="F67" s="609"/>
      <c r="G67" s="1511">
        <f>'Расшифр. Кред. портфеля'!G64</f>
        <v>0</v>
      </c>
      <c r="H67" s="1512"/>
      <c r="I67" s="616">
        <f>'Расшифр. Кред. портфеля'!I64</f>
        <v>0</v>
      </c>
      <c r="J67" s="617" t="e">
        <f t="shared" si="2"/>
        <v>#DIV/0!</v>
      </c>
      <c r="K67" s="599"/>
      <c r="O67" s="621"/>
      <c r="P67" s="621"/>
      <c r="Q67" s="621"/>
    </row>
    <row r="68" spans="1:18" s="598" customFormat="1" ht="12.75" x14ac:dyDescent="0.2">
      <c r="A68" s="1433">
        <f>'Расшифр. Кред. портфеля'!A65</f>
        <v>0</v>
      </c>
      <c r="B68" s="1434"/>
      <c r="C68" s="1435"/>
      <c r="D68" s="616">
        <f>'Расшифр. Кред. портфеля'!D65</f>
        <v>0</v>
      </c>
      <c r="E68" s="617" t="e">
        <f t="shared" si="1"/>
        <v>#DIV/0!</v>
      </c>
      <c r="F68" s="609"/>
      <c r="G68" s="1511">
        <f>'Расшифр. Кред. портфеля'!G65</f>
        <v>0</v>
      </c>
      <c r="H68" s="1512"/>
      <c r="I68" s="616">
        <f>'Расшифр. Кред. портфеля'!I65</f>
        <v>0</v>
      </c>
      <c r="J68" s="617" t="e">
        <f t="shared" si="2"/>
        <v>#DIV/0!</v>
      </c>
      <c r="K68" s="599"/>
      <c r="L68" s="638"/>
      <c r="M68" s="632"/>
      <c r="N68" s="632"/>
      <c r="O68" s="621"/>
      <c r="P68" s="621"/>
      <c r="Q68" s="621"/>
      <c r="R68" s="621"/>
    </row>
    <row r="69" spans="1:18" s="598" customFormat="1" ht="12.75" x14ac:dyDescent="0.2">
      <c r="A69" s="1433">
        <f>'Расшифр. Кред. портфеля'!A66</f>
        <v>0</v>
      </c>
      <c r="B69" s="1434"/>
      <c r="C69" s="1435"/>
      <c r="D69" s="616">
        <f>'Расшифр. Кред. портфеля'!D66</f>
        <v>0</v>
      </c>
      <c r="E69" s="617" t="e">
        <f t="shared" si="1"/>
        <v>#DIV/0!</v>
      </c>
      <c r="F69" s="609"/>
      <c r="G69" s="1511">
        <f>'Расшифр. Кред. портфеля'!G66</f>
        <v>0</v>
      </c>
      <c r="H69" s="1512"/>
      <c r="I69" s="616">
        <f>'Расшифр. Кред. портфеля'!I66</f>
        <v>0</v>
      </c>
      <c r="J69" s="617" t="e">
        <f t="shared" si="2"/>
        <v>#DIV/0!</v>
      </c>
      <c r="K69" s="599"/>
      <c r="L69" s="638"/>
      <c r="M69" s="632"/>
      <c r="N69" s="632"/>
      <c r="O69" s="621"/>
      <c r="P69" s="621"/>
      <c r="Q69" s="621"/>
      <c r="R69" s="621"/>
    </row>
    <row r="70" spans="1:18" s="598" customFormat="1" ht="13.5" thickBot="1" x14ac:dyDescent="0.25">
      <c r="A70" s="1433">
        <f>'Расшифр. Кред. портфеля'!A67</f>
        <v>0</v>
      </c>
      <c r="B70" s="1434"/>
      <c r="C70" s="1435"/>
      <c r="D70" s="616">
        <f>'Расшифр. Кред. портфеля'!D67</f>
        <v>0</v>
      </c>
      <c r="E70" s="617" t="e">
        <f t="shared" si="1"/>
        <v>#DIV/0!</v>
      </c>
      <c r="F70" s="609"/>
      <c r="G70" s="1525" t="s">
        <v>322</v>
      </c>
      <c r="H70" s="1526"/>
      <c r="I70" s="623">
        <f>SUM(I61:I69)</f>
        <v>0</v>
      </c>
      <c r="J70" s="624" t="e">
        <f>SUM(J61:J69)</f>
        <v>#DIV/0!</v>
      </c>
      <c r="K70" s="599"/>
      <c r="L70" s="638"/>
      <c r="M70" s="632"/>
      <c r="N70" s="632"/>
    </row>
    <row r="71" spans="1:18" s="598" customFormat="1" ht="12.75" hidden="1" customHeight="1" outlineLevel="1" x14ac:dyDescent="0.2">
      <c r="A71" s="1433">
        <f>'Расшифр. Кред. портфеля'!A68</f>
        <v>0</v>
      </c>
      <c r="B71" s="1434"/>
      <c r="C71" s="1435"/>
      <c r="D71" s="616">
        <f>'Расшифр. Кред. портфеля'!D68</f>
        <v>0</v>
      </c>
      <c r="E71" s="617" t="e">
        <f t="shared" si="1"/>
        <v>#DIV/0!</v>
      </c>
      <c r="F71" s="609"/>
      <c r="G71" s="705"/>
      <c r="H71" s="705"/>
      <c r="I71" s="621"/>
      <c r="J71" s="621"/>
      <c r="K71" s="599"/>
      <c r="L71" s="638"/>
      <c r="M71" s="632"/>
      <c r="N71" s="632"/>
    </row>
    <row r="72" spans="1:18" s="598" customFormat="1" ht="15" hidden="1" customHeight="1" outlineLevel="1" x14ac:dyDescent="0.2">
      <c r="A72" s="1433">
        <f>'Расшифр. Кред. портфеля'!A69</f>
        <v>0</v>
      </c>
      <c r="B72" s="1434"/>
      <c r="C72" s="1435"/>
      <c r="D72" s="616">
        <f>'Расшифр. Кред. портфеля'!D69</f>
        <v>0</v>
      </c>
      <c r="E72" s="617" t="e">
        <f t="shared" si="1"/>
        <v>#DIV/0!</v>
      </c>
      <c r="F72" s="609"/>
      <c r="G72" s="705"/>
      <c r="H72" s="705"/>
      <c r="I72" s="621"/>
      <c r="J72" s="621"/>
      <c r="K72" s="599"/>
      <c r="L72" s="638"/>
      <c r="M72" s="632"/>
      <c r="N72" s="632"/>
    </row>
    <row r="73" spans="1:18" s="598" customFormat="1" ht="13.5" hidden="1" customHeight="1" outlineLevel="1" x14ac:dyDescent="0.2">
      <c r="A73" s="1433">
        <f>'Расшифр. Кред. портфеля'!A70</f>
        <v>0</v>
      </c>
      <c r="B73" s="1434"/>
      <c r="C73" s="1435"/>
      <c r="D73" s="616">
        <f>'Расшифр. Кред. портфеля'!D70</f>
        <v>0</v>
      </c>
      <c r="E73" s="617" t="e">
        <f t="shared" si="1"/>
        <v>#DIV/0!</v>
      </c>
      <c r="F73" s="609"/>
      <c r="G73" s="705"/>
      <c r="H73" s="705"/>
      <c r="I73" s="621"/>
      <c r="J73" s="621"/>
      <c r="K73" s="599"/>
      <c r="L73" s="638"/>
      <c r="M73" s="632"/>
      <c r="N73" s="632"/>
    </row>
    <row r="74" spans="1:18" s="598" customFormat="1" ht="13.5" hidden="1" customHeight="1" outlineLevel="1" x14ac:dyDescent="0.2">
      <c r="A74" s="1433">
        <f>'Расшифр. Кред. портфеля'!A71</f>
        <v>0</v>
      </c>
      <c r="B74" s="1434"/>
      <c r="C74" s="1435"/>
      <c r="D74" s="616">
        <f>'Расшифр. Кред. портфеля'!D71</f>
        <v>0</v>
      </c>
      <c r="E74" s="617" t="e">
        <f t="shared" si="1"/>
        <v>#DIV/0!</v>
      </c>
      <c r="F74" s="609"/>
      <c r="G74" s="705"/>
      <c r="H74" s="705"/>
      <c r="I74" s="621"/>
      <c r="J74" s="621"/>
      <c r="K74" s="599"/>
      <c r="L74" s="638"/>
      <c r="M74" s="632"/>
      <c r="N74" s="632"/>
    </row>
    <row r="75" spans="1:18" s="598" customFormat="1" ht="13.5" hidden="1" customHeight="1" outlineLevel="1" x14ac:dyDescent="0.2">
      <c r="A75" s="1433">
        <f>'Расшифр. Кред. портфеля'!A72</f>
        <v>0</v>
      </c>
      <c r="B75" s="1434"/>
      <c r="C75" s="1435"/>
      <c r="D75" s="616">
        <f>'Расшифр. Кред. портфеля'!D72</f>
        <v>0</v>
      </c>
      <c r="E75" s="617" t="e">
        <f t="shared" si="1"/>
        <v>#DIV/0!</v>
      </c>
      <c r="F75" s="609"/>
      <c r="G75" s="705"/>
      <c r="H75" s="705"/>
      <c r="I75" s="621"/>
      <c r="J75" s="621"/>
      <c r="K75" s="599"/>
      <c r="L75" s="638"/>
      <c r="M75" s="632"/>
      <c r="N75" s="632"/>
    </row>
    <row r="76" spans="1:18" s="598" customFormat="1" ht="13.5" hidden="1" customHeight="1" outlineLevel="1" x14ac:dyDescent="0.2">
      <c r="A76" s="1433">
        <f>'Расшифр. Кред. портфеля'!A73</f>
        <v>0</v>
      </c>
      <c r="B76" s="1434"/>
      <c r="C76" s="1435"/>
      <c r="D76" s="616">
        <f>'Расшифр. Кред. портфеля'!D73</f>
        <v>0</v>
      </c>
      <c r="E76" s="617" t="e">
        <f t="shared" si="1"/>
        <v>#DIV/0!</v>
      </c>
      <c r="F76" s="609"/>
      <c r="G76" s="705"/>
      <c r="H76" s="705"/>
      <c r="I76" s="621"/>
      <c r="J76" s="621"/>
      <c r="K76" s="599"/>
      <c r="L76" s="638"/>
      <c r="M76" s="632"/>
      <c r="N76" s="632"/>
    </row>
    <row r="77" spans="1:18" s="598" customFormat="1" ht="14.25" hidden="1" customHeight="1" outlineLevel="1" x14ac:dyDescent="0.2">
      <c r="A77" s="1433">
        <f>'Расшифр. Кред. портфеля'!A74</f>
        <v>0</v>
      </c>
      <c r="B77" s="1434"/>
      <c r="C77" s="1435"/>
      <c r="D77" s="616">
        <f>'Расшифр. Кред. портфеля'!D74</f>
        <v>0</v>
      </c>
      <c r="E77" s="617" t="e">
        <f t="shared" si="1"/>
        <v>#DIV/0!</v>
      </c>
      <c r="F77" s="609"/>
      <c r="G77" s="705"/>
      <c r="H77" s="705"/>
      <c r="I77" s="621"/>
      <c r="J77" s="621"/>
      <c r="K77" s="599"/>
      <c r="L77" s="638"/>
      <c r="M77" s="632"/>
      <c r="N77" s="632"/>
    </row>
    <row r="78" spans="1:18" s="598" customFormat="1" ht="13.5" hidden="1" customHeight="1" outlineLevel="1" x14ac:dyDescent="0.2">
      <c r="A78" s="1433">
        <f>'Расшифр. Кред. портфеля'!A75</f>
        <v>0</v>
      </c>
      <c r="B78" s="1434"/>
      <c r="C78" s="1435"/>
      <c r="D78" s="616">
        <f>'Расшифр. Кред. портфеля'!D75</f>
        <v>0</v>
      </c>
      <c r="E78" s="617" t="e">
        <f t="shared" si="1"/>
        <v>#DIV/0!</v>
      </c>
      <c r="F78" s="609"/>
      <c r="G78" s="705"/>
      <c r="H78" s="705"/>
      <c r="I78" s="621"/>
      <c r="J78" s="621"/>
      <c r="K78" s="599"/>
      <c r="L78" s="638"/>
      <c r="M78" s="632"/>
      <c r="N78" s="632"/>
    </row>
    <row r="79" spans="1:18" s="598" customFormat="1" ht="14.25" hidden="1" customHeight="1" outlineLevel="1" x14ac:dyDescent="0.2">
      <c r="A79" s="1433">
        <f>'Расшифр. Кред. портфеля'!A76</f>
        <v>0</v>
      </c>
      <c r="B79" s="1434"/>
      <c r="C79" s="1435"/>
      <c r="D79" s="616">
        <f>'Расшифр. Кред. портфеля'!D76</f>
        <v>0</v>
      </c>
      <c r="E79" s="617" t="e">
        <f t="shared" si="1"/>
        <v>#DIV/0!</v>
      </c>
      <c r="F79" s="609"/>
      <c r="G79" s="705"/>
      <c r="H79" s="705"/>
      <c r="I79" s="621"/>
      <c r="J79" s="621"/>
      <c r="K79" s="599"/>
      <c r="L79" s="638"/>
      <c r="M79" s="632"/>
      <c r="N79" s="632"/>
    </row>
    <row r="80" spans="1:18" s="598" customFormat="1" ht="13.5" hidden="1" customHeight="1" outlineLevel="1" x14ac:dyDescent="0.2">
      <c r="A80" s="1433">
        <f>'Расшифр. Кред. портфеля'!A77</f>
        <v>0</v>
      </c>
      <c r="B80" s="1434"/>
      <c r="C80" s="1435"/>
      <c r="D80" s="616">
        <f>'Расшифр. Кред. портфеля'!D77</f>
        <v>0</v>
      </c>
      <c r="E80" s="617" t="e">
        <f t="shared" si="1"/>
        <v>#DIV/0!</v>
      </c>
      <c r="F80" s="609"/>
      <c r="G80" s="705"/>
      <c r="H80" s="705"/>
      <c r="I80" s="621"/>
      <c r="J80" s="621"/>
      <c r="K80" s="599"/>
      <c r="L80" s="638"/>
      <c r="M80" s="632"/>
      <c r="N80" s="632"/>
    </row>
    <row r="81" spans="1:24" s="598" customFormat="1" ht="13.5" hidden="1" customHeight="1" outlineLevel="1" x14ac:dyDescent="0.2">
      <c r="A81" s="1433">
        <f>'Расшифр. Кред. портфеля'!A78</f>
        <v>0</v>
      </c>
      <c r="B81" s="1434"/>
      <c r="C81" s="1435"/>
      <c r="D81" s="616">
        <f>'Расшифр. Кред. портфеля'!D78</f>
        <v>0</v>
      </c>
      <c r="E81" s="617" t="e">
        <f t="shared" si="1"/>
        <v>#DIV/0!</v>
      </c>
      <c r="F81" s="609"/>
      <c r="G81" s="705"/>
      <c r="H81" s="705"/>
      <c r="I81" s="621"/>
      <c r="J81" s="621"/>
      <c r="K81" s="599"/>
      <c r="L81" s="638"/>
      <c r="M81" s="632"/>
      <c r="N81" s="632"/>
    </row>
    <row r="82" spans="1:24" s="598" customFormat="1" ht="15.75" hidden="1" customHeight="1" outlineLevel="1" x14ac:dyDescent="0.2">
      <c r="A82" s="1433">
        <f>'Расшифр. Кред. портфеля'!A79</f>
        <v>0</v>
      </c>
      <c r="B82" s="1434"/>
      <c r="C82" s="1435"/>
      <c r="D82" s="616">
        <f>'Расшифр. Кред. портфеля'!D79</f>
        <v>0</v>
      </c>
      <c r="E82" s="617" t="e">
        <f t="shared" si="1"/>
        <v>#DIV/0!</v>
      </c>
      <c r="F82" s="609"/>
      <c r="G82" s="705"/>
      <c r="H82" s="705"/>
      <c r="I82" s="621"/>
      <c r="J82" s="621"/>
      <c r="K82" s="599"/>
      <c r="L82" s="638"/>
      <c r="M82" s="632"/>
      <c r="N82" s="632"/>
    </row>
    <row r="83" spans="1:24" s="598" customFormat="1" ht="13.5" hidden="1" customHeight="1" outlineLevel="1" x14ac:dyDescent="0.2">
      <c r="A83" s="1433">
        <f>'Расшифр. Кред. портфеля'!A80</f>
        <v>0</v>
      </c>
      <c r="B83" s="1434"/>
      <c r="C83" s="1435"/>
      <c r="D83" s="616">
        <f>'Расшифр. Кред. портфеля'!D80</f>
        <v>0</v>
      </c>
      <c r="E83" s="617" t="e">
        <f t="shared" si="1"/>
        <v>#DIV/0!</v>
      </c>
      <c r="F83" s="609"/>
      <c r="G83" s="705"/>
      <c r="H83" s="705"/>
      <c r="I83" s="621"/>
      <c r="J83" s="621"/>
      <c r="K83" s="599"/>
      <c r="L83" s="638"/>
      <c r="M83" s="632"/>
      <c r="N83" s="632"/>
    </row>
    <row r="84" spans="1:24" s="598" customFormat="1" ht="14.25" hidden="1" customHeight="1" outlineLevel="1" x14ac:dyDescent="0.2">
      <c r="A84" s="1433">
        <f>'Расшифр. Кред. портфеля'!A81</f>
        <v>0</v>
      </c>
      <c r="B84" s="1434"/>
      <c r="C84" s="1435"/>
      <c r="D84" s="616">
        <f>'Расшифр. Кред. портфеля'!D81</f>
        <v>0</v>
      </c>
      <c r="E84" s="617" t="e">
        <f t="shared" si="1"/>
        <v>#DIV/0!</v>
      </c>
      <c r="F84" s="609"/>
      <c r="G84" s="705"/>
      <c r="H84" s="705"/>
      <c r="I84" s="621"/>
      <c r="J84" s="621"/>
      <c r="K84" s="599"/>
      <c r="L84" s="638"/>
      <c r="M84" s="632"/>
      <c r="N84" s="632"/>
    </row>
    <row r="85" spans="1:24" s="598" customFormat="1" ht="15" hidden="1" customHeight="1" outlineLevel="1" x14ac:dyDescent="0.2">
      <c r="A85" s="1433">
        <f>'Расшифр. Кред. портфеля'!A82</f>
        <v>0</v>
      </c>
      <c r="B85" s="1434"/>
      <c r="C85" s="1435"/>
      <c r="D85" s="616">
        <f>'Расшифр. Кред. портфеля'!D82</f>
        <v>0</v>
      </c>
      <c r="E85" s="617" t="e">
        <f t="shared" si="1"/>
        <v>#DIV/0!</v>
      </c>
      <c r="F85" s="609"/>
      <c r="G85" s="1504"/>
      <c r="H85" s="1504"/>
      <c r="I85" s="632"/>
      <c r="J85" s="632"/>
      <c r="K85" s="599"/>
      <c r="L85" s="632"/>
      <c r="M85" s="632"/>
    </row>
    <row r="86" spans="1:24" s="598" customFormat="1" ht="15" hidden="1" customHeight="1" outlineLevel="1" x14ac:dyDescent="0.2">
      <c r="A86" s="1433">
        <f>'Расшифр. Кред. портфеля'!A83</f>
        <v>0</v>
      </c>
      <c r="B86" s="1434"/>
      <c r="C86" s="1435"/>
      <c r="D86" s="616">
        <f>'Расшифр. Кред. портфеля'!D83</f>
        <v>0</v>
      </c>
      <c r="E86" s="617" t="e">
        <f t="shared" si="1"/>
        <v>#DIV/0!</v>
      </c>
      <c r="F86" s="609"/>
      <c r="G86" s="1504"/>
      <c r="H86" s="1504"/>
      <c r="I86" s="632"/>
      <c r="J86" s="632"/>
      <c r="K86" s="599"/>
    </row>
    <row r="87" spans="1:24" s="599" customFormat="1" ht="15.75" customHeight="1" collapsed="1" thickBot="1" x14ac:dyDescent="0.25">
      <c r="A87" s="1525" t="s">
        <v>322</v>
      </c>
      <c r="B87" s="1528"/>
      <c r="C87" s="1526"/>
      <c r="D87" s="623">
        <f>SUM(D61:D86)</f>
        <v>0</v>
      </c>
      <c r="E87" s="624" t="e">
        <f>SUM(E61:E86)</f>
        <v>#DIV/0!</v>
      </c>
      <c r="F87" s="609"/>
      <c r="G87" s="1527"/>
      <c r="H87" s="1527"/>
      <c r="I87" s="621"/>
      <c r="J87" s="621"/>
      <c r="L87" s="639"/>
      <c r="N87" s="598"/>
      <c r="O87" s="598"/>
      <c r="P87" s="598"/>
      <c r="Q87" s="598"/>
    </row>
    <row r="88" spans="1:24" s="596" customFormat="1" ht="12.75" x14ac:dyDescent="0.2">
      <c r="A88" s="633"/>
      <c r="B88" s="633"/>
      <c r="C88" s="633"/>
      <c r="D88" s="609"/>
      <c r="E88" s="609"/>
      <c r="F88" s="609"/>
      <c r="G88" s="633"/>
      <c r="H88" s="633"/>
      <c r="I88" s="609"/>
      <c r="J88" s="609"/>
      <c r="K88" s="609"/>
      <c r="L88" s="633"/>
      <c r="M88" s="633"/>
      <c r="N88" s="609"/>
      <c r="O88" s="609"/>
      <c r="P88" s="632"/>
      <c r="Q88" s="632"/>
      <c r="R88" s="638"/>
      <c r="S88" s="609"/>
      <c r="T88" s="632"/>
      <c r="U88" s="632"/>
      <c r="V88" s="598"/>
      <c r="W88" s="598"/>
      <c r="X88" s="598"/>
    </row>
    <row r="89" spans="1:24" s="596" customFormat="1" ht="16.5" thickBot="1" x14ac:dyDescent="0.3">
      <c r="A89" s="634" t="s">
        <v>1475</v>
      </c>
      <c r="B89" s="704"/>
      <c r="C89" s="704"/>
      <c r="D89" s="704"/>
      <c r="E89" s="704"/>
      <c r="F89" s="704"/>
      <c r="G89" s="704"/>
      <c r="H89" s="704"/>
      <c r="I89" s="704"/>
      <c r="J89" s="704"/>
      <c r="K89" s="704"/>
      <c r="L89" s="704"/>
      <c r="M89" s="704"/>
      <c r="N89" s="704"/>
      <c r="O89" s="704"/>
      <c r="P89" s="704"/>
      <c r="Q89" s="704"/>
      <c r="R89" s="704"/>
      <c r="S89" s="704"/>
      <c r="T89" s="704"/>
      <c r="U89" s="704"/>
      <c r="V89" s="704"/>
      <c r="W89" s="704"/>
      <c r="X89" s="598"/>
    </row>
    <row r="90" spans="1:24" s="596" customFormat="1" ht="15.75" x14ac:dyDescent="0.25">
      <c r="A90" s="1454" t="s">
        <v>323</v>
      </c>
      <c r="B90" s="1455"/>
      <c r="C90" s="1455"/>
      <c r="D90" s="1455"/>
      <c r="E90" s="1455"/>
      <c r="F90" s="1455"/>
      <c r="G90" s="1455"/>
      <c r="H90" s="1455"/>
      <c r="I90" s="1455"/>
      <c r="J90" s="1455"/>
      <c r="K90" s="1455"/>
      <c r="L90" s="1455"/>
      <c r="M90" s="1455"/>
      <c r="N90" s="1455"/>
      <c r="O90" s="1455"/>
      <c r="P90" s="1455"/>
      <c r="Q90" s="1455"/>
      <c r="R90" s="1455"/>
      <c r="S90" s="1455"/>
      <c r="T90" s="1455"/>
      <c r="U90" s="1455"/>
      <c r="V90" s="1455"/>
      <c r="W90" s="1456"/>
      <c r="X90" s="598"/>
    </row>
    <row r="91" spans="1:24" s="596" customFormat="1" ht="15.75" customHeight="1" x14ac:dyDescent="0.2">
      <c r="A91" s="1536" t="s">
        <v>324</v>
      </c>
      <c r="B91" s="1537"/>
      <c r="C91" s="1537"/>
      <c r="D91" s="1537"/>
      <c r="E91" s="1537"/>
      <c r="F91" s="1530"/>
      <c r="G91" s="1476" t="s">
        <v>114</v>
      </c>
      <c r="H91" s="1476" t="s">
        <v>325</v>
      </c>
      <c r="I91" s="1476"/>
      <c r="J91" s="1476" t="s">
        <v>326</v>
      </c>
      <c r="K91" s="1476"/>
      <c r="L91" s="1476"/>
      <c r="M91" s="1476"/>
      <c r="N91" s="1476"/>
      <c r="O91" s="1529" t="s">
        <v>327</v>
      </c>
      <c r="P91" s="1530"/>
      <c r="Q91" s="1533" t="s">
        <v>1476</v>
      </c>
      <c r="R91" s="1534"/>
      <c r="S91" s="1534"/>
      <c r="T91" s="1534"/>
      <c r="U91" s="1534"/>
      <c r="V91" s="1534"/>
      <c r="W91" s="1535"/>
      <c r="X91" s="598"/>
    </row>
    <row r="92" spans="1:24" s="596" customFormat="1" ht="63" x14ac:dyDescent="0.2">
      <c r="A92" s="1538"/>
      <c r="B92" s="1539"/>
      <c r="C92" s="1539"/>
      <c r="D92" s="1539"/>
      <c r="E92" s="1539"/>
      <c r="F92" s="1532"/>
      <c r="G92" s="1476"/>
      <c r="H92" s="1476"/>
      <c r="I92" s="1476"/>
      <c r="J92" s="1476" t="s">
        <v>320</v>
      </c>
      <c r="K92" s="1476"/>
      <c r="L92" s="1476"/>
      <c r="M92" s="1476" t="s">
        <v>328</v>
      </c>
      <c r="N92" s="1476"/>
      <c r="O92" s="1531"/>
      <c r="P92" s="1532"/>
      <c r="Q92" s="1476" t="s">
        <v>1477</v>
      </c>
      <c r="R92" s="1476"/>
      <c r="S92" s="1476" t="s">
        <v>329</v>
      </c>
      <c r="T92" s="1476"/>
      <c r="U92" s="1476" t="s">
        <v>330</v>
      </c>
      <c r="V92" s="1476"/>
      <c r="W92" s="661" t="s">
        <v>1512</v>
      </c>
      <c r="X92" s="598"/>
    </row>
    <row r="93" spans="1:24" s="596" customFormat="1" ht="20.25" customHeight="1" x14ac:dyDescent="0.25">
      <c r="A93" s="1450">
        <f>'Расшифр. Кред. портфеля'!A90</f>
        <v>0</v>
      </c>
      <c r="B93" s="1222"/>
      <c r="C93" s="1222"/>
      <c r="D93" s="1222"/>
      <c r="E93" s="1222"/>
      <c r="F93" s="1223"/>
      <c r="G93" s="706">
        <f>'Расшифр. Кред. портфеля'!G90</f>
        <v>0</v>
      </c>
      <c r="H93" s="1541">
        <f>'Расшифр. Кред. портфеля'!H90</f>
        <v>0</v>
      </c>
      <c r="I93" s="1541"/>
      <c r="J93" s="1542">
        <f>'Расшифр. Кред. портфеля'!J90</f>
        <v>0</v>
      </c>
      <c r="K93" s="1542"/>
      <c r="L93" s="1542"/>
      <c r="M93" s="1542">
        <f>'Расшифр. Кред. портфеля'!M90:N90</f>
        <v>0</v>
      </c>
      <c r="N93" s="1542"/>
      <c r="O93" s="1542">
        <f>'Расшифр. Кред. портфеля'!O90:P90</f>
        <v>0</v>
      </c>
      <c r="P93" s="1542"/>
      <c r="Q93" s="1542">
        <f>'Расшифр. Кред. портфеля'!Q90:R90</f>
        <v>0</v>
      </c>
      <c r="R93" s="1542"/>
      <c r="S93" s="1542">
        <f>'Расшифр. Кред. портфеля'!S90:T90</f>
        <v>0</v>
      </c>
      <c r="T93" s="1542"/>
      <c r="U93" s="1542">
        <f>'Расшифр. Кред. портфеля'!U90:V90</f>
        <v>0</v>
      </c>
      <c r="V93" s="1542"/>
      <c r="W93" s="709">
        <f>'Расшифр. Кред. портфеля'!W90</f>
        <v>0</v>
      </c>
      <c r="X93" s="598"/>
    </row>
    <row r="94" spans="1:24" s="596" customFormat="1" ht="20.25" customHeight="1" x14ac:dyDescent="0.25">
      <c r="A94" s="1450">
        <f>'Расшифр. Кред. портфеля'!A91</f>
        <v>0</v>
      </c>
      <c r="B94" s="1222"/>
      <c r="C94" s="1222"/>
      <c r="D94" s="1222"/>
      <c r="E94" s="1222"/>
      <c r="F94" s="1223"/>
      <c r="G94" s="706">
        <f>'Расшифр. Кред. портфеля'!G91</f>
        <v>0</v>
      </c>
      <c r="H94" s="1541">
        <f>'Расшифр. Кред. портфеля'!H91</f>
        <v>0</v>
      </c>
      <c r="I94" s="1541"/>
      <c r="J94" s="1542">
        <f>'Расшифр. Кред. портфеля'!J91</f>
        <v>0</v>
      </c>
      <c r="K94" s="1542"/>
      <c r="L94" s="1542"/>
      <c r="M94" s="1542">
        <f>'Расшифр. Кред. портфеля'!M91:N91</f>
        <v>0</v>
      </c>
      <c r="N94" s="1542"/>
      <c r="O94" s="1542">
        <f>'Расшифр. Кред. портфеля'!O91:P91</f>
        <v>0</v>
      </c>
      <c r="P94" s="1542"/>
      <c r="Q94" s="1542">
        <f>'Расшифр. Кред. портфеля'!Q91:R91</f>
        <v>0</v>
      </c>
      <c r="R94" s="1542"/>
      <c r="S94" s="1542">
        <f>'Расшифр. Кред. портфеля'!S91:T91</f>
        <v>0</v>
      </c>
      <c r="T94" s="1542"/>
      <c r="U94" s="1542">
        <f>'Расшифр. Кред. портфеля'!U91:V91</f>
        <v>0</v>
      </c>
      <c r="V94" s="1542"/>
      <c r="W94" s="709">
        <f>'Расшифр. Кред. портфеля'!W91</f>
        <v>0</v>
      </c>
      <c r="X94" s="598"/>
    </row>
    <row r="95" spans="1:24" s="596" customFormat="1" ht="20.25" customHeight="1" x14ac:dyDescent="0.25">
      <c r="A95" s="1450">
        <f>'Расшифр. Кред. портфеля'!A92</f>
        <v>0</v>
      </c>
      <c r="B95" s="1222"/>
      <c r="C95" s="1222"/>
      <c r="D95" s="1222"/>
      <c r="E95" s="1222"/>
      <c r="F95" s="1223"/>
      <c r="G95" s="706">
        <f>'Расшифр. Кред. портфеля'!G92</f>
        <v>0</v>
      </c>
      <c r="H95" s="1541">
        <f>'Расшифр. Кред. портфеля'!H92</f>
        <v>0</v>
      </c>
      <c r="I95" s="1541"/>
      <c r="J95" s="1542">
        <f>'Расшифр. Кред. портфеля'!J92</f>
        <v>0</v>
      </c>
      <c r="K95" s="1542"/>
      <c r="L95" s="1542"/>
      <c r="M95" s="1542">
        <f>'Расшифр. Кред. портфеля'!M92:N92</f>
        <v>0</v>
      </c>
      <c r="N95" s="1542"/>
      <c r="O95" s="1542">
        <f>'Расшифр. Кред. портфеля'!O92:P92</f>
        <v>0</v>
      </c>
      <c r="P95" s="1542"/>
      <c r="Q95" s="1542">
        <f>'Расшифр. Кред. портфеля'!Q92:R92</f>
        <v>0</v>
      </c>
      <c r="R95" s="1542"/>
      <c r="S95" s="1542">
        <f>'Расшифр. Кред. портфеля'!S92:T92</f>
        <v>0</v>
      </c>
      <c r="T95" s="1542"/>
      <c r="U95" s="1542">
        <f>'Расшифр. Кред. портфеля'!U92:V92</f>
        <v>0</v>
      </c>
      <c r="V95" s="1542"/>
      <c r="W95" s="709">
        <f>'Расшифр. Кред. портфеля'!W92</f>
        <v>0</v>
      </c>
      <c r="X95" s="598"/>
    </row>
    <row r="96" spans="1:24" s="596" customFormat="1" ht="20.25" customHeight="1" x14ac:dyDescent="0.25">
      <c r="A96" s="1450">
        <f>'Расшифр. Кред. портфеля'!A93</f>
        <v>0</v>
      </c>
      <c r="B96" s="1222"/>
      <c r="C96" s="1222"/>
      <c r="D96" s="1222"/>
      <c r="E96" s="1222"/>
      <c r="F96" s="1223"/>
      <c r="G96" s="706">
        <f>'Расшифр. Кред. портфеля'!G93</f>
        <v>0</v>
      </c>
      <c r="H96" s="1541">
        <f>'Расшифр. Кред. портфеля'!H93</f>
        <v>0</v>
      </c>
      <c r="I96" s="1541"/>
      <c r="J96" s="1542">
        <f>'Расшифр. Кред. портфеля'!J93</f>
        <v>0</v>
      </c>
      <c r="K96" s="1542"/>
      <c r="L96" s="1542"/>
      <c r="M96" s="1542">
        <f>'Расшифр. Кред. портфеля'!M93:N93</f>
        <v>0</v>
      </c>
      <c r="N96" s="1542"/>
      <c r="O96" s="1542">
        <f>'Расшифр. Кред. портфеля'!O93:P93</f>
        <v>0</v>
      </c>
      <c r="P96" s="1542"/>
      <c r="Q96" s="1542">
        <f>'Расшифр. Кред. портфеля'!Q93:R93</f>
        <v>0</v>
      </c>
      <c r="R96" s="1542"/>
      <c r="S96" s="1542">
        <f>'Расшифр. Кред. портфеля'!S93:T93</f>
        <v>0</v>
      </c>
      <c r="T96" s="1542"/>
      <c r="U96" s="1542">
        <f>'Расшифр. Кред. портфеля'!U93:V93</f>
        <v>0</v>
      </c>
      <c r="V96" s="1542"/>
      <c r="W96" s="709">
        <f>'Расшифр. Кред. портфеля'!W93</f>
        <v>0</v>
      </c>
      <c r="X96" s="598"/>
    </row>
    <row r="97" spans="1:24" s="596" customFormat="1" ht="20.25" customHeight="1" x14ac:dyDescent="0.25">
      <c r="A97" s="1450">
        <f>'Расшифр. Кред. портфеля'!A94</f>
        <v>0</v>
      </c>
      <c r="B97" s="1222"/>
      <c r="C97" s="1222"/>
      <c r="D97" s="1222"/>
      <c r="E97" s="1222"/>
      <c r="F97" s="1223"/>
      <c r="G97" s="706">
        <f>'Расшифр. Кред. портфеля'!G94</f>
        <v>0</v>
      </c>
      <c r="H97" s="1541">
        <f>'Расшифр. Кред. портфеля'!H94</f>
        <v>0</v>
      </c>
      <c r="I97" s="1541"/>
      <c r="J97" s="1542">
        <f>'Расшифр. Кред. портфеля'!J94</f>
        <v>0</v>
      </c>
      <c r="K97" s="1542"/>
      <c r="L97" s="1542"/>
      <c r="M97" s="1542">
        <f>'Расшифр. Кред. портфеля'!M94:N94</f>
        <v>0</v>
      </c>
      <c r="N97" s="1542"/>
      <c r="O97" s="1542">
        <f>'Расшифр. Кред. портфеля'!O94:P94</f>
        <v>0</v>
      </c>
      <c r="P97" s="1542"/>
      <c r="Q97" s="1542">
        <f>'Расшифр. Кред. портфеля'!Q94:R94</f>
        <v>0</v>
      </c>
      <c r="R97" s="1542"/>
      <c r="S97" s="1542">
        <f>'Расшифр. Кред. портфеля'!S94:T94</f>
        <v>0</v>
      </c>
      <c r="T97" s="1542"/>
      <c r="U97" s="1542">
        <f>'Расшифр. Кред. портфеля'!U94:V94</f>
        <v>0</v>
      </c>
      <c r="V97" s="1542"/>
      <c r="W97" s="709">
        <f>'Расшифр. Кред. портфеля'!W94</f>
        <v>0</v>
      </c>
      <c r="X97" s="598"/>
    </row>
    <row r="98" spans="1:24" s="596" customFormat="1" ht="20.25" hidden="1" customHeight="1" outlineLevel="1" x14ac:dyDescent="0.25">
      <c r="A98" s="1450">
        <f>'Расшифр. Кред. портфеля'!A95</f>
        <v>0</v>
      </c>
      <c r="B98" s="1222"/>
      <c r="C98" s="1222"/>
      <c r="D98" s="1222"/>
      <c r="E98" s="1222"/>
      <c r="F98" s="1223"/>
      <c r="G98" s="706">
        <f>'Расшифр. Кред. портфеля'!G95</f>
        <v>0</v>
      </c>
      <c r="H98" s="1541">
        <f>'Расшифр. Кред. портфеля'!H95</f>
        <v>0</v>
      </c>
      <c r="I98" s="1541"/>
      <c r="J98" s="1542">
        <f>'Расшифр. Кред. портфеля'!J95</f>
        <v>0</v>
      </c>
      <c r="K98" s="1542"/>
      <c r="L98" s="1542"/>
      <c r="M98" s="1542">
        <f>'Расшифр. Кред. портфеля'!M95:N95</f>
        <v>0</v>
      </c>
      <c r="N98" s="1542"/>
      <c r="O98" s="1542">
        <f>'Расшифр. Кред. портфеля'!O95:P95</f>
        <v>0</v>
      </c>
      <c r="P98" s="1542"/>
      <c r="Q98" s="1542">
        <f>'Расшифр. Кред. портфеля'!Q95:R95</f>
        <v>0</v>
      </c>
      <c r="R98" s="1542"/>
      <c r="S98" s="1542">
        <f>'Расшифр. Кред. портфеля'!S95:T95</f>
        <v>0</v>
      </c>
      <c r="T98" s="1542"/>
      <c r="U98" s="1542">
        <f>'Расшифр. Кред. портфеля'!U95:V95</f>
        <v>0</v>
      </c>
      <c r="V98" s="1542"/>
      <c r="W98" s="709">
        <f>'Расшифр. Кред. портфеля'!W95</f>
        <v>0</v>
      </c>
      <c r="X98" s="598"/>
    </row>
    <row r="99" spans="1:24" s="596" customFormat="1" ht="20.25" hidden="1" customHeight="1" outlineLevel="1" x14ac:dyDescent="0.25">
      <c r="A99" s="1450">
        <f>'Расшифр. Кред. портфеля'!A96</f>
        <v>0</v>
      </c>
      <c r="B99" s="1222"/>
      <c r="C99" s="1222"/>
      <c r="D99" s="1222"/>
      <c r="E99" s="1222"/>
      <c r="F99" s="1223"/>
      <c r="G99" s="706">
        <f>'Расшифр. Кред. портфеля'!G96</f>
        <v>0</v>
      </c>
      <c r="H99" s="1541">
        <f>'Расшифр. Кред. портфеля'!H96</f>
        <v>0</v>
      </c>
      <c r="I99" s="1541"/>
      <c r="J99" s="1542">
        <f>'Расшифр. Кред. портфеля'!J96</f>
        <v>0</v>
      </c>
      <c r="K99" s="1542"/>
      <c r="L99" s="1542"/>
      <c r="M99" s="1542">
        <f>'Расшифр. Кред. портфеля'!M96:N96</f>
        <v>0</v>
      </c>
      <c r="N99" s="1542"/>
      <c r="O99" s="1542">
        <f>'Расшифр. Кред. портфеля'!O96:P96</f>
        <v>0</v>
      </c>
      <c r="P99" s="1542"/>
      <c r="Q99" s="1542">
        <f>'Расшифр. Кред. портфеля'!Q96:R96</f>
        <v>0</v>
      </c>
      <c r="R99" s="1542"/>
      <c r="S99" s="1542">
        <f>'Расшифр. Кред. портфеля'!S96:T96</f>
        <v>0</v>
      </c>
      <c r="T99" s="1542"/>
      <c r="U99" s="1542">
        <f>'Расшифр. Кред. портфеля'!U96:V96</f>
        <v>0</v>
      </c>
      <c r="V99" s="1542"/>
      <c r="W99" s="709">
        <f>'Расшифр. Кред. портфеля'!W96</f>
        <v>0</v>
      </c>
      <c r="X99" s="598"/>
    </row>
    <row r="100" spans="1:24" s="596" customFormat="1" ht="20.25" hidden="1" customHeight="1" outlineLevel="1" x14ac:dyDescent="0.25">
      <c r="A100" s="1450">
        <f>'Расшифр. Кред. портфеля'!A97</f>
        <v>0</v>
      </c>
      <c r="B100" s="1222"/>
      <c r="C100" s="1222"/>
      <c r="D100" s="1222"/>
      <c r="E100" s="1222"/>
      <c r="F100" s="1223"/>
      <c r="G100" s="706">
        <f>'Расшифр. Кред. портфеля'!G97</f>
        <v>0</v>
      </c>
      <c r="H100" s="1541">
        <f>'Расшифр. Кред. портфеля'!H97</f>
        <v>0</v>
      </c>
      <c r="I100" s="1541"/>
      <c r="J100" s="1542">
        <f>'Расшифр. Кред. портфеля'!J97</f>
        <v>0</v>
      </c>
      <c r="K100" s="1542"/>
      <c r="L100" s="1542"/>
      <c r="M100" s="1542">
        <f>'Расшифр. Кред. портфеля'!M97:N97</f>
        <v>0</v>
      </c>
      <c r="N100" s="1542"/>
      <c r="O100" s="1542">
        <f>'Расшифр. Кред. портфеля'!O97:P97</f>
        <v>0</v>
      </c>
      <c r="P100" s="1542"/>
      <c r="Q100" s="1542">
        <f>'Расшифр. Кред. портфеля'!Q97:R97</f>
        <v>0</v>
      </c>
      <c r="R100" s="1542"/>
      <c r="S100" s="1542">
        <f>'Расшифр. Кред. портфеля'!S97:T97</f>
        <v>0</v>
      </c>
      <c r="T100" s="1542"/>
      <c r="U100" s="1542">
        <f>'Расшифр. Кред. портфеля'!U97:V97</f>
        <v>0</v>
      </c>
      <c r="V100" s="1542"/>
      <c r="W100" s="709">
        <f>'Расшифр. Кред. портфеля'!W97</f>
        <v>0</v>
      </c>
      <c r="X100" s="598"/>
    </row>
    <row r="101" spans="1:24" s="596" customFormat="1" ht="20.25" hidden="1" customHeight="1" outlineLevel="1" x14ac:dyDescent="0.25">
      <c r="A101" s="1450">
        <f>'Расшифр. Кред. портфеля'!A98</f>
        <v>0</v>
      </c>
      <c r="B101" s="1222"/>
      <c r="C101" s="1222"/>
      <c r="D101" s="1222"/>
      <c r="E101" s="1222"/>
      <c r="F101" s="1223"/>
      <c r="G101" s="706">
        <f>'Расшифр. Кред. портфеля'!G98</f>
        <v>0</v>
      </c>
      <c r="H101" s="1541">
        <f>'Расшифр. Кред. портфеля'!H98</f>
        <v>0</v>
      </c>
      <c r="I101" s="1541"/>
      <c r="J101" s="1542">
        <f>'Расшифр. Кред. портфеля'!J98</f>
        <v>0</v>
      </c>
      <c r="K101" s="1542"/>
      <c r="L101" s="1542"/>
      <c r="M101" s="1542">
        <f>'Расшифр. Кред. портфеля'!M98:N98</f>
        <v>0</v>
      </c>
      <c r="N101" s="1542"/>
      <c r="O101" s="1542">
        <f>'Расшифр. Кред. портфеля'!O98:P98</f>
        <v>0</v>
      </c>
      <c r="P101" s="1542"/>
      <c r="Q101" s="1542">
        <f>'Расшифр. Кред. портфеля'!Q98:R98</f>
        <v>0</v>
      </c>
      <c r="R101" s="1542"/>
      <c r="S101" s="1542">
        <f>'Расшифр. Кред. портфеля'!S98:T98</f>
        <v>0</v>
      </c>
      <c r="T101" s="1542"/>
      <c r="U101" s="1542">
        <f>'Расшифр. Кред. портфеля'!U98:V98</f>
        <v>0</v>
      </c>
      <c r="V101" s="1542"/>
      <c r="W101" s="709">
        <f>'Расшифр. Кред. портфеля'!W98</f>
        <v>0</v>
      </c>
      <c r="X101" s="598"/>
    </row>
    <row r="102" spans="1:24" s="596" customFormat="1" ht="20.25" hidden="1" customHeight="1" outlineLevel="1" x14ac:dyDescent="0.25">
      <c r="A102" s="1450">
        <f>'Расшифр. Кред. портфеля'!A99</f>
        <v>0</v>
      </c>
      <c r="B102" s="1222"/>
      <c r="C102" s="1222"/>
      <c r="D102" s="1222"/>
      <c r="E102" s="1222"/>
      <c r="F102" s="1223"/>
      <c r="G102" s="706">
        <f>'Расшифр. Кред. портфеля'!G99</f>
        <v>0</v>
      </c>
      <c r="H102" s="1541">
        <f>'Расшифр. Кред. портфеля'!H99</f>
        <v>0</v>
      </c>
      <c r="I102" s="1541"/>
      <c r="J102" s="1542">
        <f>'Расшифр. Кред. портфеля'!J99</f>
        <v>0</v>
      </c>
      <c r="K102" s="1542"/>
      <c r="L102" s="1542"/>
      <c r="M102" s="1542">
        <f>'Расшифр. Кред. портфеля'!M99:N99</f>
        <v>0</v>
      </c>
      <c r="N102" s="1542"/>
      <c r="O102" s="1542">
        <f>'Расшифр. Кред. портфеля'!O99:P99</f>
        <v>0</v>
      </c>
      <c r="P102" s="1542"/>
      <c r="Q102" s="1542">
        <f>'Расшифр. Кред. портфеля'!Q99:R99</f>
        <v>0</v>
      </c>
      <c r="R102" s="1542"/>
      <c r="S102" s="1542">
        <f>'Расшифр. Кред. портфеля'!S99:T99</f>
        <v>0</v>
      </c>
      <c r="T102" s="1542"/>
      <c r="U102" s="1542">
        <f>'Расшифр. Кред. портфеля'!U99:V99</f>
        <v>0</v>
      </c>
      <c r="V102" s="1542"/>
      <c r="W102" s="709">
        <f>'Расшифр. Кред. портфеля'!W99</f>
        <v>0</v>
      </c>
      <c r="X102" s="598"/>
    </row>
    <row r="103" spans="1:24" s="596" customFormat="1" ht="20.25" hidden="1" customHeight="1" outlineLevel="1" x14ac:dyDescent="0.25">
      <c r="A103" s="1450">
        <f>'Расшифр. Кред. портфеля'!A100</f>
        <v>0</v>
      </c>
      <c r="B103" s="1222"/>
      <c r="C103" s="1222"/>
      <c r="D103" s="1222"/>
      <c r="E103" s="1222"/>
      <c r="F103" s="1223"/>
      <c r="G103" s="706">
        <f>'Расшифр. Кред. портфеля'!G100</f>
        <v>0</v>
      </c>
      <c r="H103" s="1541">
        <f>'Расшифр. Кред. портфеля'!H100</f>
        <v>0</v>
      </c>
      <c r="I103" s="1541"/>
      <c r="J103" s="1542">
        <f>'Расшифр. Кред. портфеля'!J100</f>
        <v>0</v>
      </c>
      <c r="K103" s="1542"/>
      <c r="L103" s="1542"/>
      <c r="M103" s="1542">
        <f>'Расшифр. Кред. портфеля'!M100:N100</f>
        <v>0</v>
      </c>
      <c r="N103" s="1542"/>
      <c r="O103" s="1542">
        <f>'Расшифр. Кред. портфеля'!O100:P100</f>
        <v>0</v>
      </c>
      <c r="P103" s="1542"/>
      <c r="Q103" s="1542">
        <f>'Расшифр. Кред. портфеля'!Q100:R100</f>
        <v>0</v>
      </c>
      <c r="R103" s="1542"/>
      <c r="S103" s="1542">
        <f>'Расшифр. Кред. портфеля'!S100:T100</f>
        <v>0</v>
      </c>
      <c r="T103" s="1542"/>
      <c r="U103" s="1542">
        <f>'Расшифр. Кред. портфеля'!U100:V100</f>
        <v>0</v>
      </c>
      <c r="V103" s="1542"/>
      <c r="W103" s="709">
        <f>'Расшифр. Кред. портфеля'!W100</f>
        <v>0</v>
      </c>
      <c r="X103" s="598"/>
    </row>
    <row r="104" spans="1:24" s="596" customFormat="1" ht="20.25" hidden="1" customHeight="1" outlineLevel="1" x14ac:dyDescent="0.25">
      <c r="A104" s="1450">
        <f>'Расшифр. Кред. портфеля'!A101</f>
        <v>0</v>
      </c>
      <c r="B104" s="1222"/>
      <c r="C104" s="1222"/>
      <c r="D104" s="1222"/>
      <c r="E104" s="1222"/>
      <c r="F104" s="1223"/>
      <c r="G104" s="706">
        <f>'Расшифр. Кред. портфеля'!G101</f>
        <v>0</v>
      </c>
      <c r="H104" s="1541">
        <f>'Расшифр. Кред. портфеля'!H101</f>
        <v>0</v>
      </c>
      <c r="I104" s="1541"/>
      <c r="J104" s="1542">
        <f>'Расшифр. Кред. портфеля'!J101</f>
        <v>0</v>
      </c>
      <c r="K104" s="1542"/>
      <c r="L104" s="1542"/>
      <c r="M104" s="1542">
        <f>'Расшифр. Кред. портфеля'!M101:N101</f>
        <v>0</v>
      </c>
      <c r="N104" s="1542"/>
      <c r="O104" s="1542">
        <f>'Расшифр. Кред. портфеля'!O101:P101</f>
        <v>0</v>
      </c>
      <c r="P104" s="1542"/>
      <c r="Q104" s="1542">
        <f>'Расшифр. Кред. портфеля'!Q101:R101</f>
        <v>0</v>
      </c>
      <c r="R104" s="1542"/>
      <c r="S104" s="1542">
        <f>'Расшифр. Кред. портфеля'!S101:T101</f>
        <v>0</v>
      </c>
      <c r="T104" s="1542"/>
      <c r="U104" s="1542">
        <f>'Расшифр. Кред. портфеля'!U101:V101</f>
        <v>0</v>
      </c>
      <c r="V104" s="1542"/>
      <c r="W104" s="709">
        <f>'Расшифр. Кред. портфеля'!W101</f>
        <v>0</v>
      </c>
      <c r="X104" s="598"/>
    </row>
    <row r="105" spans="1:24" s="596" customFormat="1" ht="20.25" hidden="1" customHeight="1" outlineLevel="1" x14ac:dyDescent="0.25">
      <c r="A105" s="1450">
        <f>'Расшифр. Кред. портфеля'!A102</f>
        <v>0</v>
      </c>
      <c r="B105" s="1222"/>
      <c r="C105" s="1222"/>
      <c r="D105" s="1222"/>
      <c r="E105" s="1222"/>
      <c r="F105" s="1223"/>
      <c r="G105" s="706">
        <f>'Расшифр. Кред. портфеля'!G102</f>
        <v>0</v>
      </c>
      <c r="H105" s="1541">
        <f>'Расшифр. Кред. портфеля'!H102</f>
        <v>0</v>
      </c>
      <c r="I105" s="1541"/>
      <c r="J105" s="1542">
        <f>'Расшифр. Кред. портфеля'!J102</f>
        <v>0</v>
      </c>
      <c r="K105" s="1542"/>
      <c r="L105" s="1542"/>
      <c r="M105" s="1542">
        <f>'Расшифр. Кред. портфеля'!M102:N102</f>
        <v>0</v>
      </c>
      <c r="N105" s="1542"/>
      <c r="O105" s="1542">
        <f>'Расшифр. Кред. портфеля'!O102:P102</f>
        <v>0</v>
      </c>
      <c r="P105" s="1542"/>
      <c r="Q105" s="1542">
        <f>'Расшифр. Кред. портфеля'!Q102:R102</f>
        <v>0</v>
      </c>
      <c r="R105" s="1542"/>
      <c r="S105" s="1542">
        <f>'Расшифр. Кред. портфеля'!S102:T102</f>
        <v>0</v>
      </c>
      <c r="T105" s="1542"/>
      <c r="U105" s="1542">
        <f>'Расшифр. Кред. портфеля'!U102:V102</f>
        <v>0</v>
      </c>
      <c r="V105" s="1542"/>
      <c r="W105" s="709">
        <f>'Расшифр. Кред. портфеля'!W102</f>
        <v>0</v>
      </c>
      <c r="X105" s="598"/>
    </row>
    <row r="106" spans="1:24" s="596" customFormat="1" ht="20.25" hidden="1" customHeight="1" outlineLevel="1" x14ac:dyDescent="0.25">
      <c r="A106" s="1450">
        <f>'Расшифр. Кред. портфеля'!A103</f>
        <v>0</v>
      </c>
      <c r="B106" s="1222"/>
      <c r="C106" s="1222"/>
      <c r="D106" s="1222"/>
      <c r="E106" s="1222"/>
      <c r="F106" s="1223"/>
      <c r="G106" s="706">
        <f>'Расшифр. Кред. портфеля'!G103</f>
        <v>0</v>
      </c>
      <c r="H106" s="1541">
        <f>'Расшифр. Кред. портфеля'!H103</f>
        <v>0</v>
      </c>
      <c r="I106" s="1541"/>
      <c r="J106" s="1542">
        <f>'Расшифр. Кред. портфеля'!J103</f>
        <v>0</v>
      </c>
      <c r="K106" s="1542"/>
      <c r="L106" s="1542"/>
      <c r="M106" s="1542">
        <f>'Расшифр. Кред. портфеля'!M103:N103</f>
        <v>0</v>
      </c>
      <c r="N106" s="1542"/>
      <c r="O106" s="1542">
        <f>'Расшифр. Кред. портфеля'!O103:P103</f>
        <v>0</v>
      </c>
      <c r="P106" s="1542"/>
      <c r="Q106" s="1542">
        <f>'Расшифр. Кред. портфеля'!Q103:R103</f>
        <v>0</v>
      </c>
      <c r="R106" s="1542"/>
      <c r="S106" s="1542">
        <f>'Расшифр. Кред. портфеля'!S103:T103</f>
        <v>0</v>
      </c>
      <c r="T106" s="1542"/>
      <c r="U106" s="1542">
        <f>'Расшифр. Кред. портфеля'!U103:V103</f>
        <v>0</v>
      </c>
      <c r="V106" s="1542"/>
      <c r="W106" s="709">
        <f>'Расшифр. Кред. портфеля'!W103</f>
        <v>0</v>
      </c>
      <c r="X106" s="598"/>
    </row>
    <row r="107" spans="1:24" s="596" customFormat="1" ht="20.25" hidden="1" customHeight="1" outlineLevel="1" x14ac:dyDescent="0.25">
      <c r="A107" s="1450">
        <f>'Расшифр. Кред. портфеля'!A104</f>
        <v>0</v>
      </c>
      <c r="B107" s="1222"/>
      <c r="C107" s="1222"/>
      <c r="D107" s="1222"/>
      <c r="E107" s="1222"/>
      <c r="F107" s="1223"/>
      <c r="G107" s="706">
        <f>'Расшифр. Кред. портфеля'!G104</f>
        <v>0</v>
      </c>
      <c r="H107" s="1541">
        <f>'Расшифр. Кред. портфеля'!H104</f>
        <v>0</v>
      </c>
      <c r="I107" s="1541"/>
      <c r="J107" s="1542">
        <f>'Расшифр. Кред. портфеля'!J104</f>
        <v>0</v>
      </c>
      <c r="K107" s="1542"/>
      <c r="L107" s="1542"/>
      <c r="M107" s="1542">
        <f>'Расшифр. Кред. портфеля'!M104:N104</f>
        <v>0</v>
      </c>
      <c r="N107" s="1542"/>
      <c r="O107" s="1542">
        <f>'Расшифр. Кред. портфеля'!O104:P104</f>
        <v>0</v>
      </c>
      <c r="P107" s="1542"/>
      <c r="Q107" s="1542">
        <f>'Расшифр. Кред. портфеля'!Q104:R104</f>
        <v>0</v>
      </c>
      <c r="R107" s="1542"/>
      <c r="S107" s="1542">
        <f>'Расшифр. Кред. портфеля'!S104:T104</f>
        <v>0</v>
      </c>
      <c r="T107" s="1542"/>
      <c r="U107" s="1542">
        <f>'Расшифр. Кред. портфеля'!U104:V104</f>
        <v>0</v>
      </c>
      <c r="V107" s="1542"/>
      <c r="W107" s="709">
        <f>'Расшифр. Кред. портфеля'!W104</f>
        <v>0</v>
      </c>
      <c r="X107" s="598"/>
    </row>
    <row r="108" spans="1:24" s="600" customFormat="1" ht="20.25" customHeight="1" collapsed="1" thickBot="1" x14ac:dyDescent="0.3">
      <c r="A108" s="1545" t="s">
        <v>322</v>
      </c>
      <c r="B108" s="1473"/>
      <c r="C108" s="1473"/>
      <c r="D108" s="1473"/>
      <c r="E108" s="1473"/>
      <c r="F108" s="1474"/>
      <c r="G108" s="707" t="s">
        <v>1025</v>
      </c>
      <c r="H108" s="1546" t="s">
        <v>1025</v>
      </c>
      <c r="I108" s="1546"/>
      <c r="J108" s="1546" t="s">
        <v>1025</v>
      </c>
      <c r="K108" s="1546"/>
      <c r="L108" s="1546"/>
      <c r="M108" s="1546" t="s">
        <v>1025</v>
      </c>
      <c r="N108" s="1546"/>
      <c r="O108" s="1470" t="s">
        <v>1025</v>
      </c>
      <c r="P108" s="1472"/>
      <c r="Q108" s="1546" t="s">
        <v>1025</v>
      </c>
      <c r="R108" s="1546"/>
      <c r="S108" s="1547">
        <f>SUM(S93:T107)</f>
        <v>0</v>
      </c>
      <c r="T108" s="1547"/>
      <c r="U108" s="1547">
        <f>SUM(U93:V107)</f>
        <v>0</v>
      </c>
      <c r="V108" s="1547"/>
      <c r="W108" s="710" t="s">
        <v>1025</v>
      </c>
      <c r="X108" s="599"/>
    </row>
    <row r="109" spans="1:24" s="596" customFormat="1" ht="20.25" customHeight="1" thickBot="1" x14ac:dyDescent="0.3">
      <c r="A109" s="1451"/>
      <c r="B109" s="1452"/>
      <c r="C109" s="1452"/>
      <c r="D109" s="1452"/>
      <c r="E109" s="1452"/>
      <c r="F109" s="1452"/>
      <c r="G109" s="1452"/>
      <c r="H109" s="1452"/>
      <c r="I109" s="1452"/>
      <c r="J109" s="1452"/>
      <c r="K109" s="1452"/>
      <c r="L109" s="1452"/>
      <c r="M109" s="1452"/>
      <c r="N109" s="1452"/>
      <c r="O109" s="1452"/>
      <c r="P109" s="1452"/>
      <c r="Q109" s="1452"/>
      <c r="R109" s="1452"/>
      <c r="S109" s="1452"/>
      <c r="T109" s="1452"/>
      <c r="U109" s="1452"/>
      <c r="V109" s="1452"/>
      <c r="W109" s="1453"/>
      <c r="X109" s="598"/>
    </row>
    <row r="110" spans="1:24" s="596" customFormat="1" ht="20.25" customHeight="1" x14ac:dyDescent="0.25">
      <c r="A110" s="1454" t="s">
        <v>1000</v>
      </c>
      <c r="B110" s="1455"/>
      <c r="C110" s="1455"/>
      <c r="D110" s="1455"/>
      <c r="E110" s="1455"/>
      <c r="F110" s="1455"/>
      <c r="G110" s="1455"/>
      <c r="H110" s="1455"/>
      <c r="I110" s="1455"/>
      <c r="J110" s="1455"/>
      <c r="K110" s="1455"/>
      <c r="L110" s="1455"/>
      <c r="M110" s="1455"/>
      <c r="N110" s="1455"/>
      <c r="O110" s="1455"/>
      <c r="P110" s="1455"/>
      <c r="Q110" s="1455"/>
      <c r="R110" s="1455"/>
      <c r="S110" s="1455"/>
      <c r="T110" s="1455"/>
      <c r="U110" s="1455"/>
      <c r="V110" s="1455"/>
      <c r="W110" s="1456"/>
      <c r="X110" s="598"/>
    </row>
    <row r="111" spans="1:24" s="596" customFormat="1" ht="20.25" customHeight="1" x14ac:dyDescent="0.25">
      <c r="A111" s="1450">
        <f>'Расшифр. Кред. портфеля'!A108:F108</f>
        <v>0</v>
      </c>
      <c r="B111" s="1222"/>
      <c r="C111" s="1222"/>
      <c r="D111" s="1222"/>
      <c r="E111" s="1222"/>
      <c r="F111" s="1223"/>
      <c r="G111" s="706">
        <f>'Расшифр. Кред. портфеля'!G108</f>
        <v>0</v>
      </c>
      <c r="H111" s="1541">
        <f>'Расшифр. Кред. портфеля'!H108</f>
        <v>0</v>
      </c>
      <c r="I111" s="1541"/>
      <c r="J111" s="1542">
        <f>'Расшифр. Кред. портфеля'!J108</f>
        <v>0</v>
      </c>
      <c r="K111" s="1542"/>
      <c r="L111" s="1542"/>
      <c r="M111" s="1542">
        <f>'Расшифр. Кред. портфеля'!M108:N108</f>
        <v>0</v>
      </c>
      <c r="N111" s="1542"/>
      <c r="O111" s="1542">
        <f>'Расшифр. Кред. портфеля'!O108:P108</f>
        <v>0</v>
      </c>
      <c r="P111" s="1542"/>
      <c r="Q111" s="1542">
        <f>'Расшифр. Кред. портфеля'!Q108:R108</f>
        <v>0</v>
      </c>
      <c r="R111" s="1542"/>
      <c r="S111" s="1542">
        <f>'Расшифр. Кред. портфеля'!S108:T108</f>
        <v>0</v>
      </c>
      <c r="T111" s="1542"/>
      <c r="U111" s="1542">
        <f>'Расшифр. Кред. портфеля'!U108:V108</f>
        <v>0</v>
      </c>
      <c r="V111" s="1542"/>
      <c r="W111" s="709">
        <f>'Расшифр. Кред. портфеля'!W108</f>
        <v>0</v>
      </c>
      <c r="X111" s="598"/>
    </row>
    <row r="112" spans="1:24" s="596" customFormat="1" ht="20.25" customHeight="1" x14ac:dyDescent="0.25">
      <c r="A112" s="1450">
        <f>'Расшифр. Кред. портфеля'!A109:F109</f>
        <v>0</v>
      </c>
      <c r="B112" s="1222"/>
      <c r="C112" s="1222"/>
      <c r="D112" s="1222"/>
      <c r="E112" s="1222"/>
      <c r="F112" s="1223"/>
      <c r="G112" s="706">
        <f>'Расшифр. Кред. портфеля'!G109</f>
        <v>0</v>
      </c>
      <c r="H112" s="1541">
        <f>'Расшифр. Кред. портфеля'!H109</f>
        <v>0</v>
      </c>
      <c r="I112" s="1541"/>
      <c r="J112" s="1542">
        <f>'Расшифр. Кред. портфеля'!J109</f>
        <v>0</v>
      </c>
      <c r="K112" s="1542"/>
      <c r="L112" s="1542"/>
      <c r="M112" s="1542">
        <f>'Расшифр. Кред. портфеля'!M109:N109</f>
        <v>0</v>
      </c>
      <c r="N112" s="1542"/>
      <c r="O112" s="1542">
        <f>'Расшифр. Кред. портфеля'!O109:P109</f>
        <v>0</v>
      </c>
      <c r="P112" s="1542"/>
      <c r="Q112" s="1542">
        <f>'Расшифр. Кред. портфеля'!Q109:R109</f>
        <v>0</v>
      </c>
      <c r="R112" s="1542"/>
      <c r="S112" s="1542">
        <f>'Расшифр. Кред. портфеля'!S109:T109</f>
        <v>0</v>
      </c>
      <c r="T112" s="1542"/>
      <c r="U112" s="1542">
        <f>'Расшифр. Кред. портфеля'!U109:V109</f>
        <v>0</v>
      </c>
      <c r="V112" s="1542"/>
      <c r="W112" s="709">
        <f>'Расшифр. Кред. портфеля'!W109</f>
        <v>0</v>
      </c>
      <c r="X112" s="598"/>
    </row>
    <row r="113" spans="1:24" s="596" customFormat="1" ht="20.25" customHeight="1" x14ac:dyDescent="0.25">
      <c r="A113" s="1450">
        <f>'Расшифр. Кред. портфеля'!A110:F110</f>
        <v>0</v>
      </c>
      <c r="B113" s="1222"/>
      <c r="C113" s="1222"/>
      <c r="D113" s="1222"/>
      <c r="E113" s="1222"/>
      <c r="F113" s="1223"/>
      <c r="G113" s="706">
        <f>'Расшифр. Кред. портфеля'!G110</f>
        <v>0</v>
      </c>
      <c r="H113" s="1541">
        <f>'Расшифр. Кред. портфеля'!H110</f>
        <v>0</v>
      </c>
      <c r="I113" s="1541"/>
      <c r="J113" s="1542">
        <f>'Расшифр. Кред. портфеля'!J110</f>
        <v>0</v>
      </c>
      <c r="K113" s="1542"/>
      <c r="L113" s="1542"/>
      <c r="M113" s="1542">
        <f>'Расшифр. Кред. портфеля'!M110:N110</f>
        <v>0</v>
      </c>
      <c r="N113" s="1542"/>
      <c r="O113" s="1542">
        <f>'Расшифр. Кред. портфеля'!O110:P110</f>
        <v>0</v>
      </c>
      <c r="P113" s="1542"/>
      <c r="Q113" s="1542">
        <f>'Расшифр. Кред. портфеля'!Q110:R110</f>
        <v>0</v>
      </c>
      <c r="R113" s="1542"/>
      <c r="S113" s="1542">
        <f>'Расшифр. Кред. портфеля'!S110:T110</f>
        <v>0</v>
      </c>
      <c r="T113" s="1542"/>
      <c r="U113" s="1542">
        <f>'Расшифр. Кред. портфеля'!U110:V110</f>
        <v>0</v>
      </c>
      <c r="V113" s="1542"/>
      <c r="W113" s="709">
        <f>'Расшифр. Кред. портфеля'!W110</f>
        <v>0</v>
      </c>
      <c r="X113" s="598"/>
    </row>
    <row r="114" spans="1:24" s="596" customFormat="1" ht="20.25" customHeight="1" x14ac:dyDescent="0.25">
      <c r="A114" s="1450">
        <f>'Расшифр. Кред. портфеля'!A111:F111</f>
        <v>0</v>
      </c>
      <c r="B114" s="1222"/>
      <c r="C114" s="1222"/>
      <c r="D114" s="1222"/>
      <c r="E114" s="1222"/>
      <c r="F114" s="1223"/>
      <c r="G114" s="706">
        <f>'Расшифр. Кред. портфеля'!G111</f>
        <v>0</v>
      </c>
      <c r="H114" s="1541">
        <f>'Расшифр. Кред. портфеля'!H111</f>
        <v>0</v>
      </c>
      <c r="I114" s="1541"/>
      <c r="J114" s="1542">
        <f>'Расшифр. Кред. портфеля'!J111</f>
        <v>0</v>
      </c>
      <c r="K114" s="1542"/>
      <c r="L114" s="1542"/>
      <c r="M114" s="1542">
        <f>'Расшифр. Кред. портфеля'!M111:N111</f>
        <v>0</v>
      </c>
      <c r="N114" s="1542"/>
      <c r="O114" s="1542">
        <f>'Расшифр. Кред. портфеля'!O111:P111</f>
        <v>0</v>
      </c>
      <c r="P114" s="1542"/>
      <c r="Q114" s="1542">
        <f>'Расшифр. Кред. портфеля'!Q111:R111</f>
        <v>0</v>
      </c>
      <c r="R114" s="1542"/>
      <c r="S114" s="1542">
        <f>'Расшифр. Кред. портфеля'!S111:T111</f>
        <v>0</v>
      </c>
      <c r="T114" s="1542"/>
      <c r="U114" s="1542">
        <f>'Расшифр. Кред. портфеля'!U111:V111</f>
        <v>0</v>
      </c>
      <c r="V114" s="1542"/>
      <c r="W114" s="709">
        <f>'Расшифр. Кред. портфеля'!W111</f>
        <v>0</v>
      </c>
      <c r="X114" s="598"/>
    </row>
    <row r="115" spans="1:24" s="596" customFormat="1" ht="20.25" customHeight="1" x14ac:dyDescent="0.25">
      <c r="A115" s="1450">
        <f>'Расшифр. Кред. портфеля'!A112:F112</f>
        <v>0</v>
      </c>
      <c r="B115" s="1222"/>
      <c r="C115" s="1222"/>
      <c r="D115" s="1222"/>
      <c r="E115" s="1222"/>
      <c r="F115" s="1223"/>
      <c r="G115" s="706">
        <f>'Расшифр. Кред. портфеля'!G112</f>
        <v>0</v>
      </c>
      <c r="H115" s="1541">
        <f>'Расшифр. Кред. портфеля'!H112</f>
        <v>0</v>
      </c>
      <c r="I115" s="1541"/>
      <c r="J115" s="1542">
        <f>'Расшифр. Кред. портфеля'!J112</f>
        <v>0</v>
      </c>
      <c r="K115" s="1542"/>
      <c r="L115" s="1542"/>
      <c r="M115" s="1542">
        <f>'Расшифр. Кред. портфеля'!M112:N112</f>
        <v>0</v>
      </c>
      <c r="N115" s="1542"/>
      <c r="O115" s="1542">
        <f>'Расшифр. Кред. портфеля'!O112:P112</f>
        <v>0</v>
      </c>
      <c r="P115" s="1542"/>
      <c r="Q115" s="1542">
        <f>'Расшифр. Кред. портфеля'!Q112:R112</f>
        <v>0</v>
      </c>
      <c r="R115" s="1542"/>
      <c r="S115" s="1542">
        <f>'Расшифр. Кред. портфеля'!S112:T112</f>
        <v>0</v>
      </c>
      <c r="T115" s="1542"/>
      <c r="U115" s="1542">
        <f>'Расшифр. Кред. портфеля'!U112:V112</f>
        <v>0</v>
      </c>
      <c r="V115" s="1542"/>
      <c r="W115" s="709">
        <f>'Расшифр. Кред. портфеля'!W112</f>
        <v>0</v>
      </c>
      <c r="X115" s="598"/>
    </row>
    <row r="116" spans="1:24" s="596" customFormat="1" ht="20.25" hidden="1" customHeight="1" outlineLevel="1" x14ac:dyDescent="0.25">
      <c r="A116" s="1450">
        <f>'Расшифр. Кред. портфеля'!A113:F113</f>
        <v>0</v>
      </c>
      <c r="B116" s="1222"/>
      <c r="C116" s="1222"/>
      <c r="D116" s="1222"/>
      <c r="E116" s="1222"/>
      <c r="F116" s="1223"/>
      <c r="G116" s="706">
        <f>'Расшифр. Кред. портфеля'!G113</f>
        <v>0</v>
      </c>
      <c r="H116" s="1541">
        <f>'Расшифр. Кред. портфеля'!H113</f>
        <v>0</v>
      </c>
      <c r="I116" s="1541"/>
      <c r="J116" s="1542">
        <f>'Расшифр. Кред. портфеля'!J113</f>
        <v>0</v>
      </c>
      <c r="K116" s="1542"/>
      <c r="L116" s="1542"/>
      <c r="M116" s="1542">
        <f>'Расшифр. Кред. портфеля'!M113:N113</f>
        <v>0</v>
      </c>
      <c r="N116" s="1542"/>
      <c r="O116" s="1542">
        <f>'Расшифр. Кред. портфеля'!O113:P113</f>
        <v>0</v>
      </c>
      <c r="P116" s="1542"/>
      <c r="Q116" s="1542">
        <f>'Расшифр. Кред. портфеля'!Q113:R113</f>
        <v>0</v>
      </c>
      <c r="R116" s="1542"/>
      <c r="S116" s="1542">
        <f>'Расшифр. Кред. портфеля'!S113:T113</f>
        <v>0</v>
      </c>
      <c r="T116" s="1542"/>
      <c r="U116" s="1542">
        <f>'Расшифр. Кред. портфеля'!U113:V113</f>
        <v>0</v>
      </c>
      <c r="V116" s="1542"/>
      <c r="W116" s="709">
        <f>'Расшифр. Кред. портфеля'!W113</f>
        <v>0</v>
      </c>
      <c r="X116" s="598"/>
    </row>
    <row r="117" spans="1:24" s="596" customFormat="1" ht="20.25" hidden="1" customHeight="1" outlineLevel="1" x14ac:dyDescent="0.25">
      <c r="A117" s="1450">
        <f>'Расшифр. Кред. портфеля'!A114:F114</f>
        <v>0</v>
      </c>
      <c r="B117" s="1222"/>
      <c r="C117" s="1222"/>
      <c r="D117" s="1222"/>
      <c r="E117" s="1222"/>
      <c r="F117" s="1223"/>
      <c r="G117" s="706">
        <f>'Расшифр. Кред. портфеля'!G114</f>
        <v>0</v>
      </c>
      <c r="H117" s="1541">
        <f>'Расшифр. Кред. портфеля'!H114</f>
        <v>0</v>
      </c>
      <c r="I117" s="1541"/>
      <c r="J117" s="1542">
        <f>'Расшифр. Кред. портфеля'!J114</f>
        <v>0</v>
      </c>
      <c r="K117" s="1542"/>
      <c r="L117" s="1542"/>
      <c r="M117" s="1542">
        <f>'Расшифр. Кред. портфеля'!M114:N114</f>
        <v>0</v>
      </c>
      <c r="N117" s="1542"/>
      <c r="O117" s="1542">
        <f>'Расшифр. Кред. портфеля'!O114:P114</f>
        <v>0</v>
      </c>
      <c r="P117" s="1542"/>
      <c r="Q117" s="1542">
        <f>'Расшифр. Кред. портфеля'!Q114:R114</f>
        <v>0</v>
      </c>
      <c r="R117" s="1542"/>
      <c r="S117" s="1542">
        <f>'Расшифр. Кред. портфеля'!S114:T114</f>
        <v>0</v>
      </c>
      <c r="T117" s="1542"/>
      <c r="U117" s="1542">
        <f>'Расшифр. Кред. портфеля'!U114:V114</f>
        <v>0</v>
      </c>
      <c r="V117" s="1542"/>
      <c r="W117" s="709">
        <f>'Расшифр. Кред. портфеля'!W114</f>
        <v>0</v>
      </c>
      <c r="X117" s="598"/>
    </row>
    <row r="118" spans="1:24" s="596" customFormat="1" ht="20.25" hidden="1" customHeight="1" outlineLevel="1" x14ac:dyDescent="0.25">
      <c r="A118" s="1450">
        <f>'Расшифр. Кред. портфеля'!A115:F115</f>
        <v>0</v>
      </c>
      <c r="B118" s="1222"/>
      <c r="C118" s="1222"/>
      <c r="D118" s="1222"/>
      <c r="E118" s="1222"/>
      <c r="F118" s="1223"/>
      <c r="G118" s="706">
        <f>'Расшифр. Кред. портфеля'!G115</f>
        <v>0</v>
      </c>
      <c r="H118" s="1541">
        <f>'Расшифр. Кред. портфеля'!H115</f>
        <v>0</v>
      </c>
      <c r="I118" s="1541"/>
      <c r="J118" s="1542">
        <f>'Расшифр. Кред. портфеля'!J115</f>
        <v>0</v>
      </c>
      <c r="K118" s="1542"/>
      <c r="L118" s="1542"/>
      <c r="M118" s="1542">
        <f>'Расшифр. Кред. портфеля'!M115:N115</f>
        <v>0</v>
      </c>
      <c r="N118" s="1542"/>
      <c r="O118" s="1542">
        <f>'Расшифр. Кред. портфеля'!O115:P115</f>
        <v>0</v>
      </c>
      <c r="P118" s="1542"/>
      <c r="Q118" s="1542">
        <f>'Расшифр. Кред. портфеля'!Q115:R115</f>
        <v>0</v>
      </c>
      <c r="R118" s="1542"/>
      <c r="S118" s="1542">
        <f>'Расшифр. Кред. портфеля'!S115:T115</f>
        <v>0</v>
      </c>
      <c r="T118" s="1542"/>
      <c r="U118" s="1542">
        <f>'Расшифр. Кред. портфеля'!U115:V115</f>
        <v>0</v>
      </c>
      <c r="V118" s="1542"/>
      <c r="W118" s="709">
        <f>'Расшифр. Кред. портфеля'!W115</f>
        <v>0</v>
      </c>
      <c r="X118" s="598"/>
    </row>
    <row r="119" spans="1:24" s="596" customFormat="1" ht="20.25" hidden="1" customHeight="1" outlineLevel="1" x14ac:dyDescent="0.25">
      <c r="A119" s="1450">
        <f>'Расшифр. Кред. портфеля'!A116:F116</f>
        <v>0</v>
      </c>
      <c r="B119" s="1222"/>
      <c r="C119" s="1222"/>
      <c r="D119" s="1222"/>
      <c r="E119" s="1222"/>
      <c r="F119" s="1223"/>
      <c r="G119" s="706">
        <f>'Расшифр. Кред. портфеля'!G116</f>
        <v>0</v>
      </c>
      <c r="H119" s="1541">
        <f>'Расшифр. Кред. портфеля'!H116</f>
        <v>0</v>
      </c>
      <c r="I119" s="1541"/>
      <c r="J119" s="1542">
        <f>'Расшифр. Кред. портфеля'!J116</f>
        <v>0</v>
      </c>
      <c r="K119" s="1542"/>
      <c r="L119" s="1542"/>
      <c r="M119" s="1542">
        <f>'Расшифр. Кред. портфеля'!M116:N116</f>
        <v>0</v>
      </c>
      <c r="N119" s="1542"/>
      <c r="O119" s="1542">
        <f>'Расшифр. Кред. портфеля'!O116:P116</f>
        <v>0</v>
      </c>
      <c r="P119" s="1542"/>
      <c r="Q119" s="1542">
        <f>'Расшифр. Кред. портфеля'!Q116:R116</f>
        <v>0</v>
      </c>
      <c r="R119" s="1542"/>
      <c r="S119" s="1542">
        <f>'Расшифр. Кред. портфеля'!S116:T116</f>
        <v>0</v>
      </c>
      <c r="T119" s="1542"/>
      <c r="U119" s="1542">
        <f>'Расшифр. Кред. портфеля'!U116:V116</f>
        <v>0</v>
      </c>
      <c r="V119" s="1542"/>
      <c r="W119" s="709">
        <f>'Расшифр. Кред. портфеля'!W116</f>
        <v>0</v>
      </c>
      <c r="X119" s="598"/>
    </row>
    <row r="120" spans="1:24" s="596" customFormat="1" ht="20.25" hidden="1" customHeight="1" outlineLevel="1" x14ac:dyDescent="0.25">
      <c r="A120" s="1450">
        <f>'Расшифр. Кред. портфеля'!A117:F117</f>
        <v>0</v>
      </c>
      <c r="B120" s="1222"/>
      <c r="C120" s="1222"/>
      <c r="D120" s="1222"/>
      <c r="E120" s="1222"/>
      <c r="F120" s="1223"/>
      <c r="G120" s="706">
        <f>'Расшифр. Кред. портфеля'!G117</f>
        <v>0</v>
      </c>
      <c r="H120" s="1541">
        <f>'Расшифр. Кред. портфеля'!H117</f>
        <v>0</v>
      </c>
      <c r="I120" s="1541"/>
      <c r="J120" s="1542">
        <f>'Расшифр. Кред. портфеля'!J117</f>
        <v>0</v>
      </c>
      <c r="K120" s="1542"/>
      <c r="L120" s="1542"/>
      <c r="M120" s="1542">
        <f>'Расшифр. Кред. портфеля'!M117:N117</f>
        <v>0</v>
      </c>
      <c r="N120" s="1542"/>
      <c r="O120" s="1542">
        <f>'Расшифр. Кред. портфеля'!O117:P117</f>
        <v>0</v>
      </c>
      <c r="P120" s="1542"/>
      <c r="Q120" s="1542">
        <f>'Расшифр. Кред. портфеля'!Q117:R117</f>
        <v>0</v>
      </c>
      <c r="R120" s="1542"/>
      <c r="S120" s="1542">
        <f>'Расшифр. Кред. портфеля'!S117:T117</f>
        <v>0</v>
      </c>
      <c r="T120" s="1542"/>
      <c r="U120" s="1542">
        <f>'Расшифр. Кред. портфеля'!U117:V117</f>
        <v>0</v>
      </c>
      <c r="V120" s="1542"/>
      <c r="W120" s="709">
        <f>'Расшифр. Кред. портфеля'!W117</f>
        <v>0</v>
      </c>
      <c r="X120" s="598"/>
    </row>
    <row r="121" spans="1:24" s="596" customFormat="1" ht="20.25" hidden="1" customHeight="1" outlineLevel="1" x14ac:dyDescent="0.25">
      <c r="A121" s="1450">
        <f>'Расшифр. Кред. портфеля'!A118:F118</f>
        <v>0</v>
      </c>
      <c r="B121" s="1222"/>
      <c r="C121" s="1222"/>
      <c r="D121" s="1222"/>
      <c r="E121" s="1222"/>
      <c r="F121" s="1223"/>
      <c r="G121" s="706">
        <f>'Расшифр. Кред. портфеля'!G118</f>
        <v>0</v>
      </c>
      <c r="H121" s="1541">
        <f>'Расшифр. Кред. портфеля'!H118</f>
        <v>0</v>
      </c>
      <c r="I121" s="1541"/>
      <c r="J121" s="1542">
        <f>'Расшифр. Кред. портфеля'!J118</f>
        <v>0</v>
      </c>
      <c r="K121" s="1542"/>
      <c r="L121" s="1542"/>
      <c r="M121" s="1542">
        <f>'Расшифр. Кред. портфеля'!M118:N118</f>
        <v>0</v>
      </c>
      <c r="N121" s="1542"/>
      <c r="O121" s="1542">
        <f>'Расшифр. Кред. портфеля'!O118:P118</f>
        <v>0</v>
      </c>
      <c r="P121" s="1542"/>
      <c r="Q121" s="1542">
        <f>'Расшифр. Кред. портфеля'!Q118:R118</f>
        <v>0</v>
      </c>
      <c r="R121" s="1542"/>
      <c r="S121" s="1542">
        <f>'Расшифр. Кред. портфеля'!S118:T118</f>
        <v>0</v>
      </c>
      <c r="T121" s="1542"/>
      <c r="U121" s="1542">
        <f>'Расшифр. Кред. портфеля'!U118:V118</f>
        <v>0</v>
      </c>
      <c r="V121" s="1542"/>
      <c r="W121" s="709">
        <f>'Расшифр. Кред. портфеля'!W118</f>
        <v>0</v>
      </c>
      <c r="X121" s="598"/>
    </row>
    <row r="122" spans="1:24" s="596" customFormat="1" ht="20.25" hidden="1" customHeight="1" outlineLevel="1" x14ac:dyDescent="0.25">
      <c r="A122" s="1450">
        <f>'Расшифр. Кред. портфеля'!A119:F119</f>
        <v>0</v>
      </c>
      <c r="B122" s="1222"/>
      <c r="C122" s="1222"/>
      <c r="D122" s="1222"/>
      <c r="E122" s="1222"/>
      <c r="F122" s="1223"/>
      <c r="G122" s="706">
        <f>'Расшифр. Кред. портфеля'!G119</f>
        <v>0</v>
      </c>
      <c r="H122" s="1541">
        <f>'Расшифр. Кред. портфеля'!H119</f>
        <v>0</v>
      </c>
      <c r="I122" s="1541"/>
      <c r="J122" s="1542">
        <f>'Расшифр. Кред. портфеля'!J119</f>
        <v>0</v>
      </c>
      <c r="K122" s="1542"/>
      <c r="L122" s="1542"/>
      <c r="M122" s="1542">
        <f>'Расшифр. Кред. портфеля'!M119:N119</f>
        <v>0</v>
      </c>
      <c r="N122" s="1542"/>
      <c r="O122" s="1542">
        <f>'Расшифр. Кред. портфеля'!O119:P119</f>
        <v>0</v>
      </c>
      <c r="P122" s="1542"/>
      <c r="Q122" s="1542">
        <f>'Расшифр. Кред. портфеля'!Q119:R119</f>
        <v>0</v>
      </c>
      <c r="R122" s="1542"/>
      <c r="S122" s="1542">
        <f>'Расшифр. Кред. портфеля'!S119:T119</f>
        <v>0</v>
      </c>
      <c r="T122" s="1542"/>
      <c r="U122" s="1542">
        <f>'Расшифр. Кред. портфеля'!U119:V119</f>
        <v>0</v>
      </c>
      <c r="V122" s="1542"/>
      <c r="W122" s="709">
        <f>'Расшифр. Кред. портфеля'!W119</f>
        <v>0</v>
      </c>
      <c r="X122" s="598"/>
    </row>
    <row r="123" spans="1:24" s="596" customFormat="1" ht="20.25" hidden="1" customHeight="1" outlineLevel="1" x14ac:dyDescent="0.25">
      <c r="A123" s="1450">
        <f>'Расшифр. Кред. портфеля'!A120:F120</f>
        <v>0</v>
      </c>
      <c r="B123" s="1222"/>
      <c r="C123" s="1222"/>
      <c r="D123" s="1222"/>
      <c r="E123" s="1222"/>
      <c r="F123" s="1223"/>
      <c r="G123" s="706">
        <f>'Расшифр. Кред. портфеля'!G120</f>
        <v>0</v>
      </c>
      <c r="H123" s="1541">
        <f>'Расшифр. Кред. портфеля'!H120</f>
        <v>0</v>
      </c>
      <c r="I123" s="1541"/>
      <c r="J123" s="1542">
        <f>'Расшифр. Кред. портфеля'!J120</f>
        <v>0</v>
      </c>
      <c r="K123" s="1542"/>
      <c r="L123" s="1542"/>
      <c r="M123" s="1542">
        <f>'Расшифр. Кред. портфеля'!M120:N120</f>
        <v>0</v>
      </c>
      <c r="N123" s="1542"/>
      <c r="O123" s="1542">
        <f>'Расшифр. Кред. портфеля'!O120:P120</f>
        <v>0</v>
      </c>
      <c r="P123" s="1542"/>
      <c r="Q123" s="1542">
        <f>'Расшифр. Кред. портфеля'!Q120:R120</f>
        <v>0</v>
      </c>
      <c r="R123" s="1542"/>
      <c r="S123" s="1542">
        <f>'Расшифр. Кред. портфеля'!S120:T120</f>
        <v>0</v>
      </c>
      <c r="T123" s="1542"/>
      <c r="U123" s="1542">
        <f>'Расшифр. Кред. портфеля'!U120:V120</f>
        <v>0</v>
      </c>
      <c r="V123" s="1542"/>
      <c r="W123" s="709">
        <f>'Расшифр. Кред. портфеля'!W120</f>
        <v>0</v>
      </c>
      <c r="X123" s="598"/>
    </row>
    <row r="124" spans="1:24" s="596" customFormat="1" ht="20.25" hidden="1" customHeight="1" outlineLevel="1" x14ac:dyDescent="0.25">
      <c r="A124" s="1450">
        <f>'Расшифр. Кред. портфеля'!A121:F121</f>
        <v>0</v>
      </c>
      <c r="B124" s="1222"/>
      <c r="C124" s="1222"/>
      <c r="D124" s="1222"/>
      <c r="E124" s="1222"/>
      <c r="F124" s="1223"/>
      <c r="G124" s="706">
        <f>'Расшифр. Кред. портфеля'!G121</f>
        <v>0</v>
      </c>
      <c r="H124" s="1541">
        <f>'Расшифр. Кред. портфеля'!H121</f>
        <v>0</v>
      </c>
      <c r="I124" s="1541"/>
      <c r="J124" s="1542">
        <f>'Расшифр. Кред. портфеля'!J121</f>
        <v>0</v>
      </c>
      <c r="K124" s="1542"/>
      <c r="L124" s="1542"/>
      <c r="M124" s="1542">
        <f>'Расшифр. Кред. портфеля'!M121:N121</f>
        <v>0</v>
      </c>
      <c r="N124" s="1542"/>
      <c r="O124" s="1542">
        <f>'Расшифр. Кред. портфеля'!O121:P121</f>
        <v>0</v>
      </c>
      <c r="P124" s="1542"/>
      <c r="Q124" s="1542">
        <f>'Расшифр. Кред. портфеля'!Q121:R121</f>
        <v>0</v>
      </c>
      <c r="R124" s="1542"/>
      <c r="S124" s="1542">
        <f>'Расшифр. Кред. портфеля'!S121:T121</f>
        <v>0</v>
      </c>
      <c r="T124" s="1542"/>
      <c r="U124" s="1542">
        <f>'Расшифр. Кред. портфеля'!U121:V121</f>
        <v>0</v>
      </c>
      <c r="V124" s="1542"/>
      <c r="W124" s="709">
        <f>'Расшифр. Кред. портфеля'!W121</f>
        <v>0</v>
      </c>
      <c r="X124" s="598"/>
    </row>
    <row r="125" spans="1:24" s="596" customFormat="1" ht="20.25" hidden="1" customHeight="1" outlineLevel="1" x14ac:dyDescent="0.25">
      <c r="A125" s="1450">
        <f>'Расшифр. Кред. портфеля'!A122:F122</f>
        <v>0</v>
      </c>
      <c r="B125" s="1222"/>
      <c r="C125" s="1222"/>
      <c r="D125" s="1222"/>
      <c r="E125" s="1222"/>
      <c r="F125" s="1223"/>
      <c r="G125" s="706">
        <f>'Расшифр. Кред. портфеля'!G122</f>
        <v>0</v>
      </c>
      <c r="H125" s="1541">
        <f>'Расшифр. Кред. портфеля'!H122</f>
        <v>0</v>
      </c>
      <c r="I125" s="1541"/>
      <c r="J125" s="1542">
        <f>'Расшифр. Кред. портфеля'!J122</f>
        <v>0</v>
      </c>
      <c r="K125" s="1542"/>
      <c r="L125" s="1542"/>
      <c r="M125" s="1542">
        <f>'Расшифр. Кред. портфеля'!M122:N122</f>
        <v>0</v>
      </c>
      <c r="N125" s="1542"/>
      <c r="O125" s="1542">
        <f>'Расшифр. Кред. портфеля'!O122:P122</f>
        <v>0</v>
      </c>
      <c r="P125" s="1542"/>
      <c r="Q125" s="1542">
        <f>'Расшифр. Кред. портфеля'!Q122:R122</f>
        <v>0</v>
      </c>
      <c r="R125" s="1542"/>
      <c r="S125" s="1542">
        <f>'Расшифр. Кред. портфеля'!S122:T122</f>
        <v>0</v>
      </c>
      <c r="T125" s="1542"/>
      <c r="U125" s="1542">
        <f>'Расшифр. Кред. портфеля'!U122:V122</f>
        <v>0</v>
      </c>
      <c r="V125" s="1542"/>
      <c r="W125" s="709">
        <f>'Расшифр. Кред. портфеля'!W122</f>
        <v>0</v>
      </c>
      <c r="X125" s="598"/>
    </row>
    <row r="126" spans="1:24" s="600" customFormat="1" ht="20.25" customHeight="1" collapsed="1" thickBot="1" x14ac:dyDescent="0.3">
      <c r="A126" s="1578" t="s">
        <v>322</v>
      </c>
      <c r="B126" s="1579"/>
      <c r="C126" s="1579"/>
      <c r="D126" s="1579"/>
      <c r="E126" s="1579"/>
      <c r="F126" s="1580"/>
      <c r="G126" s="703" t="s">
        <v>1025</v>
      </c>
      <c r="H126" s="1459" t="s">
        <v>1025</v>
      </c>
      <c r="I126" s="1459"/>
      <c r="J126" s="1459" t="s">
        <v>1025</v>
      </c>
      <c r="K126" s="1459"/>
      <c r="L126" s="1459"/>
      <c r="M126" s="1459" t="s">
        <v>1025</v>
      </c>
      <c r="N126" s="1459"/>
      <c r="O126" s="1470" t="s">
        <v>1025</v>
      </c>
      <c r="P126" s="1472"/>
      <c r="Q126" s="1459" t="s">
        <v>9</v>
      </c>
      <c r="R126" s="1459"/>
      <c r="S126" s="2118">
        <f>SUM(S111:T125)</f>
        <v>0</v>
      </c>
      <c r="T126" s="1459"/>
      <c r="U126" s="1459">
        <f>SUM(U111:V125)</f>
        <v>0</v>
      </c>
      <c r="V126" s="1459"/>
      <c r="W126" s="642" t="s">
        <v>1025</v>
      </c>
      <c r="X126" s="599"/>
    </row>
    <row r="127" spans="1:24" s="600" customFormat="1" ht="28.5" customHeight="1" x14ac:dyDescent="0.25">
      <c r="A127" s="634" t="s">
        <v>1478</v>
      </c>
      <c r="B127" s="701"/>
      <c r="C127" s="701"/>
      <c r="D127" s="701"/>
      <c r="E127" s="701"/>
      <c r="F127" s="701"/>
      <c r="G127" s="699"/>
      <c r="H127" s="699"/>
      <c r="I127" s="699"/>
      <c r="J127" s="699"/>
      <c r="K127" s="699"/>
      <c r="L127" s="699"/>
      <c r="M127" s="699"/>
      <c r="N127" s="699"/>
      <c r="O127" s="699"/>
      <c r="P127" s="699"/>
      <c r="Q127" s="699"/>
      <c r="R127" s="699"/>
      <c r="S127" s="699"/>
      <c r="T127" s="699"/>
      <c r="U127" s="699"/>
      <c r="V127" s="699"/>
      <c r="W127" s="699"/>
      <c r="X127" s="599"/>
    </row>
    <row r="128" spans="1:24" s="600" customFormat="1" ht="15.75" x14ac:dyDescent="0.25">
      <c r="A128" s="1444" t="s">
        <v>1479</v>
      </c>
      <c r="B128" s="1445"/>
      <c r="C128" s="1445"/>
      <c r="D128" s="1445"/>
      <c r="E128" s="1445"/>
      <c r="F128" s="1446"/>
      <c r="G128" s="1460" t="s">
        <v>114</v>
      </c>
      <c r="H128" s="1462" t="s">
        <v>325</v>
      </c>
      <c r="I128" s="1463"/>
      <c r="J128" s="1475" t="s">
        <v>326</v>
      </c>
      <c r="K128" s="1475"/>
      <c r="L128" s="1475"/>
      <c r="M128" s="1475"/>
      <c r="N128" s="1475"/>
      <c r="O128" s="1466" t="s">
        <v>1476</v>
      </c>
      <c r="P128" s="1467"/>
      <c r="Q128" s="1467"/>
      <c r="R128" s="1467"/>
      <c r="S128" s="1467"/>
      <c r="T128" s="1467"/>
      <c r="U128" s="1467"/>
      <c r="V128" s="1467"/>
      <c r="W128" s="1468"/>
      <c r="X128" s="599"/>
    </row>
    <row r="129" spans="1:24" s="600" customFormat="1" ht="15.75" customHeight="1" x14ac:dyDescent="0.25">
      <c r="A129" s="1447"/>
      <c r="B129" s="1448"/>
      <c r="C129" s="1448"/>
      <c r="D129" s="1448"/>
      <c r="E129" s="1448"/>
      <c r="F129" s="1449"/>
      <c r="G129" s="1461"/>
      <c r="H129" s="1464"/>
      <c r="I129" s="1465"/>
      <c r="J129" s="1475" t="s">
        <v>320</v>
      </c>
      <c r="K129" s="1475"/>
      <c r="L129" s="1475"/>
      <c r="M129" s="1475" t="s">
        <v>328</v>
      </c>
      <c r="N129" s="1475"/>
      <c r="O129" s="1466" t="s">
        <v>1477</v>
      </c>
      <c r="P129" s="1468"/>
      <c r="Q129" s="1466" t="s">
        <v>329</v>
      </c>
      <c r="R129" s="1468"/>
      <c r="S129" s="1476" t="s">
        <v>330</v>
      </c>
      <c r="T129" s="1476"/>
      <c r="U129" s="1466" t="s">
        <v>1512</v>
      </c>
      <c r="V129" s="1467"/>
      <c r="W129" s="1468"/>
      <c r="X129" s="599"/>
    </row>
    <row r="130" spans="1:24" s="600" customFormat="1" ht="15.75" x14ac:dyDescent="0.25">
      <c r="A130" s="1473">
        <f>'Расшифр. Кред. портфеля'!A127</f>
        <v>0</v>
      </c>
      <c r="B130" s="1473"/>
      <c r="C130" s="1473"/>
      <c r="D130" s="1473"/>
      <c r="E130" s="1473"/>
      <c r="F130" s="1474"/>
      <c r="G130" s="606">
        <f>'Расшифр. Кред. портфеля'!G127</f>
        <v>0</v>
      </c>
      <c r="H130" s="1457">
        <f>'Расшифр. Кред. портфеля'!H127</f>
        <v>0</v>
      </c>
      <c r="I130" s="1458"/>
      <c r="J130" s="1457">
        <f>'Расшифр. Кред. портфеля'!J127:L127</f>
        <v>0</v>
      </c>
      <c r="K130" s="1469"/>
      <c r="L130" s="1458"/>
      <c r="M130" s="1457">
        <f>'Расшифр. Кред. портфеля'!M127</f>
        <v>0</v>
      </c>
      <c r="N130" s="1458"/>
      <c r="O130" s="1457">
        <f>'Расшифр. Кред. портфеля'!O127</f>
        <v>0</v>
      </c>
      <c r="P130" s="1458"/>
      <c r="Q130" s="1457">
        <f>'Расшифр. Кред. портфеля'!Q127</f>
        <v>0</v>
      </c>
      <c r="R130" s="1458"/>
      <c r="S130" s="1457">
        <f>'Расшифр. Кред. портфеля'!S127</f>
        <v>0</v>
      </c>
      <c r="T130" s="1458"/>
      <c r="U130" s="1457">
        <f>'Расшифр. Кред. портфеля'!U127:W127</f>
        <v>0</v>
      </c>
      <c r="V130" s="1469"/>
      <c r="W130" s="1458"/>
      <c r="X130" s="599"/>
    </row>
    <row r="131" spans="1:24" s="600" customFormat="1" ht="15.75" x14ac:dyDescent="0.25">
      <c r="A131" s="1473">
        <f>'Расшифр. Кред. портфеля'!A128</f>
        <v>0</v>
      </c>
      <c r="B131" s="1473"/>
      <c r="C131" s="1473"/>
      <c r="D131" s="1473"/>
      <c r="E131" s="1473"/>
      <c r="F131" s="1474"/>
      <c r="G131" s="606">
        <f>'Расшифр. Кред. портфеля'!G128</f>
        <v>0</v>
      </c>
      <c r="H131" s="1457">
        <f>'Расшифр. Кред. портфеля'!H128</f>
        <v>0</v>
      </c>
      <c r="I131" s="1458"/>
      <c r="J131" s="1457">
        <f>'Расшифр. Кред. портфеля'!J128:L128</f>
        <v>0</v>
      </c>
      <c r="K131" s="1469"/>
      <c r="L131" s="1458"/>
      <c r="M131" s="1457">
        <f>'Расшифр. Кред. портфеля'!M128</f>
        <v>0</v>
      </c>
      <c r="N131" s="1458"/>
      <c r="O131" s="1457">
        <f>'Расшифр. Кред. портфеля'!O128</f>
        <v>0</v>
      </c>
      <c r="P131" s="1458"/>
      <c r="Q131" s="1457">
        <f>'Расшифр. Кред. портфеля'!Q128</f>
        <v>0</v>
      </c>
      <c r="R131" s="1458"/>
      <c r="S131" s="1457">
        <f>'Расшифр. Кред. портфеля'!S128</f>
        <v>0</v>
      </c>
      <c r="T131" s="1458"/>
      <c r="U131" s="1457">
        <f>'Расшифр. Кред. портфеля'!U128:W128</f>
        <v>0</v>
      </c>
      <c r="V131" s="1469"/>
      <c r="W131" s="1458"/>
      <c r="X131" s="599"/>
    </row>
    <row r="132" spans="1:24" s="600" customFormat="1" ht="15.75" x14ac:dyDescent="0.25">
      <c r="A132" s="1473">
        <f>'Расшифр. Кред. портфеля'!A129</f>
        <v>0</v>
      </c>
      <c r="B132" s="1473"/>
      <c r="C132" s="1473"/>
      <c r="D132" s="1473"/>
      <c r="E132" s="1473"/>
      <c r="F132" s="1474"/>
      <c r="G132" s="606">
        <f>'Расшифр. Кред. портфеля'!G129</f>
        <v>0</v>
      </c>
      <c r="H132" s="1457">
        <f>'Расшифр. Кред. портфеля'!H129</f>
        <v>0</v>
      </c>
      <c r="I132" s="1458"/>
      <c r="J132" s="1457">
        <f>'Расшифр. Кред. портфеля'!J129:L129</f>
        <v>0</v>
      </c>
      <c r="K132" s="1469"/>
      <c r="L132" s="1458"/>
      <c r="M132" s="1457">
        <f>'Расшифр. Кред. портфеля'!M129</f>
        <v>0</v>
      </c>
      <c r="N132" s="1458"/>
      <c r="O132" s="1457">
        <f>'Расшифр. Кред. портфеля'!O129</f>
        <v>0</v>
      </c>
      <c r="P132" s="1458"/>
      <c r="Q132" s="1457">
        <f>'Расшифр. Кред. портфеля'!Q129</f>
        <v>0</v>
      </c>
      <c r="R132" s="1458"/>
      <c r="S132" s="1457">
        <f>'Расшифр. Кред. портфеля'!S129</f>
        <v>0</v>
      </c>
      <c r="T132" s="1458"/>
      <c r="U132" s="1457">
        <f>'Расшифр. Кред. портфеля'!U129:W129</f>
        <v>0</v>
      </c>
      <c r="V132" s="1469"/>
      <c r="W132" s="1458"/>
      <c r="X132" s="599"/>
    </row>
    <row r="133" spans="1:24" s="600" customFormat="1" ht="15.75" x14ac:dyDescent="0.25">
      <c r="A133" s="1473">
        <f>'Расшифр. Кред. портфеля'!A130</f>
        <v>0</v>
      </c>
      <c r="B133" s="1473"/>
      <c r="C133" s="1473"/>
      <c r="D133" s="1473"/>
      <c r="E133" s="1473"/>
      <c r="F133" s="1474"/>
      <c r="G133" s="606">
        <f>'Расшифр. Кред. портфеля'!G130</f>
        <v>0</v>
      </c>
      <c r="H133" s="1457">
        <f>'Расшифр. Кред. портфеля'!H130</f>
        <v>0</v>
      </c>
      <c r="I133" s="1458"/>
      <c r="J133" s="1457">
        <f>'Расшифр. Кред. портфеля'!J130:L130</f>
        <v>0</v>
      </c>
      <c r="K133" s="1469"/>
      <c r="L133" s="1458"/>
      <c r="M133" s="1457">
        <f>'Расшифр. Кред. портфеля'!M130</f>
        <v>0</v>
      </c>
      <c r="N133" s="1458"/>
      <c r="O133" s="1457">
        <f>'Расшифр. Кред. портфеля'!O130</f>
        <v>0</v>
      </c>
      <c r="P133" s="1458"/>
      <c r="Q133" s="1457">
        <f>'Расшифр. Кред. портфеля'!Q130</f>
        <v>0</v>
      </c>
      <c r="R133" s="1458"/>
      <c r="S133" s="1457">
        <f>'Расшифр. Кред. портфеля'!S130</f>
        <v>0</v>
      </c>
      <c r="T133" s="1458"/>
      <c r="U133" s="1457">
        <f>'Расшифр. Кред. портфеля'!U130:W130</f>
        <v>0</v>
      </c>
      <c r="V133" s="1469"/>
      <c r="W133" s="1458"/>
      <c r="X133" s="599"/>
    </row>
    <row r="134" spans="1:24" s="600" customFormat="1" ht="16.5" thickBot="1" x14ac:dyDescent="0.3">
      <c r="A134" s="1578" t="s">
        <v>322</v>
      </c>
      <c r="B134" s="1579"/>
      <c r="C134" s="1579"/>
      <c r="D134" s="1579"/>
      <c r="E134" s="1579"/>
      <c r="F134" s="1580"/>
      <c r="G134" s="703" t="s">
        <v>1025</v>
      </c>
      <c r="H134" s="1459" t="s">
        <v>1025</v>
      </c>
      <c r="I134" s="1459"/>
      <c r="J134" s="1459" t="s">
        <v>1025</v>
      </c>
      <c r="K134" s="1459"/>
      <c r="L134" s="1459"/>
      <c r="M134" s="1459" t="s">
        <v>1025</v>
      </c>
      <c r="N134" s="1459"/>
      <c r="O134" s="1470" t="s">
        <v>1025</v>
      </c>
      <c r="P134" s="1472"/>
      <c r="Q134" s="1459">
        <f>SUM(Q130:R133)</f>
        <v>0</v>
      </c>
      <c r="R134" s="1459"/>
      <c r="S134" s="1459">
        <f>SUM(S130:T133)</f>
        <v>0</v>
      </c>
      <c r="T134" s="1459"/>
      <c r="U134" s="1470" t="s">
        <v>1025</v>
      </c>
      <c r="V134" s="1471"/>
      <c r="W134" s="1472"/>
      <c r="X134" s="599"/>
    </row>
    <row r="135" spans="1:24" s="596" customFormat="1" ht="9.75" customHeight="1" x14ac:dyDescent="0.25">
      <c r="A135" s="637"/>
      <c r="B135" s="637"/>
      <c r="C135" s="637"/>
      <c r="D135" s="637"/>
      <c r="E135" s="637"/>
      <c r="F135" s="637"/>
      <c r="G135" s="637"/>
      <c r="H135" s="637"/>
      <c r="I135" s="637"/>
      <c r="J135" s="637"/>
      <c r="K135" s="637"/>
      <c r="L135" s="637"/>
      <c r="M135" s="637"/>
      <c r="N135" s="637"/>
      <c r="O135" s="637"/>
      <c r="P135" s="637"/>
      <c r="Q135" s="637"/>
      <c r="R135" s="637"/>
      <c r="S135" s="637"/>
      <c r="T135" s="637"/>
      <c r="U135" s="637"/>
      <c r="V135" s="637"/>
      <c r="W135" s="637"/>
      <c r="X135" s="598"/>
    </row>
    <row r="136" spans="1:24" s="596" customFormat="1" ht="9.75" customHeight="1" x14ac:dyDescent="0.25">
      <c r="A136" s="637"/>
      <c r="B136" s="637"/>
      <c r="C136" s="637"/>
      <c r="D136" s="637"/>
      <c r="E136" s="637"/>
      <c r="F136" s="637"/>
      <c r="G136" s="637"/>
      <c r="H136" s="637"/>
      <c r="I136" s="637"/>
      <c r="J136" s="637"/>
      <c r="K136" s="637"/>
      <c r="L136" s="637"/>
      <c r="M136" s="637"/>
      <c r="N136" s="637"/>
      <c r="O136" s="637"/>
      <c r="P136" s="637"/>
      <c r="Q136" s="637"/>
      <c r="R136" s="637"/>
      <c r="S136" s="637"/>
      <c r="T136" s="637"/>
      <c r="U136" s="637"/>
      <c r="V136" s="637"/>
      <c r="W136" s="637"/>
      <c r="X136" s="598"/>
    </row>
    <row r="137" spans="1:24" s="596" customFormat="1" ht="15" customHeight="1" thickBot="1" x14ac:dyDescent="0.3">
      <c r="A137" s="653" t="s">
        <v>1480</v>
      </c>
      <c r="B137" s="704"/>
      <c r="C137" s="704"/>
      <c r="D137" s="704"/>
      <c r="E137" s="704"/>
      <c r="F137" s="704"/>
      <c r="G137" s="704"/>
      <c r="H137" s="704"/>
      <c r="I137" s="704"/>
      <c r="J137" s="704"/>
      <c r="K137" s="704"/>
      <c r="L137" s="704"/>
      <c r="M137" s="704"/>
      <c r="N137" s="704"/>
      <c r="O137" s="704"/>
      <c r="P137" s="704"/>
      <c r="Q137" s="704"/>
      <c r="R137" s="704"/>
      <c r="S137" s="704"/>
      <c r="T137" s="704"/>
      <c r="U137" s="704"/>
      <c r="V137" s="704"/>
      <c r="W137" s="704"/>
      <c r="X137" s="598"/>
    </row>
    <row r="138" spans="1:24" s="596" customFormat="1" ht="24" customHeight="1" x14ac:dyDescent="0.2">
      <c r="A138" s="1576" t="s">
        <v>331</v>
      </c>
      <c r="B138" s="1570"/>
      <c r="C138" s="1570"/>
      <c r="D138" s="1570"/>
      <c r="E138" s="1570"/>
      <c r="F138" s="1570"/>
      <c r="G138" s="1570"/>
      <c r="H138" s="1570"/>
      <c r="I138" s="1570" t="s">
        <v>332</v>
      </c>
      <c r="J138" s="1570"/>
      <c r="K138" s="1570"/>
      <c r="L138" s="1570"/>
      <c r="M138" s="1570"/>
      <c r="N138" s="1570"/>
      <c r="O138" s="1558" t="s">
        <v>333</v>
      </c>
      <c r="P138" s="1559"/>
      <c r="Q138" s="1559"/>
      <c r="R138" s="1559"/>
      <c r="S138" s="1559"/>
      <c r="T138" s="1559"/>
      <c r="U138" s="1560"/>
      <c r="V138" s="1570" t="s">
        <v>1481</v>
      </c>
      <c r="W138" s="1571"/>
      <c r="X138" s="598"/>
    </row>
    <row r="139" spans="1:24" s="596" customFormat="1" ht="24" customHeight="1" x14ac:dyDescent="0.2">
      <c r="A139" s="1577"/>
      <c r="B139" s="1476"/>
      <c r="C139" s="1476"/>
      <c r="D139" s="1476"/>
      <c r="E139" s="1476"/>
      <c r="F139" s="1476"/>
      <c r="G139" s="1476"/>
      <c r="H139" s="1476"/>
      <c r="I139" s="1476"/>
      <c r="J139" s="1476"/>
      <c r="K139" s="1476"/>
      <c r="L139" s="1476"/>
      <c r="M139" s="1476"/>
      <c r="N139" s="1476"/>
      <c r="O139" s="1561" t="s">
        <v>334</v>
      </c>
      <c r="P139" s="1562"/>
      <c r="Q139" s="1563"/>
      <c r="R139" s="1561" t="s">
        <v>320</v>
      </c>
      <c r="S139" s="1563"/>
      <c r="T139" s="1569" t="s">
        <v>321</v>
      </c>
      <c r="U139" s="1569"/>
      <c r="V139" s="1476"/>
      <c r="W139" s="1572"/>
      <c r="X139" s="598"/>
    </row>
    <row r="140" spans="1:24" s="596" customFormat="1" ht="15.75" x14ac:dyDescent="0.25">
      <c r="A140" s="1550">
        <f>'Расшифр. Кред. портфеля'!A137</f>
        <v>0</v>
      </c>
      <c r="B140" s="1541"/>
      <c r="C140" s="1541"/>
      <c r="D140" s="1541"/>
      <c r="E140" s="1541"/>
      <c r="F140" s="1541"/>
      <c r="G140" s="1541"/>
      <c r="H140" s="1541"/>
      <c r="I140" s="1541">
        <f>'Расшифр. Кред. портфеля'!I137</f>
        <v>0</v>
      </c>
      <c r="J140" s="1541"/>
      <c r="K140" s="1541"/>
      <c r="L140" s="1541"/>
      <c r="M140" s="1541"/>
      <c r="N140" s="1541"/>
      <c r="O140" s="1221">
        <f>'Расшифр. Кред. портфеля'!O137</f>
        <v>0</v>
      </c>
      <c r="P140" s="1222"/>
      <c r="Q140" s="1223"/>
      <c r="R140" s="1551">
        <f>'Расшифр. Кред. портфеля'!R137</f>
        <v>0</v>
      </c>
      <c r="S140" s="1552"/>
      <c r="T140" s="1553">
        <f>'Расшифр. Кред. портфеля'!T137</f>
        <v>0</v>
      </c>
      <c r="U140" s="1553"/>
      <c r="V140" s="1554">
        <f>'Расшифр. Кред. портфеля'!V137</f>
        <v>0</v>
      </c>
      <c r="W140" s="1555"/>
      <c r="X140" s="598"/>
    </row>
    <row r="141" spans="1:24" s="596" customFormat="1" ht="15.75" x14ac:dyDescent="0.25">
      <c r="A141" s="1550">
        <f>'Расшифр. Кред. портфеля'!A138</f>
        <v>0</v>
      </c>
      <c r="B141" s="1541"/>
      <c r="C141" s="1541"/>
      <c r="D141" s="1541"/>
      <c r="E141" s="1541"/>
      <c r="F141" s="1541"/>
      <c r="G141" s="1541"/>
      <c r="H141" s="1541"/>
      <c r="I141" s="1541">
        <f>'Расшифр. Кред. портфеля'!I138</f>
        <v>0</v>
      </c>
      <c r="J141" s="1541"/>
      <c r="K141" s="1541"/>
      <c r="L141" s="1541"/>
      <c r="M141" s="1541"/>
      <c r="N141" s="1541"/>
      <c r="O141" s="1221">
        <f>'Расшифр. Кред. портфеля'!O138</f>
        <v>0</v>
      </c>
      <c r="P141" s="1222"/>
      <c r="Q141" s="1223"/>
      <c r="R141" s="1551">
        <f>'Расшифр. Кред. портфеля'!R138</f>
        <v>0</v>
      </c>
      <c r="S141" s="1552"/>
      <c r="T141" s="1553">
        <f>'Расшифр. Кред. портфеля'!T138</f>
        <v>0</v>
      </c>
      <c r="U141" s="1553"/>
      <c r="V141" s="1554">
        <f>'Расшифр. Кред. портфеля'!V138</f>
        <v>0</v>
      </c>
      <c r="W141" s="1555"/>
      <c r="X141" s="598"/>
    </row>
    <row r="142" spans="1:24" s="596" customFormat="1" ht="15.75" x14ac:dyDescent="0.25">
      <c r="A142" s="1550">
        <f>'Расшифр. Кред. портфеля'!A139</f>
        <v>0</v>
      </c>
      <c r="B142" s="1541"/>
      <c r="C142" s="1541"/>
      <c r="D142" s="1541"/>
      <c r="E142" s="1541"/>
      <c r="F142" s="1541"/>
      <c r="G142" s="1541"/>
      <c r="H142" s="1541"/>
      <c r="I142" s="1541">
        <f>'Расшифр. Кред. портфеля'!I139</f>
        <v>0</v>
      </c>
      <c r="J142" s="1541"/>
      <c r="K142" s="1541"/>
      <c r="L142" s="1541"/>
      <c r="M142" s="1541"/>
      <c r="N142" s="1541"/>
      <c r="O142" s="1221">
        <f>'Расшифр. Кред. портфеля'!O139</f>
        <v>0</v>
      </c>
      <c r="P142" s="1222"/>
      <c r="Q142" s="1223"/>
      <c r="R142" s="1551">
        <f>'Расшифр. Кред. портфеля'!R139</f>
        <v>0</v>
      </c>
      <c r="S142" s="1552"/>
      <c r="T142" s="1553">
        <f>'Расшифр. Кред. портфеля'!T139</f>
        <v>0</v>
      </c>
      <c r="U142" s="1553"/>
      <c r="V142" s="1554">
        <f>'Расшифр. Кред. портфеля'!V139</f>
        <v>0</v>
      </c>
      <c r="W142" s="1555"/>
      <c r="X142" s="598"/>
    </row>
    <row r="143" spans="1:24" s="596" customFormat="1" ht="15.75" x14ac:dyDescent="0.25">
      <c r="A143" s="1550">
        <f>'Расшифр. Кред. портфеля'!A140</f>
        <v>0</v>
      </c>
      <c r="B143" s="1541"/>
      <c r="C143" s="1541"/>
      <c r="D143" s="1541"/>
      <c r="E143" s="1541"/>
      <c r="F143" s="1541"/>
      <c r="G143" s="1541"/>
      <c r="H143" s="1541"/>
      <c r="I143" s="1541">
        <f>'Расшифр. Кред. портфеля'!I140</f>
        <v>0</v>
      </c>
      <c r="J143" s="1541"/>
      <c r="K143" s="1541"/>
      <c r="L143" s="1541"/>
      <c r="M143" s="1541"/>
      <c r="N143" s="1541"/>
      <c r="O143" s="1221">
        <f>'Расшифр. Кред. портфеля'!O140</f>
        <v>0</v>
      </c>
      <c r="P143" s="1222"/>
      <c r="Q143" s="1223"/>
      <c r="R143" s="1551">
        <f>'Расшифр. Кред. портфеля'!R140</f>
        <v>0</v>
      </c>
      <c r="S143" s="1552"/>
      <c r="T143" s="1553">
        <f>'Расшифр. Кред. портфеля'!T140</f>
        <v>0</v>
      </c>
      <c r="U143" s="1553"/>
      <c r="V143" s="1554">
        <f>'Расшифр. Кред. портфеля'!V140</f>
        <v>0</v>
      </c>
      <c r="W143" s="1555"/>
      <c r="X143" s="598"/>
    </row>
    <row r="144" spans="1:24" s="596" customFormat="1" ht="15.75" x14ac:dyDescent="0.25">
      <c r="A144" s="1550">
        <f>'Расшифр. Кред. портфеля'!A141</f>
        <v>0</v>
      </c>
      <c r="B144" s="1541"/>
      <c r="C144" s="1541"/>
      <c r="D144" s="1541"/>
      <c r="E144" s="1541"/>
      <c r="F144" s="1541"/>
      <c r="G144" s="1541"/>
      <c r="H144" s="1541"/>
      <c r="I144" s="1541">
        <f>'Расшифр. Кред. портфеля'!I141</f>
        <v>0</v>
      </c>
      <c r="J144" s="1541"/>
      <c r="K144" s="1541"/>
      <c r="L144" s="1541"/>
      <c r="M144" s="1541"/>
      <c r="N144" s="1541"/>
      <c r="O144" s="1221">
        <f>'Расшифр. Кред. портфеля'!O141</f>
        <v>0</v>
      </c>
      <c r="P144" s="1222"/>
      <c r="Q144" s="1223"/>
      <c r="R144" s="1551">
        <f>'Расшифр. Кред. портфеля'!R141</f>
        <v>0</v>
      </c>
      <c r="S144" s="1552"/>
      <c r="T144" s="1553">
        <f>'Расшифр. Кред. портфеля'!T141</f>
        <v>0</v>
      </c>
      <c r="U144" s="1553"/>
      <c r="V144" s="1554">
        <f>'Расшифр. Кред. портфеля'!V141</f>
        <v>0</v>
      </c>
      <c r="W144" s="1555"/>
      <c r="X144" s="598"/>
    </row>
    <row r="145" spans="1:31" s="596" customFormat="1" ht="15.75" x14ac:dyDescent="0.25">
      <c r="A145" s="1550">
        <f>'Расшифр. Кред. портфеля'!A142</f>
        <v>0</v>
      </c>
      <c r="B145" s="1541"/>
      <c r="C145" s="1541"/>
      <c r="D145" s="1541"/>
      <c r="E145" s="1541"/>
      <c r="F145" s="1541"/>
      <c r="G145" s="1541"/>
      <c r="H145" s="1541"/>
      <c r="I145" s="1541">
        <f>'Расшифр. Кред. портфеля'!I142</f>
        <v>0</v>
      </c>
      <c r="J145" s="1541"/>
      <c r="K145" s="1541"/>
      <c r="L145" s="1541"/>
      <c r="M145" s="1541"/>
      <c r="N145" s="1541"/>
      <c r="O145" s="1221">
        <f>'Расшифр. Кред. портфеля'!O142</f>
        <v>0</v>
      </c>
      <c r="P145" s="1222"/>
      <c r="Q145" s="1223"/>
      <c r="R145" s="1551">
        <f>'Расшифр. Кред. портфеля'!R142</f>
        <v>0</v>
      </c>
      <c r="S145" s="1552"/>
      <c r="T145" s="1553">
        <f>'Расшифр. Кред. портфеля'!T142</f>
        <v>0</v>
      </c>
      <c r="U145" s="1553"/>
      <c r="V145" s="1554">
        <f>'Расшифр. Кред. портфеля'!V142</f>
        <v>0</v>
      </c>
      <c r="W145" s="1555"/>
      <c r="X145" s="598"/>
    </row>
    <row r="146" spans="1:31" s="596" customFormat="1" ht="15.75" hidden="1" outlineLevel="1" x14ac:dyDescent="0.25">
      <c r="A146" s="1550">
        <f>'Расшифр. Кред. портфеля'!A143</f>
        <v>0</v>
      </c>
      <c r="B146" s="1541"/>
      <c r="C146" s="1541"/>
      <c r="D146" s="1541"/>
      <c r="E146" s="1541"/>
      <c r="F146" s="1541"/>
      <c r="G146" s="1541"/>
      <c r="H146" s="1541"/>
      <c r="I146" s="1541">
        <f>'Расшифр. Кред. портфеля'!I143</f>
        <v>0</v>
      </c>
      <c r="J146" s="1541"/>
      <c r="K146" s="1541"/>
      <c r="L146" s="1541"/>
      <c r="M146" s="1541"/>
      <c r="N146" s="1541"/>
      <c r="O146" s="1221">
        <f>'Расшифр. Кред. портфеля'!O143</f>
        <v>0</v>
      </c>
      <c r="P146" s="1222"/>
      <c r="Q146" s="1223"/>
      <c r="R146" s="1551">
        <f>'Расшифр. Кред. портфеля'!R143</f>
        <v>0</v>
      </c>
      <c r="S146" s="1552"/>
      <c r="T146" s="1553">
        <f>'Расшифр. Кред. портфеля'!T143</f>
        <v>0</v>
      </c>
      <c r="U146" s="1553"/>
      <c r="V146" s="1554">
        <f>'Расшифр. Кред. портфеля'!V143</f>
        <v>0</v>
      </c>
      <c r="W146" s="1555"/>
      <c r="X146" s="598"/>
    </row>
    <row r="147" spans="1:31" s="596" customFormat="1" ht="15.75" hidden="1" outlineLevel="1" x14ac:dyDescent="0.25">
      <c r="A147" s="1550">
        <f>'Расшифр. Кред. портфеля'!A144</f>
        <v>0</v>
      </c>
      <c r="B147" s="1541"/>
      <c r="C147" s="1541"/>
      <c r="D147" s="1541"/>
      <c r="E147" s="1541"/>
      <c r="F147" s="1541"/>
      <c r="G147" s="1541"/>
      <c r="H147" s="1541"/>
      <c r="I147" s="1541">
        <f>'Расшифр. Кред. портфеля'!I144</f>
        <v>0</v>
      </c>
      <c r="J147" s="1541"/>
      <c r="K147" s="1541"/>
      <c r="L147" s="1541"/>
      <c r="M147" s="1541"/>
      <c r="N147" s="1541"/>
      <c r="O147" s="1221">
        <f>'Расшифр. Кред. портфеля'!O144</f>
        <v>0</v>
      </c>
      <c r="P147" s="1222"/>
      <c r="Q147" s="1223"/>
      <c r="R147" s="1551">
        <f>'Расшифр. Кред. портфеля'!R144</f>
        <v>0</v>
      </c>
      <c r="S147" s="1552"/>
      <c r="T147" s="1553">
        <f>'Расшифр. Кред. портфеля'!T144</f>
        <v>0</v>
      </c>
      <c r="U147" s="1553"/>
      <c r="V147" s="1554">
        <f>'Расшифр. Кред. портфеля'!V144</f>
        <v>0</v>
      </c>
      <c r="W147" s="1555"/>
      <c r="X147" s="598"/>
    </row>
    <row r="148" spans="1:31" s="596" customFormat="1" ht="15.75" hidden="1" outlineLevel="1" x14ac:dyDescent="0.25">
      <c r="A148" s="1550">
        <f>'Расшифр. Кред. портфеля'!A145</f>
        <v>0</v>
      </c>
      <c r="B148" s="1541"/>
      <c r="C148" s="1541"/>
      <c r="D148" s="1541"/>
      <c r="E148" s="1541"/>
      <c r="F148" s="1541"/>
      <c r="G148" s="1541"/>
      <c r="H148" s="1541"/>
      <c r="I148" s="1541">
        <f>'Расшифр. Кред. портфеля'!I145</f>
        <v>0</v>
      </c>
      <c r="J148" s="1541"/>
      <c r="K148" s="1541"/>
      <c r="L148" s="1541"/>
      <c r="M148" s="1541"/>
      <c r="N148" s="1541"/>
      <c r="O148" s="1221">
        <f>'Расшифр. Кред. портфеля'!O145</f>
        <v>0</v>
      </c>
      <c r="P148" s="1222"/>
      <c r="Q148" s="1223"/>
      <c r="R148" s="1551">
        <f>'Расшифр. Кред. портфеля'!R145</f>
        <v>0</v>
      </c>
      <c r="S148" s="1552"/>
      <c r="T148" s="1553">
        <f>'Расшифр. Кред. портфеля'!T145</f>
        <v>0</v>
      </c>
      <c r="U148" s="1553"/>
      <c r="V148" s="1554">
        <f>'Расшифр. Кред. портфеля'!V145</f>
        <v>0</v>
      </c>
      <c r="W148" s="1555"/>
      <c r="X148" s="598"/>
    </row>
    <row r="149" spans="1:31" s="596" customFormat="1" ht="15.75" hidden="1" outlineLevel="1" x14ac:dyDescent="0.25">
      <c r="A149" s="1550">
        <f>'Расшифр. Кред. портфеля'!A146</f>
        <v>0</v>
      </c>
      <c r="B149" s="1541"/>
      <c r="C149" s="1541"/>
      <c r="D149" s="1541"/>
      <c r="E149" s="1541"/>
      <c r="F149" s="1541"/>
      <c r="G149" s="1541"/>
      <c r="H149" s="1541"/>
      <c r="I149" s="1541">
        <f>'Расшифр. Кред. портфеля'!I146</f>
        <v>0</v>
      </c>
      <c r="J149" s="1541"/>
      <c r="K149" s="1541"/>
      <c r="L149" s="1541"/>
      <c r="M149" s="1541"/>
      <c r="N149" s="1541"/>
      <c r="O149" s="1221">
        <f>'Расшифр. Кред. портфеля'!O146</f>
        <v>0</v>
      </c>
      <c r="P149" s="1222"/>
      <c r="Q149" s="1223"/>
      <c r="R149" s="1551">
        <f>'Расшифр. Кред. портфеля'!R146</f>
        <v>0</v>
      </c>
      <c r="S149" s="1552"/>
      <c r="T149" s="1553">
        <f>'Расшифр. Кред. портфеля'!T146</f>
        <v>0</v>
      </c>
      <c r="U149" s="1553"/>
      <c r="V149" s="1554">
        <f>'Расшифр. Кред. портфеля'!V146</f>
        <v>0</v>
      </c>
      <c r="W149" s="1555"/>
      <c r="X149" s="598"/>
    </row>
    <row r="150" spans="1:31" s="596" customFormat="1" ht="15.75" hidden="1" outlineLevel="1" x14ac:dyDescent="0.25">
      <c r="A150" s="1550">
        <f>'Расшифр. Кред. портфеля'!A147</f>
        <v>0</v>
      </c>
      <c r="B150" s="1541"/>
      <c r="C150" s="1541"/>
      <c r="D150" s="1541"/>
      <c r="E150" s="1541"/>
      <c r="F150" s="1541"/>
      <c r="G150" s="1541"/>
      <c r="H150" s="1541"/>
      <c r="I150" s="1541">
        <f>'Расшифр. Кред. портфеля'!I147</f>
        <v>0</v>
      </c>
      <c r="J150" s="1541"/>
      <c r="K150" s="1541"/>
      <c r="L150" s="1541"/>
      <c r="M150" s="1541"/>
      <c r="N150" s="1541"/>
      <c r="O150" s="1221">
        <f>'Расшифр. Кред. портфеля'!O147</f>
        <v>0</v>
      </c>
      <c r="P150" s="1222"/>
      <c r="Q150" s="1223"/>
      <c r="R150" s="1551">
        <f>'Расшифр. Кред. портфеля'!R147</f>
        <v>0</v>
      </c>
      <c r="S150" s="1552"/>
      <c r="T150" s="1553">
        <f>'Расшифр. Кред. портфеля'!T147</f>
        <v>0</v>
      </c>
      <c r="U150" s="1553"/>
      <c r="V150" s="1554">
        <f>'Расшифр. Кред. портфеля'!V147</f>
        <v>0</v>
      </c>
      <c r="W150" s="1555"/>
      <c r="X150" s="598"/>
    </row>
    <row r="151" spans="1:31" s="596" customFormat="1" ht="15.75" hidden="1" outlineLevel="1" x14ac:dyDescent="0.25">
      <c r="A151" s="1550">
        <f>'Расшифр. Кред. портфеля'!A148</f>
        <v>0</v>
      </c>
      <c r="B151" s="1541"/>
      <c r="C151" s="1541"/>
      <c r="D151" s="1541"/>
      <c r="E151" s="1541"/>
      <c r="F151" s="1541"/>
      <c r="G151" s="1541"/>
      <c r="H151" s="1541"/>
      <c r="I151" s="1541">
        <f>'Расшифр. Кред. портфеля'!I148</f>
        <v>0</v>
      </c>
      <c r="J151" s="1541"/>
      <c r="K151" s="1541"/>
      <c r="L151" s="1541"/>
      <c r="M151" s="1541"/>
      <c r="N151" s="1541"/>
      <c r="O151" s="1221">
        <f>'Расшифр. Кред. портфеля'!O148</f>
        <v>0</v>
      </c>
      <c r="P151" s="1222"/>
      <c r="Q151" s="1223"/>
      <c r="R151" s="1551">
        <f>'Расшифр. Кред. портфеля'!R148</f>
        <v>0</v>
      </c>
      <c r="S151" s="1552"/>
      <c r="T151" s="1553">
        <f>'Расшифр. Кред. портфеля'!T148</f>
        <v>0</v>
      </c>
      <c r="U151" s="1553"/>
      <c r="V151" s="1554">
        <f>'Расшифр. Кред. портфеля'!V148</f>
        <v>0</v>
      </c>
      <c r="W151" s="1555"/>
      <c r="X151" s="598"/>
    </row>
    <row r="152" spans="1:31" s="596" customFormat="1" ht="15.75" hidden="1" outlineLevel="1" x14ac:dyDescent="0.25">
      <c r="A152" s="1550">
        <f>'Расшифр. Кред. портфеля'!A149</f>
        <v>0</v>
      </c>
      <c r="B152" s="1541"/>
      <c r="C152" s="1541"/>
      <c r="D152" s="1541"/>
      <c r="E152" s="1541"/>
      <c r="F152" s="1541"/>
      <c r="G152" s="1541"/>
      <c r="H152" s="1541"/>
      <c r="I152" s="1541">
        <f>'Расшифр. Кред. портфеля'!I149</f>
        <v>0</v>
      </c>
      <c r="J152" s="1541"/>
      <c r="K152" s="1541"/>
      <c r="L152" s="1541"/>
      <c r="M152" s="1541"/>
      <c r="N152" s="1541"/>
      <c r="O152" s="1221">
        <f>'Расшифр. Кред. портфеля'!O149</f>
        <v>0</v>
      </c>
      <c r="P152" s="1222"/>
      <c r="Q152" s="1223"/>
      <c r="R152" s="1551">
        <f>'Расшифр. Кред. портфеля'!R149</f>
        <v>0</v>
      </c>
      <c r="S152" s="1552"/>
      <c r="T152" s="1553">
        <f>'Расшифр. Кред. портфеля'!T149</f>
        <v>0</v>
      </c>
      <c r="U152" s="1553"/>
      <c r="V152" s="1554">
        <f>'Расшифр. Кред. портфеля'!V149</f>
        <v>0</v>
      </c>
      <c r="W152" s="1555"/>
      <c r="X152" s="598"/>
    </row>
    <row r="153" spans="1:31" s="596" customFormat="1" ht="15.75" hidden="1" outlineLevel="1" x14ac:dyDescent="0.25">
      <c r="A153" s="1550">
        <f>'Расшифр. Кред. портфеля'!A150</f>
        <v>0</v>
      </c>
      <c r="B153" s="1541"/>
      <c r="C153" s="1541"/>
      <c r="D153" s="1541"/>
      <c r="E153" s="1541"/>
      <c r="F153" s="1541"/>
      <c r="G153" s="1541"/>
      <c r="H153" s="1541"/>
      <c r="I153" s="1541">
        <f>'Расшифр. Кред. портфеля'!I150</f>
        <v>0</v>
      </c>
      <c r="J153" s="1541"/>
      <c r="K153" s="1541"/>
      <c r="L153" s="1541"/>
      <c r="M153" s="1541"/>
      <c r="N153" s="1541"/>
      <c r="O153" s="1221">
        <f>'Расшифр. Кред. портфеля'!O150</f>
        <v>0</v>
      </c>
      <c r="P153" s="1222"/>
      <c r="Q153" s="1223"/>
      <c r="R153" s="1551">
        <f>'Расшифр. Кред. портфеля'!R150</f>
        <v>0</v>
      </c>
      <c r="S153" s="1552"/>
      <c r="T153" s="1553">
        <f>'Расшифр. Кред. портфеля'!T150</f>
        <v>0</v>
      </c>
      <c r="U153" s="1553"/>
      <c r="V153" s="1554">
        <f>'Расшифр. Кред. портфеля'!V150</f>
        <v>0</v>
      </c>
      <c r="W153" s="1555"/>
      <c r="X153" s="598"/>
    </row>
    <row r="154" spans="1:31" s="600" customFormat="1" ht="16.5" collapsed="1" thickBot="1" x14ac:dyDescent="0.3">
      <c r="A154" s="713" t="s">
        <v>322</v>
      </c>
      <c r="B154" s="714"/>
      <c r="C154" s="714"/>
      <c r="D154" s="714"/>
      <c r="E154" s="714"/>
      <c r="F154" s="714"/>
      <c r="G154" s="714"/>
      <c r="H154" s="714"/>
      <c r="I154" s="714"/>
      <c r="J154" s="714"/>
      <c r="K154" s="714"/>
      <c r="L154" s="714"/>
      <c r="M154" s="714"/>
      <c r="N154" s="714"/>
      <c r="O154" s="714"/>
      <c r="P154" s="714"/>
      <c r="Q154" s="714"/>
      <c r="R154" s="714"/>
      <c r="S154" s="714"/>
      <c r="T154" s="714"/>
      <c r="U154" s="715"/>
      <c r="V154" s="1556">
        <f>SUM(V140:W153)</f>
        <v>0</v>
      </c>
      <c r="W154" s="1557"/>
      <c r="X154" s="599"/>
    </row>
    <row r="155" spans="1:31" s="596" customFormat="1" ht="12.75" x14ac:dyDescent="0.2">
      <c r="A155" s="598"/>
      <c r="B155" s="598"/>
      <c r="C155" s="598"/>
      <c r="D155" s="598"/>
      <c r="E155" s="598"/>
      <c r="F155" s="598"/>
      <c r="G155" s="598"/>
      <c r="H155" s="598"/>
      <c r="I155" s="598"/>
      <c r="J155" s="598"/>
      <c r="K155" s="598"/>
      <c r="L155" s="598"/>
      <c r="M155" s="598"/>
      <c r="N155" s="598"/>
      <c r="O155" s="598"/>
      <c r="P155" s="598"/>
      <c r="Q155" s="598"/>
      <c r="R155" s="598"/>
      <c r="S155" s="598"/>
      <c r="T155" s="598"/>
      <c r="U155" s="598"/>
      <c r="V155" s="598"/>
      <c r="W155" s="598"/>
      <c r="X155" s="598"/>
    </row>
    <row r="156" spans="1:31" s="596" customFormat="1" ht="15.75" x14ac:dyDescent="0.25">
      <c r="A156" s="1564" t="s">
        <v>1482</v>
      </c>
      <c r="B156" s="1564"/>
      <c r="C156" s="1564"/>
      <c r="D156" s="1564"/>
      <c r="E156" s="1564"/>
      <c r="F156" s="1564"/>
      <c r="G156" s="1564"/>
      <c r="H156" s="1564"/>
      <c r="I156" s="1564"/>
      <c r="J156" s="1564"/>
      <c r="K156" s="1564"/>
      <c r="L156" s="1564"/>
      <c r="M156" s="1564"/>
      <c r="N156" s="1564"/>
      <c r="O156" s="1564"/>
      <c r="P156" s="1564"/>
      <c r="Q156" s="1564"/>
      <c r="R156" s="1564"/>
      <c r="S156" s="1564"/>
      <c r="T156" s="1564"/>
      <c r="U156" s="1564"/>
      <c r="V156" s="1564"/>
      <c r="W156" s="1564"/>
      <c r="X156" s="1564"/>
      <c r="Y156" s="1564"/>
      <c r="Z156" s="1564"/>
      <c r="AA156" s="1564"/>
      <c r="AB156" s="1564"/>
      <c r="AC156" s="1564"/>
      <c r="AD156" s="1564"/>
    </row>
    <row r="157" spans="1:31" s="596" customFormat="1" x14ac:dyDescent="0.25">
      <c r="A157" s="604"/>
      <c r="B157" s="604"/>
      <c r="C157" s="604"/>
      <c r="D157" s="604"/>
      <c r="E157" s="604"/>
      <c r="F157" s="604"/>
      <c r="G157" s="604"/>
      <c r="H157" s="604"/>
      <c r="I157" s="604"/>
      <c r="J157" s="604"/>
      <c r="K157" s="604"/>
      <c r="L157" s="604"/>
      <c r="M157" s="604"/>
      <c r="N157" s="604"/>
      <c r="O157" s="604"/>
      <c r="P157" s="604"/>
      <c r="Q157" s="604"/>
      <c r="R157" s="604"/>
      <c r="S157" s="604"/>
      <c r="T157" s="604"/>
      <c r="U157" s="604"/>
      <c r="V157" s="604"/>
      <c r="W157" s="604"/>
      <c r="X157" s="604"/>
    </row>
    <row r="158" spans="1:31" s="596" customFormat="1" ht="30" customHeight="1" x14ac:dyDescent="0.25">
      <c r="A158" s="1088" t="s">
        <v>1483</v>
      </c>
      <c r="B158" s="1090"/>
      <c r="C158" s="700" t="s">
        <v>1471</v>
      </c>
      <c r="D158" s="669" t="str">
        <f>'Расшифр. Кред. портфеля'!D155</f>
        <v>янв.__</v>
      </c>
      <c r="E158" s="669" t="str">
        <f>'Расшифр. Кред. портфеля'!E155</f>
        <v>фев.__</v>
      </c>
      <c r="F158" s="669" t="str">
        <f>'Расшифр. Кред. портфеля'!F155</f>
        <v>мар.__</v>
      </c>
      <c r="G158" s="669" t="str">
        <f>'Расшифр. Кред. портфеля'!G155</f>
        <v>апр.__</v>
      </c>
      <c r="H158" s="669" t="str">
        <f>'Расшифр. Кред. портфеля'!H155</f>
        <v>май.__</v>
      </c>
      <c r="I158" s="669" t="str">
        <f>'Расшифр. Кред. портфеля'!I155</f>
        <v>июн.__</v>
      </c>
      <c r="J158" s="669" t="str">
        <f>'Расшифр. Кред. портфеля'!J155</f>
        <v>июл.__</v>
      </c>
      <c r="K158" s="669" t="str">
        <f>'Расшифр. Кред. портфеля'!K155</f>
        <v>авг.__</v>
      </c>
      <c r="L158" s="669" t="str">
        <f>'Расшифр. Кред. портфеля'!L155</f>
        <v>сен.__</v>
      </c>
      <c r="M158" s="669" t="str">
        <f>'Расшифр. Кред. портфеля'!M155</f>
        <v>окт.__</v>
      </c>
      <c r="N158" s="669" t="str">
        <f>'Расшифр. Кред. портфеля'!N155</f>
        <v>ноя.__</v>
      </c>
      <c r="O158" s="669" t="str">
        <f>'Расшифр. Кред. портфеля'!O155</f>
        <v>дек.__</v>
      </c>
      <c r="P158" s="669" t="str">
        <f>'Расшифр. Кред. портфеля'!P155</f>
        <v>апр.__2</v>
      </c>
      <c r="Q158" s="669" t="str">
        <f>'Расшифр. Кред. портфеля'!Q155</f>
        <v>июл.__2</v>
      </c>
      <c r="R158" s="669" t="str">
        <f>'Расшифр. Кред. портфеля'!R155</f>
        <v>окт.__2</v>
      </c>
      <c r="S158" s="669" t="str">
        <f>'Расшифр. Кред. портфеля'!S155</f>
        <v>янв.__2</v>
      </c>
      <c r="T158" s="669" t="str">
        <f>'Расшифр. Кред. портфеля'!T155</f>
        <v>апр.__4</v>
      </c>
      <c r="U158" s="669" t="str">
        <f>'Расшифр. Кред. портфеля'!U155</f>
        <v>июл.__4</v>
      </c>
      <c r="V158" s="669" t="str">
        <f>'Расшифр. Кред. портфеля'!V155</f>
        <v>окт.__3</v>
      </c>
      <c r="W158" s="669" t="str">
        <f>'Расшифр. Кред. портфеля'!W155</f>
        <v>янв.__3</v>
      </c>
      <c r="X158" s="669" t="str">
        <f>'Расшифр. Кред. портфеля'!X155</f>
        <v>апр.__3</v>
      </c>
      <c r="Y158" s="669" t="str">
        <f>'Расшифр. Кред. портфеля'!Y155</f>
        <v>июл.__3</v>
      </c>
      <c r="Z158" s="669" t="str">
        <f>'Расшифр. Кред. портфеля'!Z155</f>
        <v>окт.__4</v>
      </c>
      <c r="AA158" s="669" t="str">
        <f>'Расшифр. Кред. портфеля'!AA155</f>
        <v>янв.__4</v>
      </c>
      <c r="AB158" s="669" t="str">
        <f>'Расшифр. Кред. портфеля'!AB155</f>
        <v>янв.__5</v>
      </c>
      <c r="AC158" s="669" t="s">
        <v>1298</v>
      </c>
      <c r="AD158" s="669" t="s">
        <v>1227</v>
      </c>
      <c r="AE158" s="595"/>
    </row>
    <row r="159" spans="1:31" s="596" customFormat="1" ht="20.25" customHeight="1" x14ac:dyDescent="0.25">
      <c r="A159" s="1440">
        <f>'Расшифр. Кред. портфеля'!A156</f>
        <v>0</v>
      </c>
      <c r="B159" s="1441"/>
      <c r="C159" s="716">
        <f>'Расшифр. Кред. портфеля'!D156</f>
        <v>0</v>
      </c>
      <c r="D159" s="677">
        <f>'Расшифр. Кред. портфеля'!D156</f>
        <v>0</v>
      </c>
      <c r="E159" s="677">
        <f>'Расшифр. Кред. портфеля'!E156</f>
        <v>0</v>
      </c>
      <c r="F159" s="677">
        <f>'Расшифр. Кред. портфеля'!F156</f>
        <v>0</v>
      </c>
      <c r="G159" s="677">
        <f>'Расшифр. Кред. портфеля'!G156</f>
        <v>0</v>
      </c>
      <c r="H159" s="677">
        <f>'Расшифр. Кред. портфеля'!H156</f>
        <v>0</v>
      </c>
      <c r="I159" s="677">
        <f>'Расшифр. Кред. портфеля'!I156</f>
        <v>0</v>
      </c>
      <c r="J159" s="677">
        <f>'Расшифр. Кред. портфеля'!J156</f>
        <v>0</v>
      </c>
      <c r="K159" s="677">
        <f>'Расшифр. Кред. портфеля'!K156</f>
        <v>0</v>
      </c>
      <c r="L159" s="677">
        <f>'Расшифр. Кред. портфеля'!L156</f>
        <v>0</v>
      </c>
      <c r="M159" s="677">
        <f>'Расшифр. Кред. портфеля'!M156</f>
        <v>0</v>
      </c>
      <c r="N159" s="677">
        <f>'Расшифр. Кред. портфеля'!N156</f>
        <v>0</v>
      </c>
      <c r="O159" s="677">
        <f>'Расшифр. Кред. портфеля'!O156</f>
        <v>0</v>
      </c>
      <c r="P159" s="677">
        <f>'Расшифр. Кред. портфеля'!P156</f>
        <v>0</v>
      </c>
      <c r="Q159" s="677">
        <f>'Расшифр. Кред. портфеля'!Q156</f>
        <v>0</v>
      </c>
      <c r="R159" s="677">
        <f>'Расшифр. Кред. портфеля'!R156</f>
        <v>0</v>
      </c>
      <c r="S159" s="677">
        <f>'Расшифр. Кред. портфеля'!S156</f>
        <v>0</v>
      </c>
      <c r="T159" s="677">
        <f>'Расшифр. Кред. портфеля'!T156</f>
        <v>0</v>
      </c>
      <c r="U159" s="677">
        <f>'Расшифр. Кред. портфеля'!U156</f>
        <v>0</v>
      </c>
      <c r="V159" s="677">
        <f>'Расшифр. Кред. портфеля'!V156</f>
        <v>0</v>
      </c>
      <c r="W159" s="677">
        <f>'Расшифр. Кред. портфеля'!W156</f>
        <v>0</v>
      </c>
      <c r="X159" s="677">
        <f>'Расшифр. Кред. портфеля'!X156</f>
        <v>0</v>
      </c>
      <c r="Y159" s="677">
        <f>'Расшифр. Кред. портфеля'!Y156</f>
        <v>0</v>
      </c>
      <c r="Z159" s="677">
        <f>'Расшифр. Кред. портфеля'!Z156</f>
        <v>0</v>
      </c>
      <c r="AA159" s="677">
        <f>'Расшифр. Кред. портфеля'!AA156</f>
        <v>0</v>
      </c>
      <c r="AB159" s="677">
        <f>'Расшифр. Кред. портфеля'!AB156</f>
        <v>0</v>
      </c>
      <c r="AC159" s="677"/>
      <c r="AD159" s="677"/>
      <c r="AE159" s="595"/>
    </row>
    <row r="160" spans="1:31" s="596" customFormat="1" ht="17.25" customHeight="1" x14ac:dyDescent="0.25">
      <c r="A160" s="1440">
        <f>'Расшифр. Кред. портфеля'!A157</f>
        <v>0</v>
      </c>
      <c r="B160" s="1441"/>
      <c r="C160" s="716">
        <f>'Расшифр. Кред. портфеля'!D157</f>
        <v>0</v>
      </c>
      <c r="D160" s="677">
        <f>'Расшифр. Кред. портфеля'!D157</f>
        <v>0</v>
      </c>
      <c r="E160" s="677">
        <f>'Расшифр. Кред. портфеля'!E157</f>
        <v>0</v>
      </c>
      <c r="F160" s="677">
        <f>'Расшифр. Кред. портфеля'!F157</f>
        <v>0</v>
      </c>
      <c r="G160" s="677">
        <f>'Расшифр. Кред. портфеля'!G157</f>
        <v>0</v>
      </c>
      <c r="H160" s="677">
        <f>'Расшифр. Кред. портфеля'!H157</f>
        <v>0</v>
      </c>
      <c r="I160" s="677">
        <f>'Расшифр. Кред. портфеля'!I157</f>
        <v>0</v>
      </c>
      <c r="J160" s="677">
        <f>'Расшифр. Кред. портфеля'!J157</f>
        <v>0</v>
      </c>
      <c r="K160" s="677">
        <f>'Расшифр. Кред. портфеля'!K157</f>
        <v>0</v>
      </c>
      <c r="L160" s="677">
        <f>'Расшифр. Кред. портфеля'!L157</f>
        <v>0</v>
      </c>
      <c r="M160" s="677">
        <f>'Расшифр. Кред. портфеля'!M157</f>
        <v>0</v>
      </c>
      <c r="N160" s="677">
        <f>'Расшифр. Кред. портфеля'!N157</f>
        <v>0</v>
      </c>
      <c r="O160" s="677">
        <f>'Расшифр. Кред. портфеля'!O157</f>
        <v>0</v>
      </c>
      <c r="P160" s="677">
        <f>'Расшифр. Кред. портфеля'!P157</f>
        <v>0</v>
      </c>
      <c r="Q160" s="677">
        <f>'Расшифр. Кред. портфеля'!Q157</f>
        <v>0</v>
      </c>
      <c r="R160" s="677">
        <f>'Расшифр. Кред. портфеля'!R157</f>
        <v>0</v>
      </c>
      <c r="S160" s="677">
        <f>'Расшифр. Кред. портфеля'!S157</f>
        <v>0</v>
      </c>
      <c r="T160" s="677">
        <f>'Расшифр. Кред. портфеля'!T157</f>
        <v>0</v>
      </c>
      <c r="U160" s="677">
        <f>'Расшифр. Кред. портфеля'!U157</f>
        <v>0</v>
      </c>
      <c r="V160" s="677">
        <f>'Расшифр. Кред. портфеля'!V157</f>
        <v>0</v>
      </c>
      <c r="W160" s="677">
        <f>'Расшифр. Кред. портфеля'!W157</f>
        <v>0</v>
      </c>
      <c r="X160" s="677">
        <f>'Расшифр. Кред. портфеля'!X157</f>
        <v>0</v>
      </c>
      <c r="Y160" s="677">
        <f>'Расшифр. Кред. портфеля'!Y157</f>
        <v>0</v>
      </c>
      <c r="Z160" s="677">
        <f>'Расшифр. Кред. портфеля'!Z157</f>
        <v>0</v>
      </c>
      <c r="AA160" s="677">
        <f>'Расшифр. Кред. портфеля'!AA157</f>
        <v>0</v>
      </c>
      <c r="AB160" s="677">
        <f>'Расшифр. Кред. портфеля'!AB157</f>
        <v>0</v>
      </c>
      <c r="AC160" s="677"/>
      <c r="AD160" s="677"/>
      <c r="AE160" s="595"/>
    </row>
    <row r="161" spans="1:40" s="596" customFormat="1" ht="15.75" customHeight="1" x14ac:dyDescent="0.25">
      <c r="A161" s="1440">
        <f>'Расшифр. Кред. портфеля'!A158</f>
        <v>0</v>
      </c>
      <c r="B161" s="1441"/>
      <c r="C161" s="716">
        <f>'Расшифр. Кред. портфеля'!D158</f>
        <v>0</v>
      </c>
      <c r="D161" s="677">
        <f>'Расшифр. Кред. портфеля'!D158</f>
        <v>0</v>
      </c>
      <c r="E161" s="677">
        <f>'Расшифр. Кред. портфеля'!E158</f>
        <v>0</v>
      </c>
      <c r="F161" s="677">
        <f>'Расшифр. Кред. портфеля'!F158</f>
        <v>0</v>
      </c>
      <c r="G161" s="677">
        <f>'Расшифр. Кред. портфеля'!G158</f>
        <v>0</v>
      </c>
      <c r="H161" s="677">
        <f>'Расшифр. Кред. портфеля'!H158</f>
        <v>0</v>
      </c>
      <c r="I161" s="677">
        <f>'Расшифр. Кред. портфеля'!I158</f>
        <v>0</v>
      </c>
      <c r="J161" s="677">
        <f>'Расшифр. Кред. портфеля'!J158</f>
        <v>0</v>
      </c>
      <c r="K161" s="677">
        <f>'Расшифр. Кред. портфеля'!K158</f>
        <v>0</v>
      </c>
      <c r="L161" s="677">
        <f>'Расшифр. Кред. портфеля'!L158</f>
        <v>0</v>
      </c>
      <c r="M161" s="677">
        <f>'Расшифр. Кред. портфеля'!M158</f>
        <v>0</v>
      </c>
      <c r="N161" s="677">
        <f>'Расшифр. Кред. портфеля'!N158</f>
        <v>0</v>
      </c>
      <c r="O161" s="677">
        <f>'Расшифр. Кред. портфеля'!O158</f>
        <v>0</v>
      </c>
      <c r="P161" s="677">
        <f>'Расшифр. Кред. портфеля'!P158</f>
        <v>0</v>
      </c>
      <c r="Q161" s="677">
        <f>'Расшифр. Кред. портфеля'!Q158</f>
        <v>0</v>
      </c>
      <c r="R161" s="677">
        <f>'Расшифр. Кред. портфеля'!R158</f>
        <v>0</v>
      </c>
      <c r="S161" s="677">
        <f>'Расшифр. Кред. портфеля'!S158</f>
        <v>0</v>
      </c>
      <c r="T161" s="677">
        <f>'Расшифр. Кред. портфеля'!T158</f>
        <v>0</v>
      </c>
      <c r="U161" s="677">
        <f>'Расшифр. Кред. портфеля'!U158</f>
        <v>0</v>
      </c>
      <c r="V161" s="677">
        <f>'Расшифр. Кред. портфеля'!V158</f>
        <v>0</v>
      </c>
      <c r="W161" s="677">
        <f>'Расшифр. Кред. портфеля'!W158</f>
        <v>0</v>
      </c>
      <c r="X161" s="677">
        <f>'Расшифр. Кред. портфеля'!X158</f>
        <v>0</v>
      </c>
      <c r="Y161" s="677">
        <f>'Расшифр. Кред. портфеля'!Y158</f>
        <v>0</v>
      </c>
      <c r="Z161" s="677">
        <f>'Расшифр. Кред. портфеля'!Z158</f>
        <v>0</v>
      </c>
      <c r="AA161" s="677">
        <f>'Расшифр. Кред. портфеля'!AA158</f>
        <v>0</v>
      </c>
      <c r="AB161" s="677">
        <f>'Расшифр. Кред. портфеля'!AB158</f>
        <v>0</v>
      </c>
      <c r="AC161" s="677"/>
      <c r="AD161" s="677"/>
      <c r="AE161" s="595"/>
    </row>
    <row r="162" spans="1:40" s="596" customFormat="1" ht="15" customHeight="1" x14ac:dyDescent="0.25">
      <c r="A162" s="2113" t="str">
        <f>'Расшифр. Кред. портфеля'!A159</f>
        <v>Итого банк №1</v>
      </c>
      <c r="B162" s="1437"/>
      <c r="C162" s="716">
        <f>'Расшифр. Кред. портфеля'!D159</f>
        <v>0</v>
      </c>
      <c r="D162" s="678">
        <f>'Расшифр. Кред. портфеля'!D159</f>
        <v>0</v>
      </c>
      <c r="E162" s="678">
        <f>'Расшифр. Кред. портфеля'!E159</f>
        <v>0</v>
      </c>
      <c r="F162" s="678">
        <f>'Расшифр. Кред. портфеля'!F159</f>
        <v>0</v>
      </c>
      <c r="G162" s="678">
        <f>'Расшифр. Кред. портфеля'!G159</f>
        <v>0</v>
      </c>
      <c r="H162" s="678">
        <f>'Расшифр. Кред. портфеля'!H159</f>
        <v>0</v>
      </c>
      <c r="I162" s="678">
        <f>'Расшифр. Кред. портфеля'!I159</f>
        <v>0</v>
      </c>
      <c r="J162" s="678">
        <f>'Расшифр. Кред. портфеля'!J159</f>
        <v>0</v>
      </c>
      <c r="K162" s="678">
        <f>'Расшифр. Кред. портфеля'!K159</f>
        <v>0</v>
      </c>
      <c r="L162" s="678">
        <f>'Расшифр. Кред. портфеля'!L159</f>
        <v>0</v>
      </c>
      <c r="M162" s="678">
        <f>'Расшифр. Кред. портфеля'!M159</f>
        <v>0</v>
      </c>
      <c r="N162" s="678">
        <f>'Расшифр. Кред. портфеля'!N159</f>
        <v>0</v>
      </c>
      <c r="O162" s="678">
        <f>'Расшифр. Кред. портфеля'!O159</f>
        <v>0</v>
      </c>
      <c r="P162" s="678">
        <f>'Расшифр. Кред. портфеля'!P159</f>
        <v>0</v>
      </c>
      <c r="Q162" s="678">
        <f>'Расшифр. Кред. портфеля'!Q159</f>
        <v>0</v>
      </c>
      <c r="R162" s="678">
        <f>'Расшифр. Кред. портфеля'!R159</f>
        <v>0</v>
      </c>
      <c r="S162" s="678">
        <f>'Расшифр. Кред. портфеля'!S159</f>
        <v>0</v>
      </c>
      <c r="T162" s="678">
        <f>'Расшифр. Кред. портфеля'!T159</f>
        <v>0</v>
      </c>
      <c r="U162" s="678">
        <f>'Расшифр. Кред. портфеля'!U159</f>
        <v>0</v>
      </c>
      <c r="V162" s="678">
        <f>'Расшифр. Кред. портфеля'!V159</f>
        <v>0</v>
      </c>
      <c r="W162" s="678">
        <f>'Расшифр. Кред. портфеля'!W159</f>
        <v>0</v>
      </c>
      <c r="X162" s="678">
        <f>'Расшифр. Кред. портфеля'!X159</f>
        <v>0</v>
      </c>
      <c r="Y162" s="678">
        <f>'Расшифр. Кред. портфеля'!Y159</f>
        <v>0</v>
      </c>
      <c r="Z162" s="678">
        <f>'Расшифр. Кред. портфеля'!Z159</f>
        <v>0</v>
      </c>
      <c r="AA162" s="678">
        <f>'Расшифр. Кред. портфеля'!AA159</f>
        <v>0</v>
      </c>
      <c r="AB162" s="678">
        <f>'Расшифр. Кред. портфеля'!AB159</f>
        <v>0</v>
      </c>
      <c r="AC162" s="678">
        <f t="shared" ref="AC162:AD162" si="3">SUM(AC159:AC161)</f>
        <v>0</v>
      </c>
      <c r="AD162" s="678">
        <f t="shared" si="3"/>
        <v>0</v>
      </c>
      <c r="AE162" s="595"/>
    </row>
    <row r="163" spans="1:40" s="596" customFormat="1" x14ac:dyDescent="0.25">
      <c r="A163" s="1440">
        <f>'Расшифр. Кред. портфеля'!A160</f>
        <v>0</v>
      </c>
      <c r="B163" s="1441"/>
      <c r="C163" s="716">
        <f>'Расшифр. Кред. портфеля'!D160</f>
        <v>0</v>
      </c>
      <c r="D163" s="679">
        <f>'Расшифр. Кред. портфеля'!D160</f>
        <v>0</v>
      </c>
      <c r="E163" s="679">
        <f>'Расшифр. Кред. портфеля'!E160</f>
        <v>0</v>
      </c>
      <c r="F163" s="679">
        <f>'Расшифр. Кред. портфеля'!F160</f>
        <v>0</v>
      </c>
      <c r="G163" s="679">
        <f>'Расшифр. Кред. портфеля'!G160</f>
        <v>0</v>
      </c>
      <c r="H163" s="679">
        <f>'Расшифр. Кред. портфеля'!H160</f>
        <v>0</v>
      </c>
      <c r="I163" s="679">
        <f>'Расшифр. Кред. портфеля'!I160</f>
        <v>0</v>
      </c>
      <c r="J163" s="679">
        <f>'Расшифр. Кред. портфеля'!J160</f>
        <v>0</v>
      </c>
      <c r="K163" s="679">
        <f>'Расшифр. Кред. портфеля'!K160</f>
        <v>0</v>
      </c>
      <c r="L163" s="679">
        <f>'Расшифр. Кред. портфеля'!L160</f>
        <v>0</v>
      </c>
      <c r="M163" s="679">
        <f>'Расшифр. Кред. портфеля'!M160</f>
        <v>0</v>
      </c>
      <c r="N163" s="679">
        <f>'Расшифр. Кред. портфеля'!N160</f>
        <v>0</v>
      </c>
      <c r="O163" s="679">
        <f>'Расшифр. Кред. портфеля'!O160</f>
        <v>0</v>
      </c>
      <c r="P163" s="679">
        <f>'Расшифр. Кред. портфеля'!P160</f>
        <v>0</v>
      </c>
      <c r="Q163" s="679">
        <f>'Расшифр. Кред. портфеля'!Q160</f>
        <v>0</v>
      </c>
      <c r="R163" s="679">
        <f>'Расшифр. Кред. портфеля'!R160</f>
        <v>0</v>
      </c>
      <c r="S163" s="679">
        <f>'Расшифр. Кред. портфеля'!S160</f>
        <v>0</v>
      </c>
      <c r="T163" s="679">
        <f>'Расшифр. Кред. портфеля'!T160</f>
        <v>0</v>
      </c>
      <c r="U163" s="679">
        <f>'Расшифр. Кред. портфеля'!U160</f>
        <v>0</v>
      </c>
      <c r="V163" s="679">
        <f>'Расшифр. Кред. портфеля'!V160</f>
        <v>0</v>
      </c>
      <c r="W163" s="679">
        <f>'Расшифр. Кред. портфеля'!W160</f>
        <v>0</v>
      </c>
      <c r="X163" s="679">
        <f>'Расшифр. Кред. портфеля'!X160</f>
        <v>0</v>
      </c>
      <c r="Y163" s="679">
        <f>'Расшифр. Кред. портфеля'!Y160</f>
        <v>0</v>
      </c>
      <c r="Z163" s="679">
        <f>'Расшифр. Кред. портфеля'!Z160</f>
        <v>0</v>
      </c>
      <c r="AA163" s="679">
        <f>'Расшифр. Кред. портфеля'!AA160</f>
        <v>0</v>
      </c>
      <c r="AB163" s="679">
        <f>'Расшифр. Кред. портфеля'!AB160</f>
        <v>0</v>
      </c>
      <c r="AC163" s="672"/>
      <c r="AD163" s="672"/>
      <c r="AE163" s="595"/>
    </row>
    <row r="164" spans="1:40" s="596" customFormat="1" x14ac:dyDescent="0.25">
      <c r="A164" s="1440">
        <f>'Расшифр. Кред. портфеля'!A161</f>
        <v>0</v>
      </c>
      <c r="B164" s="1441"/>
      <c r="C164" s="716">
        <f>'Расшифр. Кред. портфеля'!D161</f>
        <v>0</v>
      </c>
      <c r="D164" s="679">
        <f>'Расшифр. Кред. портфеля'!D161</f>
        <v>0</v>
      </c>
      <c r="E164" s="679">
        <f>'Расшифр. Кред. портфеля'!E161</f>
        <v>0</v>
      </c>
      <c r="F164" s="679">
        <f>'Расшифр. Кред. портфеля'!F161</f>
        <v>0</v>
      </c>
      <c r="G164" s="679">
        <f>'Расшифр. Кред. портфеля'!G161</f>
        <v>0</v>
      </c>
      <c r="H164" s="679">
        <f>'Расшифр. Кред. портфеля'!H161</f>
        <v>0</v>
      </c>
      <c r="I164" s="679">
        <f>'Расшифр. Кред. портфеля'!I161</f>
        <v>0</v>
      </c>
      <c r="J164" s="679">
        <f>'Расшифр. Кред. портфеля'!J161</f>
        <v>0</v>
      </c>
      <c r="K164" s="679">
        <f>'Расшифр. Кред. портфеля'!K161</f>
        <v>0</v>
      </c>
      <c r="L164" s="679">
        <f>'Расшифр. Кред. портфеля'!L161</f>
        <v>0</v>
      </c>
      <c r="M164" s="679">
        <f>'Расшифр. Кред. портфеля'!M161</f>
        <v>0</v>
      </c>
      <c r="N164" s="679">
        <f>'Расшифр. Кред. портфеля'!N161</f>
        <v>0</v>
      </c>
      <c r="O164" s="679">
        <f>'Расшифр. Кред. портфеля'!O161</f>
        <v>0</v>
      </c>
      <c r="P164" s="679">
        <f>'Расшифр. Кред. портфеля'!P161</f>
        <v>0</v>
      </c>
      <c r="Q164" s="679">
        <f>'Расшифр. Кред. портфеля'!Q161</f>
        <v>0</v>
      </c>
      <c r="R164" s="679">
        <f>'Расшифр. Кред. портфеля'!R161</f>
        <v>0</v>
      </c>
      <c r="S164" s="679">
        <f>'Расшифр. Кред. портфеля'!S161</f>
        <v>0</v>
      </c>
      <c r="T164" s="679">
        <f>'Расшифр. Кред. портфеля'!T161</f>
        <v>0</v>
      </c>
      <c r="U164" s="679">
        <f>'Расшифр. Кред. портфеля'!U161</f>
        <v>0</v>
      </c>
      <c r="V164" s="679">
        <f>'Расшифр. Кред. портфеля'!V161</f>
        <v>0</v>
      </c>
      <c r="W164" s="679">
        <f>'Расшифр. Кред. портфеля'!W161</f>
        <v>0</v>
      </c>
      <c r="X164" s="679">
        <f>'Расшифр. Кред. портфеля'!X161</f>
        <v>0</v>
      </c>
      <c r="Y164" s="679">
        <f>'Расшифр. Кред. портфеля'!Y161</f>
        <v>0</v>
      </c>
      <c r="Z164" s="679">
        <f>'Расшифр. Кред. портфеля'!Z161</f>
        <v>0</v>
      </c>
      <c r="AA164" s="679">
        <f>'Расшифр. Кред. портфеля'!AA161</f>
        <v>0</v>
      </c>
      <c r="AB164" s="679">
        <f>'Расшифр. Кред. портфеля'!AB161</f>
        <v>0</v>
      </c>
      <c r="AC164" s="672"/>
      <c r="AD164" s="672"/>
      <c r="AE164" s="595"/>
    </row>
    <row r="165" spans="1:40" s="596" customFormat="1" x14ac:dyDescent="0.25">
      <c r="A165" s="1440">
        <f>'Расшифр. Кред. портфеля'!A162</f>
        <v>0</v>
      </c>
      <c r="B165" s="1441"/>
      <c r="C165" s="716">
        <f>'Расшифр. Кред. портфеля'!D162</f>
        <v>0</v>
      </c>
      <c r="D165" s="679">
        <f>'Расшифр. Кред. портфеля'!D162</f>
        <v>0</v>
      </c>
      <c r="E165" s="679">
        <f>'Расшифр. Кред. портфеля'!E162</f>
        <v>0</v>
      </c>
      <c r="F165" s="679">
        <f>'Расшифр. Кред. портфеля'!F162</f>
        <v>0</v>
      </c>
      <c r="G165" s="679">
        <f>'Расшифр. Кред. портфеля'!G162</f>
        <v>0</v>
      </c>
      <c r="H165" s="679">
        <f>'Расшифр. Кред. портфеля'!H162</f>
        <v>0</v>
      </c>
      <c r="I165" s="679">
        <f>'Расшифр. Кред. портфеля'!I162</f>
        <v>0</v>
      </c>
      <c r="J165" s="679">
        <f>'Расшифр. Кред. портфеля'!J162</f>
        <v>0</v>
      </c>
      <c r="K165" s="679">
        <f>'Расшифр. Кред. портфеля'!K162</f>
        <v>0</v>
      </c>
      <c r="L165" s="679">
        <f>'Расшифр. Кред. портфеля'!L162</f>
        <v>0</v>
      </c>
      <c r="M165" s="679">
        <f>'Расшифр. Кред. портфеля'!M162</f>
        <v>0</v>
      </c>
      <c r="N165" s="679">
        <f>'Расшифр. Кред. портфеля'!N162</f>
        <v>0</v>
      </c>
      <c r="O165" s="679">
        <f>'Расшифр. Кред. портфеля'!O162</f>
        <v>0</v>
      </c>
      <c r="P165" s="679">
        <f>'Расшифр. Кред. портфеля'!P162</f>
        <v>0</v>
      </c>
      <c r="Q165" s="679">
        <f>'Расшифр. Кред. портфеля'!Q162</f>
        <v>0</v>
      </c>
      <c r="R165" s="679">
        <f>'Расшифр. Кред. портфеля'!R162</f>
        <v>0</v>
      </c>
      <c r="S165" s="679">
        <f>'Расшифр. Кред. портфеля'!S162</f>
        <v>0</v>
      </c>
      <c r="T165" s="679">
        <f>'Расшифр. Кред. портфеля'!T162</f>
        <v>0</v>
      </c>
      <c r="U165" s="679">
        <f>'Расшифр. Кред. портфеля'!U162</f>
        <v>0</v>
      </c>
      <c r="V165" s="679">
        <f>'Расшифр. Кред. портфеля'!V162</f>
        <v>0</v>
      </c>
      <c r="W165" s="679">
        <f>'Расшифр. Кред. портфеля'!W162</f>
        <v>0</v>
      </c>
      <c r="X165" s="679">
        <f>'Расшифр. Кред. портфеля'!X162</f>
        <v>0</v>
      </c>
      <c r="Y165" s="679">
        <f>'Расшифр. Кред. портфеля'!Y162</f>
        <v>0</v>
      </c>
      <c r="Z165" s="679">
        <f>'Расшифр. Кред. портфеля'!Z162</f>
        <v>0</v>
      </c>
      <c r="AA165" s="679">
        <f>'Расшифр. Кред. портфеля'!AA162</f>
        <v>0</v>
      </c>
      <c r="AB165" s="679">
        <f>'Расшифр. Кред. портфеля'!AB162</f>
        <v>0</v>
      </c>
      <c r="AC165" s="672"/>
      <c r="AD165" s="672"/>
      <c r="AE165" s="595"/>
    </row>
    <row r="166" spans="1:40" s="596" customFormat="1" ht="15" customHeight="1" x14ac:dyDescent="0.2">
      <c r="A166" s="2113" t="str">
        <f>'Расшифр. Кред. портфеля'!A163</f>
        <v>Итого банк №2</v>
      </c>
      <c r="B166" s="1437"/>
      <c r="C166" s="716">
        <f>'Расшифр. Кред. портфеля'!D163</f>
        <v>0</v>
      </c>
      <c r="D166" s="678">
        <f>'Расшифр. Кред. портфеля'!D163</f>
        <v>0</v>
      </c>
      <c r="E166" s="678">
        <f>'Расшифр. Кред. портфеля'!E163</f>
        <v>0</v>
      </c>
      <c r="F166" s="678">
        <f>'Расшифр. Кред. портфеля'!F163</f>
        <v>0</v>
      </c>
      <c r="G166" s="678">
        <f>'Расшифр. Кред. портфеля'!G163</f>
        <v>0</v>
      </c>
      <c r="H166" s="678">
        <f>'Расшифр. Кред. портфеля'!H163</f>
        <v>0</v>
      </c>
      <c r="I166" s="678">
        <f>'Расшифр. Кред. портфеля'!I163</f>
        <v>0</v>
      </c>
      <c r="J166" s="678">
        <f>'Расшифр. Кред. портфеля'!J163</f>
        <v>0</v>
      </c>
      <c r="K166" s="678">
        <f>'Расшифр. Кред. портфеля'!K163</f>
        <v>0</v>
      </c>
      <c r="L166" s="678">
        <f>'Расшифр. Кред. портфеля'!L163</f>
        <v>0</v>
      </c>
      <c r="M166" s="678">
        <f>'Расшифр. Кред. портфеля'!M163</f>
        <v>0</v>
      </c>
      <c r="N166" s="678">
        <f>'Расшифр. Кред. портфеля'!N163</f>
        <v>0</v>
      </c>
      <c r="O166" s="678">
        <f>'Расшифр. Кред. портфеля'!O163</f>
        <v>0</v>
      </c>
      <c r="P166" s="678">
        <f>'Расшифр. Кред. портфеля'!P163</f>
        <v>0</v>
      </c>
      <c r="Q166" s="678">
        <f>'Расшифр. Кред. портфеля'!Q163</f>
        <v>0</v>
      </c>
      <c r="R166" s="678">
        <f>'Расшифр. Кред. портфеля'!R163</f>
        <v>0</v>
      </c>
      <c r="S166" s="678">
        <f>'Расшифр. Кред. портфеля'!S163</f>
        <v>0</v>
      </c>
      <c r="T166" s="678">
        <f>'Расшифр. Кред. портфеля'!T163</f>
        <v>0</v>
      </c>
      <c r="U166" s="678">
        <f>'Расшифр. Кред. портфеля'!U163</f>
        <v>0</v>
      </c>
      <c r="V166" s="678">
        <f>'Расшифр. Кред. портфеля'!V163</f>
        <v>0</v>
      </c>
      <c r="W166" s="678">
        <f>'Расшифр. Кред. портфеля'!W163</f>
        <v>0</v>
      </c>
      <c r="X166" s="678">
        <f>'Расшифр. Кред. портфеля'!X163</f>
        <v>0</v>
      </c>
      <c r="Y166" s="678">
        <f>'Расшифр. Кред. портфеля'!Y163</f>
        <v>0</v>
      </c>
      <c r="Z166" s="678">
        <f>'Расшифр. Кред. портфеля'!Z163</f>
        <v>0</v>
      </c>
      <c r="AA166" s="678">
        <f>'Расшифр. Кред. портфеля'!AA163</f>
        <v>0</v>
      </c>
      <c r="AB166" s="678">
        <f>'Расшифр. Кред. портфеля'!AB163</f>
        <v>0</v>
      </c>
      <c r="AC166" s="678">
        <f>'Расшифр. Кред. портфеля'!AC163</f>
        <v>0</v>
      </c>
      <c r="AD166" s="678">
        <f>'Расшифр. Кред. портфеля'!AD163</f>
        <v>0</v>
      </c>
      <c r="AE166" s="678">
        <f>'Расшифр. Кред. портфеля'!AE163</f>
        <v>0</v>
      </c>
      <c r="AF166" s="678">
        <f>'Расшифр. Кред. портфеля'!AF163</f>
        <v>0</v>
      </c>
      <c r="AG166" s="678">
        <f>'Расшифр. Кред. портфеля'!AG163</f>
        <v>0</v>
      </c>
      <c r="AH166" s="678">
        <f>'Расшифр. Кред. портфеля'!AH163</f>
        <v>0</v>
      </c>
      <c r="AI166" s="678">
        <f>'Расшифр. Кред. портфеля'!AI163</f>
        <v>0</v>
      </c>
      <c r="AJ166" s="678">
        <f>'Расшифр. Кред. портфеля'!AJ163</f>
        <v>0</v>
      </c>
      <c r="AK166" s="678">
        <f>'Расшифр. Кред. портфеля'!AK163</f>
        <v>0</v>
      </c>
      <c r="AL166" s="678">
        <f>'Расшифр. Кред. портфеля'!AL163</f>
        <v>0</v>
      </c>
      <c r="AM166" s="678">
        <f>'Расшифр. Кред. портфеля'!AM163</f>
        <v>0</v>
      </c>
      <c r="AN166" s="678">
        <f>'Расшифр. Кред. портфеля'!AN163</f>
        <v>0</v>
      </c>
    </row>
    <row r="167" spans="1:40" s="596" customFormat="1" x14ac:dyDescent="0.25">
      <c r="A167" s="1440">
        <f>'Расшифр. Кред. портфеля'!A164</f>
        <v>0</v>
      </c>
      <c r="B167" s="1441"/>
      <c r="C167" s="716">
        <f>'Расшифр. Кред. портфеля'!D164</f>
        <v>0</v>
      </c>
      <c r="D167" s="679">
        <f>'Расшифр. Кред. портфеля'!D164</f>
        <v>0</v>
      </c>
      <c r="E167" s="679">
        <f>'Расшифр. Кред. портфеля'!E164</f>
        <v>0</v>
      </c>
      <c r="F167" s="679">
        <f>'Расшифр. Кред. портфеля'!F164</f>
        <v>0</v>
      </c>
      <c r="G167" s="679">
        <f>'Расшифр. Кред. портфеля'!G164</f>
        <v>0</v>
      </c>
      <c r="H167" s="679">
        <f>'Расшифр. Кред. портфеля'!H164</f>
        <v>0</v>
      </c>
      <c r="I167" s="679">
        <f>'Расшифр. Кред. портфеля'!I164</f>
        <v>0</v>
      </c>
      <c r="J167" s="679">
        <f>'Расшифр. Кред. портфеля'!J164</f>
        <v>0</v>
      </c>
      <c r="K167" s="679">
        <f>'Расшифр. Кред. портфеля'!K164</f>
        <v>0</v>
      </c>
      <c r="L167" s="679">
        <f>'Расшифр. Кред. портфеля'!L164</f>
        <v>0</v>
      </c>
      <c r="M167" s="679">
        <f>'Расшифр. Кред. портфеля'!M164</f>
        <v>0</v>
      </c>
      <c r="N167" s="679">
        <f>'Расшифр. Кред. портфеля'!N164</f>
        <v>0</v>
      </c>
      <c r="O167" s="679">
        <f>'Расшифр. Кред. портфеля'!O164</f>
        <v>0</v>
      </c>
      <c r="P167" s="679">
        <f>'Расшифр. Кред. портфеля'!P164</f>
        <v>0</v>
      </c>
      <c r="Q167" s="679">
        <f>'Расшифр. Кред. портфеля'!Q164</f>
        <v>0</v>
      </c>
      <c r="R167" s="679">
        <f>'Расшифр. Кред. портфеля'!R164</f>
        <v>0</v>
      </c>
      <c r="S167" s="679">
        <f>'Расшифр. Кред. портфеля'!S164</f>
        <v>0</v>
      </c>
      <c r="T167" s="679">
        <f>'Расшифр. Кред. портфеля'!T164</f>
        <v>0</v>
      </c>
      <c r="U167" s="679">
        <f>'Расшифр. Кред. портфеля'!U164</f>
        <v>0</v>
      </c>
      <c r="V167" s="679">
        <f>'Расшифр. Кред. портфеля'!V164</f>
        <v>0</v>
      </c>
      <c r="W167" s="679">
        <f>'Расшифр. Кред. портфеля'!W164</f>
        <v>0</v>
      </c>
      <c r="X167" s="679">
        <f>'Расшифр. Кред. портфеля'!X164</f>
        <v>0</v>
      </c>
      <c r="Y167" s="679">
        <f>'Расшифр. Кред. портфеля'!Y164</f>
        <v>0</v>
      </c>
      <c r="Z167" s="679">
        <f>'Расшифр. Кред. портфеля'!Z164</f>
        <v>0</v>
      </c>
      <c r="AA167" s="679">
        <f>'Расшифр. Кред. портфеля'!AA164</f>
        <v>0</v>
      </c>
      <c r="AB167" s="679">
        <f>'Расшифр. Кред. портфеля'!AB164</f>
        <v>0</v>
      </c>
      <c r="AC167" s="679"/>
      <c r="AD167" s="679"/>
      <c r="AE167" s="595"/>
    </row>
    <row r="168" spans="1:40" s="596" customFormat="1" x14ac:dyDescent="0.25">
      <c r="A168" s="1440">
        <f>'Расшифр. Кред. портфеля'!A165</f>
        <v>0</v>
      </c>
      <c r="B168" s="1441"/>
      <c r="C168" s="716">
        <f>'Расшифр. Кред. портфеля'!D165</f>
        <v>0</v>
      </c>
      <c r="D168" s="679">
        <f>'Расшифр. Кред. портфеля'!D165</f>
        <v>0</v>
      </c>
      <c r="E168" s="679">
        <f>'Расшифр. Кред. портфеля'!E165</f>
        <v>0</v>
      </c>
      <c r="F168" s="679">
        <f>'Расшифр. Кред. портфеля'!F165</f>
        <v>0</v>
      </c>
      <c r="G168" s="679">
        <f>'Расшифр. Кред. портфеля'!G165</f>
        <v>0</v>
      </c>
      <c r="H168" s="679">
        <f>'Расшифр. Кред. портфеля'!H165</f>
        <v>0</v>
      </c>
      <c r="I168" s="679">
        <f>'Расшифр. Кред. портфеля'!I165</f>
        <v>0</v>
      </c>
      <c r="J168" s="679">
        <f>'Расшифр. Кред. портфеля'!J165</f>
        <v>0</v>
      </c>
      <c r="K168" s="679">
        <f>'Расшифр. Кред. портфеля'!K165</f>
        <v>0</v>
      </c>
      <c r="L168" s="679">
        <f>'Расшифр. Кред. портфеля'!L165</f>
        <v>0</v>
      </c>
      <c r="M168" s="679">
        <f>'Расшифр. Кред. портфеля'!M165</f>
        <v>0</v>
      </c>
      <c r="N168" s="679">
        <f>'Расшифр. Кред. портфеля'!N165</f>
        <v>0</v>
      </c>
      <c r="O168" s="679">
        <f>'Расшифр. Кред. портфеля'!O165</f>
        <v>0</v>
      </c>
      <c r="P168" s="679">
        <f>'Расшифр. Кред. портфеля'!P165</f>
        <v>0</v>
      </c>
      <c r="Q168" s="679">
        <f>'Расшифр. Кред. портфеля'!Q165</f>
        <v>0</v>
      </c>
      <c r="R168" s="679">
        <f>'Расшифр. Кред. портфеля'!R165</f>
        <v>0</v>
      </c>
      <c r="S168" s="679">
        <f>'Расшифр. Кред. портфеля'!S165</f>
        <v>0</v>
      </c>
      <c r="T168" s="679">
        <f>'Расшифр. Кред. портфеля'!T165</f>
        <v>0</v>
      </c>
      <c r="U168" s="679">
        <f>'Расшифр. Кред. портфеля'!U165</f>
        <v>0</v>
      </c>
      <c r="V168" s="679">
        <f>'Расшифр. Кред. портфеля'!V165</f>
        <v>0</v>
      </c>
      <c r="W168" s="679">
        <f>'Расшифр. Кред. портфеля'!W165</f>
        <v>0</v>
      </c>
      <c r="X168" s="679">
        <f>'Расшифр. Кред. портфеля'!X165</f>
        <v>0</v>
      </c>
      <c r="Y168" s="679">
        <f>'Расшифр. Кред. портфеля'!Y165</f>
        <v>0</v>
      </c>
      <c r="Z168" s="679">
        <f>'Расшифр. Кред. портфеля'!Z165</f>
        <v>0</v>
      </c>
      <c r="AA168" s="679">
        <f>'Расшифр. Кред. портфеля'!AA165</f>
        <v>0</v>
      </c>
      <c r="AB168" s="679">
        <f>'Расшифр. Кред. портфеля'!AB165</f>
        <v>0</v>
      </c>
      <c r="AC168" s="679"/>
      <c r="AD168" s="679"/>
      <c r="AE168" s="595"/>
    </row>
    <row r="169" spans="1:40" s="596" customFormat="1" x14ac:dyDescent="0.25">
      <c r="A169" s="1440">
        <f>'Расшифр. Кред. портфеля'!A166</f>
        <v>0</v>
      </c>
      <c r="B169" s="1441"/>
      <c r="C169" s="716">
        <f>'Расшифр. Кред. портфеля'!D166</f>
        <v>0</v>
      </c>
      <c r="D169" s="679">
        <f>'Расшифр. Кред. портфеля'!D166</f>
        <v>0</v>
      </c>
      <c r="E169" s="679">
        <f>'Расшифр. Кред. портфеля'!E166</f>
        <v>0</v>
      </c>
      <c r="F169" s="679">
        <f>'Расшифр. Кред. портфеля'!F166</f>
        <v>0</v>
      </c>
      <c r="G169" s="679">
        <f>'Расшифр. Кред. портфеля'!G166</f>
        <v>0</v>
      </c>
      <c r="H169" s="679">
        <f>'Расшифр. Кред. портфеля'!H166</f>
        <v>0</v>
      </c>
      <c r="I169" s="679">
        <f>'Расшифр. Кред. портфеля'!I166</f>
        <v>0</v>
      </c>
      <c r="J169" s="679">
        <f>'Расшифр. Кред. портфеля'!J166</f>
        <v>0</v>
      </c>
      <c r="K169" s="679">
        <f>'Расшифр. Кред. портфеля'!K166</f>
        <v>0</v>
      </c>
      <c r="L169" s="679">
        <f>'Расшифр. Кред. портфеля'!L166</f>
        <v>0</v>
      </c>
      <c r="M169" s="679">
        <f>'Расшифр. Кред. портфеля'!M166</f>
        <v>0</v>
      </c>
      <c r="N169" s="679">
        <f>'Расшифр. Кред. портфеля'!N166</f>
        <v>0</v>
      </c>
      <c r="O169" s="679">
        <f>'Расшифр. Кред. портфеля'!O166</f>
        <v>0</v>
      </c>
      <c r="P169" s="679">
        <f>'Расшифр. Кред. портфеля'!P166</f>
        <v>0</v>
      </c>
      <c r="Q169" s="679">
        <f>'Расшифр. Кред. портфеля'!Q166</f>
        <v>0</v>
      </c>
      <c r="R169" s="679">
        <f>'Расшифр. Кред. портфеля'!R166</f>
        <v>0</v>
      </c>
      <c r="S169" s="679">
        <f>'Расшифр. Кред. портфеля'!S166</f>
        <v>0</v>
      </c>
      <c r="T169" s="679">
        <f>'Расшифр. Кред. портфеля'!T166</f>
        <v>0</v>
      </c>
      <c r="U169" s="679">
        <f>'Расшифр. Кред. портфеля'!U166</f>
        <v>0</v>
      </c>
      <c r="V169" s="679">
        <f>'Расшифр. Кред. портфеля'!V166</f>
        <v>0</v>
      </c>
      <c r="W169" s="679">
        <f>'Расшифр. Кред. портфеля'!W166</f>
        <v>0</v>
      </c>
      <c r="X169" s="679">
        <f>'Расшифр. Кред. портфеля'!X166</f>
        <v>0</v>
      </c>
      <c r="Y169" s="679">
        <f>'Расшифр. Кред. портфеля'!Y166</f>
        <v>0</v>
      </c>
      <c r="Z169" s="679">
        <f>'Расшифр. Кред. портфеля'!Z166</f>
        <v>0</v>
      </c>
      <c r="AA169" s="679">
        <f>'Расшифр. Кред. портфеля'!AA166</f>
        <v>0</v>
      </c>
      <c r="AB169" s="679">
        <f>'Расшифр. Кред. портфеля'!AB166</f>
        <v>0</v>
      </c>
      <c r="AC169" s="679"/>
      <c r="AD169" s="679"/>
      <c r="AE169" s="595"/>
    </row>
    <row r="170" spans="1:40" s="596" customFormat="1" ht="15" customHeight="1" x14ac:dyDescent="0.25">
      <c r="A170" s="2113" t="str">
        <f>'Расшифр. Кред. портфеля'!A167</f>
        <v xml:space="preserve">Итого банк №3 </v>
      </c>
      <c r="B170" s="1437"/>
      <c r="C170" s="716">
        <f>'Расшифр. Кред. портфеля'!D167</f>
        <v>0</v>
      </c>
      <c r="D170" s="678">
        <f>'Расшифр. Кред. портфеля'!D167</f>
        <v>0</v>
      </c>
      <c r="E170" s="678">
        <f>'Расшифр. Кред. портфеля'!E167</f>
        <v>0</v>
      </c>
      <c r="F170" s="678">
        <f>'Расшифр. Кред. портфеля'!F167</f>
        <v>0</v>
      </c>
      <c r="G170" s="678">
        <f>'Расшифр. Кред. портфеля'!G167</f>
        <v>0</v>
      </c>
      <c r="H170" s="678">
        <f>'Расшифр. Кред. портфеля'!H167</f>
        <v>0</v>
      </c>
      <c r="I170" s="678">
        <f>'Расшифр. Кред. портфеля'!I167</f>
        <v>0</v>
      </c>
      <c r="J170" s="678">
        <f>'Расшифр. Кред. портфеля'!J167</f>
        <v>0</v>
      </c>
      <c r="K170" s="678">
        <f>'Расшифр. Кред. портфеля'!K167</f>
        <v>0</v>
      </c>
      <c r="L170" s="678">
        <f>'Расшифр. Кред. портфеля'!L167</f>
        <v>0</v>
      </c>
      <c r="M170" s="678">
        <f>'Расшифр. Кред. портфеля'!M167</f>
        <v>0</v>
      </c>
      <c r="N170" s="678">
        <f>'Расшифр. Кред. портфеля'!N167</f>
        <v>0</v>
      </c>
      <c r="O170" s="678">
        <f>'Расшифр. Кред. портфеля'!O167</f>
        <v>0</v>
      </c>
      <c r="P170" s="678">
        <f>'Расшифр. Кред. портфеля'!P167</f>
        <v>0</v>
      </c>
      <c r="Q170" s="678">
        <f>'Расшифр. Кред. портфеля'!Q167</f>
        <v>0</v>
      </c>
      <c r="R170" s="678">
        <f>'Расшифр. Кред. портфеля'!R167</f>
        <v>0</v>
      </c>
      <c r="S170" s="678">
        <f>'Расшифр. Кред. портфеля'!S167</f>
        <v>0</v>
      </c>
      <c r="T170" s="678">
        <f>'Расшифр. Кред. портфеля'!T167</f>
        <v>0</v>
      </c>
      <c r="U170" s="678">
        <f>'Расшифр. Кред. портфеля'!U167</f>
        <v>0</v>
      </c>
      <c r="V170" s="678">
        <f>'Расшифр. Кред. портфеля'!V167</f>
        <v>0</v>
      </c>
      <c r="W170" s="678">
        <f>'Расшифр. Кред. портфеля'!W167</f>
        <v>0</v>
      </c>
      <c r="X170" s="678">
        <f>'Расшифр. Кред. портфеля'!X167</f>
        <v>0</v>
      </c>
      <c r="Y170" s="678">
        <f>'Расшифр. Кред. портфеля'!Y167</f>
        <v>0</v>
      </c>
      <c r="Z170" s="678">
        <f>'Расшифр. Кред. портфеля'!Z167</f>
        <v>0</v>
      </c>
      <c r="AA170" s="678">
        <f>'Расшифр. Кред. портфеля'!AA167</f>
        <v>0</v>
      </c>
      <c r="AB170" s="678">
        <f>'Расшифр. Кред. портфеля'!AB167</f>
        <v>0</v>
      </c>
      <c r="AC170" s="678">
        <f t="shared" ref="AC170:AD170" si="4">SUM(AC167:AC169)</f>
        <v>0</v>
      </c>
      <c r="AD170" s="678">
        <f t="shared" si="4"/>
        <v>0</v>
      </c>
      <c r="AE170" s="595"/>
    </row>
    <row r="171" spans="1:40" s="596" customFormat="1" x14ac:dyDescent="0.25">
      <c r="A171" s="1440">
        <f>'Расшифр. Кред. портфеля'!A168</f>
        <v>0</v>
      </c>
      <c r="B171" s="1441"/>
      <c r="C171" s="716">
        <f>'Расшифр. Кред. портфеля'!D168</f>
        <v>0</v>
      </c>
      <c r="D171" s="679">
        <f>'Расшифр. Кред. портфеля'!D168</f>
        <v>0</v>
      </c>
      <c r="E171" s="679">
        <f>'Расшифр. Кред. портфеля'!E168</f>
        <v>0</v>
      </c>
      <c r="F171" s="679">
        <f>'Расшифр. Кред. портфеля'!F168</f>
        <v>0</v>
      </c>
      <c r="G171" s="679">
        <f>'Расшифр. Кред. портфеля'!G168</f>
        <v>0</v>
      </c>
      <c r="H171" s="679">
        <f>'Расшифр. Кред. портфеля'!H168</f>
        <v>0</v>
      </c>
      <c r="I171" s="679">
        <f>'Расшифр. Кред. портфеля'!I168</f>
        <v>0</v>
      </c>
      <c r="J171" s="679">
        <f>'Расшифр. Кред. портфеля'!J168</f>
        <v>0</v>
      </c>
      <c r="K171" s="679">
        <f>'Расшифр. Кред. портфеля'!K168</f>
        <v>0</v>
      </c>
      <c r="L171" s="679">
        <f>'Расшифр. Кред. портфеля'!L168</f>
        <v>0</v>
      </c>
      <c r="M171" s="679">
        <f>'Расшифр. Кред. портфеля'!M168</f>
        <v>0</v>
      </c>
      <c r="N171" s="679">
        <f>'Расшифр. Кред. портфеля'!N168</f>
        <v>0</v>
      </c>
      <c r="O171" s="679">
        <f>'Расшифр. Кред. портфеля'!O168</f>
        <v>0</v>
      </c>
      <c r="P171" s="679">
        <f>'Расшифр. Кред. портфеля'!P168</f>
        <v>0</v>
      </c>
      <c r="Q171" s="679">
        <f>'Расшифр. Кред. портфеля'!Q168</f>
        <v>0</v>
      </c>
      <c r="R171" s="679">
        <f>'Расшифр. Кред. портфеля'!R168</f>
        <v>0</v>
      </c>
      <c r="S171" s="679">
        <f>'Расшифр. Кред. портфеля'!S168</f>
        <v>0</v>
      </c>
      <c r="T171" s="679">
        <f>'Расшифр. Кред. портфеля'!T168</f>
        <v>0</v>
      </c>
      <c r="U171" s="679">
        <f>'Расшифр. Кред. портфеля'!U168</f>
        <v>0</v>
      </c>
      <c r="V171" s="679">
        <f>'Расшифр. Кред. портфеля'!V168</f>
        <v>0</v>
      </c>
      <c r="W171" s="679">
        <f>'Расшифр. Кред. портфеля'!W168</f>
        <v>0</v>
      </c>
      <c r="X171" s="679">
        <f>'Расшифр. Кред. портфеля'!X168</f>
        <v>0</v>
      </c>
      <c r="Y171" s="679">
        <f>'Расшифр. Кред. портфеля'!Y168</f>
        <v>0</v>
      </c>
      <c r="Z171" s="679">
        <f>'Расшифр. Кред. портфеля'!Z168</f>
        <v>0</v>
      </c>
      <c r="AA171" s="679">
        <f>'Расшифр. Кред. портфеля'!AA168</f>
        <v>0</v>
      </c>
      <c r="AB171" s="679">
        <f>'Расшифр. Кред. портфеля'!AB168</f>
        <v>0</v>
      </c>
      <c r="AC171" s="679"/>
      <c r="AD171" s="679"/>
      <c r="AE171" s="595"/>
    </row>
    <row r="172" spans="1:40" s="596" customFormat="1" x14ac:dyDescent="0.25">
      <c r="A172" s="1440">
        <f>'Расшифр. Кред. портфеля'!A169</f>
        <v>0</v>
      </c>
      <c r="B172" s="1441"/>
      <c r="C172" s="716">
        <f>'Расшифр. Кред. портфеля'!D169</f>
        <v>0</v>
      </c>
      <c r="D172" s="679">
        <f>'Расшифр. Кред. портфеля'!D169</f>
        <v>0</v>
      </c>
      <c r="E172" s="679">
        <f>'Расшифр. Кред. портфеля'!E169</f>
        <v>0</v>
      </c>
      <c r="F172" s="679">
        <f>'Расшифр. Кред. портфеля'!F169</f>
        <v>0</v>
      </c>
      <c r="G172" s="679">
        <f>'Расшифр. Кред. портфеля'!G169</f>
        <v>0</v>
      </c>
      <c r="H172" s="679">
        <f>'Расшифр. Кред. портфеля'!H169</f>
        <v>0</v>
      </c>
      <c r="I172" s="679">
        <f>'Расшифр. Кред. портфеля'!I169</f>
        <v>0</v>
      </c>
      <c r="J172" s="679">
        <f>'Расшифр. Кред. портфеля'!J169</f>
        <v>0</v>
      </c>
      <c r="K172" s="679">
        <f>'Расшифр. Кред. портфеля'!K169</f>
        <v>0</v>
      </c>
      <c r="L172" s="679">
        <f>'Расшифр. Кред. портфеля'!L169</f>
        <v>0</v>
      </c>
      <c r="M172" s="679">
        <f>'Расшифр. Кред. портфеля'!M169</f>
        <v>0</v>
      </c>
      <c r="N172" s="679">
        <f>'Расшифр. Кред. портфеля'!N169</f>
        <v>0</v>
      </c>
      <c r="O172" s="679">
        <f>'Расшифр. Кред. портфеля'!O169</f>
        <v>0</v>
      </c>
      <c r="P172" s="679">
        <f>'Расшифр. Кред. портфеля'!P169</f>
        <v>0</v>
      </c>
      <c r="Q172" s="679">
        <f>'Расшифр. Кред. портфеля'!Q169</f>
        <v>0</v>
      </c>
      <c r="R172" s="679">
        <f>'Расшифр. Кред. портфеля'!R169</f>
        <v>0</v>
      </c>
      <c r="S172" s="679">
        <f>'Расшифр. Кред. портфеля'!S169</f>
        <v>0</v>
      </c>
      <c r="T172" s="679">
        <f>'Расшифр. Кред. портфеля'!T169</f>
        <v>0</v>
      </c>
      <c r="U172" s="679">
        <f>'Расшифр. Кред. портфеля'!U169</f>
        <v>0</v>
      </c>
      <c r="V172" s="679">
        <f>'Расшифр. Кред. портфеля'!V169</f>
        <v>0</v>
      </c>
      <c r="W172" s="679">
        <f>'Расшифр. Кред. портфеля'!W169</f>
        <v>0</v>
      </c>
      <c r="X172" s="679">
        <f>'Расшифр. Кред. портфеля'!X169</f>
        <v>0</v>
      </c>
      <c r="Y172" s="679">
        <f>'Расшифр. Кред. портфеля'!Y169</f>
        <v>0</v>
      </c>
      <c r="Z172" s="679">
        <f>'Расшифр. Кред. портфеля'!Z169</f>
        <v>0</v>
      </c>
      <c r="AA172" s="679">
        <f>'Расшифр. Кред. портфеля'!AA169</f>
        <v>0</v>
      </c>
      <c r="AB172" s="679">
        <f>'Расшифр. Кред. портфеля'!AB169</f>
        <v>0</v>
      </c>
      <c r="AC172" s="679"/>
      <c r="AD172" s="679"/>
      <c r="AE172" s="595"/>
    </row>
    <row r="173" spans="1:40" s="596" customFormat="1" x14ac:dyDescent="0.25">
      <c r="A173" s="1440">
        <f>'Расшифр. Кред. портфеля'!A170</f>
        <v>0</v>
      </c>
      <c r="B173" s="1441"/>
      <c r="C173" s="716">
        <f>'Расшифр. Кред. портфеля'!D170</f>
        <v>0</v>
      </c>
      <c r="D173" s="679">
        <f>'Расшифр. Кред. портфеля'!D170</f>
        <v>0</v>
      </c>
      <c r="E173" s="679">
        <f>'Расшифр. Кред. портфеля'!E170</f>
        <v>0</v>
      </c>
      <c r="F173" s="679">
        <f>'Расшифр. Кред. портфеля'!F170</f>
        <v>0</v>
      </c>
      <c r="G173" s="679">
        <f>'Расшифр. Кред. портфеля'!G170</f>
        <v>0</v>
      </c>
      <c r="H173" s="679">
        <f>'Расшифр. Кред. портфеля'!H170</f>
        <v>0</v>
      </c>
      <c r="I173" s="679">
        <f>'Расшифр. Кред. портфеля'!I170</f>
        <v>0</v>
      </c>
      <c r="J173" s="679">
        <f>'Расшифр. Кред. портфеля'!J170</f>
        <v>0</v>
      </c>
      <c r="K173" s="679">
        <f>'Расшифр. Кред. портфеля'!K170</f>
        <v>0</v>
      </c>
      <c r="L173" s="679">
        <f>'Расшифр. Кред. портфеля'!L170</f>
        <v>0</v>
      </c>
      <c r="M173" s="679">
        <f>'Расшифр. Кред. портфеля'!M170</f>
        <v>0</v>
      </c>
      <c r="N173" s="679">
        <f>'Расшифр. Кред. портфеля'!N170</f>
        <v>0</v>
      </c>
      <c r="O173" s="679">
        <f>'Расшифр. Кред. портфеля'!O170</f>
        <v>0</v>
      </c>
      <c r="P173" s="679">
        <f>'Расшифр. Кред. портфеля'!P170</f>
        <v>0</v>
      </c>
      <c r="Q173" s="679">
        <f>'Расшифр. Кред. портфеля'!Q170</f>
        <v>0</v>
      </c>
      <c r="R173" s="679">
        <f>'Расшифр. Кред. портфеля'!R170</f>
        <v>0</v>
      </c>
      <c r="S173" s="679">
        <f>'Расшифр. Кред. портфеля'!S170</f>
        <v>0</v>
      </c>
      <c r="T173" s="679">
        <f>'Расшифр. Кред. портфеля'!T170</f>
        <v>0</v>
      </c>
      <c r="U173" s="679">
        <f>'Расшифр. Кред. портфеля'!U170</f>
        <v>0</v>
      </c>
      <c r="V173" s="679">
        <f>'Расшифр. Кред. портфеля'!V170</f>
        <v>0</v>
      </c>
      <c r="W173" s="679">
        <f>'Расшифр. Кред. портфеля'!W170</f>
        <v>0</v>
      </c>
      <c r="X173" s="679">
        <f>'Расшифр. Кред. портфеля'!X170</f>
        <v>0</v>
      </c>
      <c r="Y173" s="679">
        <f>'Расшифр. Кред. портфеля'!Y170</f>
        <v>0</v>
      </c>
      <c r="Z173" s="679">
        <f>'Расшифр. Кред. портфеля'!Z170</f>
        <v>0</v>
      </c>
      <c r="AA173" s="679">
        <f>'Расшифр. Кред. портфеля'!AA170</f>
        <v>0</v>
      </c>
      <c r="AB173" s="679">
        <f>'Расшифр. Кред. портфеля'!AB170</f>
        <v>0</v>
      </c>
      <c r="AC173" s="679"/>
      <c r="AD173" s="679"/>
      <c r="AE173" s="595"/>
    </row>
    <row r="174" spans="1:40" s="596" customFormat="1" ht="15" customHeight="1" x14ac:dyDescent="0.2">
      <c r="A174" s="2113" t="str">
        <f>'Расшифр. Кред. портфеля'!A171</f>
        <v>Итого банк №4</v>
      </c>
      <c r="B174" s="1437"/>
      <c r="C174" s="716">
        <f>'Расшифр. Кред. портфеля'!D171</f>
        <v>0</v>
      </c>
      <c r="D174" s="678">
        <f>'Расшифр. Кред. портфеля'!D171</f>
        <v>0</v>
      </c>
      <c r="E174" s="678">
        <f>'Расшифр. Кред. портфеля'!E171</f>
        <v>0</v>
      </c>
      <c r="F174" s="678">
        <f>'Расшифр. Кред. портфеля'!F171</f>
        <v>0</v>
      </c>
      <c r="G174" s="678">
        <f>'Расшифр. Кред. портфеля'!G171</f>
        <v>0</v>
      </c>
      <c r="H174" s="678">
        <f>'Расшифр. Кред. портфеля'!H171</f>
        <v>0</v>
      </c>
      <c r="I174" s="678">
        <f>'Расшифр. Кред. портфеля'!I171</f>
        <v>0</v>
      </c>
      <c r="J174" s="678">
        <f>'Расшифр. Кред. портфеля'!J171</f>
        <v>0</v>
      </c>
      <c r="K174" s="678">
        <f>'Расшифр. Кред. портфеля'!K171</f>
        <v>0</v>
      </c>
      <c r="L174" s="678">
        <f>'Расшифр. Кред. портфеля'!L171</f>
        <v>0</v>
      </c>
      <c r="M174" s="678">
        <f>'Расшифр. Кред. портфеля'!M171</f>
        <v>0</v>
      </c>
      <c r="N174" s="678">
        <f>'Расшифр. Кред. портфеля'!N171</f>
        <v>0</v>
      </c>
      <c r="O174" s="678">
        <f>'Расшифр. Кред. портфеля'!O171</f>
        <v>0</v>
      </c>
      <c r="P174" s="678">
        <f>'Расшифр. Кред. портфеля'!P171</f>
        <v>0</v>
      </c>
      <c r="Q174" s="678">
        <f>'Расшифр. Кред. портфеля'!Q171</f>
        <v>0</v>
      </c>
      <c r="R174" s="678">
        <f>'Расшифр. Кред. портфеля'!R171</f>
        <v>0</v>
      </c>
      <c r="S174" s="678">
        <f>'Расшифр. Кред. портфеля'!S171</f>
        <v>0</v>
      </c>
      <c r="T174" s="678">
        <f>'Расшифр. Кред. портфеля'!T171</f>
        <v>0</v>
      </c>
      <c r="U174" s="678">
        <f>'Расшифр. Кред. портфеля'!U171</f>
        <v>0</v>
      </c>
      <c r="V174" s="678">
        <f>'Расшифр. Кред. портфеля'!V171</f>
        <v>0</v>
      </c>
      <c r="W174" s="678">
        <f>'Расшифр. Кред. портфеля'!W171</f>
        <v>0</v>
      </c>
      <c r="X174" s="678">
        <f>'Расшифр. Кред. портфеля'!X171</f>
        <v>0</v>
      </c>
      <c r="Y174" s="678">
        <f>'Расшифр. Кред. портфеля'!Y171</f>
        <v>0</v>
      </c>
      <c r="Z174" s="678">
        <f>'Расшифр. Кред. портфеля'!Z171</f>
        <v>0</v>
      </c>
      <c r="AA174" s="678">
        <f>'Расшифр. Кред. портфеля'!AA171</f>
        <v>0</v>
      </c>
      <c r="AB174" s="678">
        <f>'Расшифр. Кред. портфеля'!AB171</f>
        <v>0</v>
      </c>
      <c r="AC174" s="678">
        <f>'Расшифр. Кред. портфеля'!AC171</f>
        <v>0</v>
      </c>
      <c r="AD174" s="678">
        <f>'Расшифр. Кред. портфеля'!AD171</f>
        <v>0</v>
      </c>
      <c r="AE174" s="678">
        <f>'Расшифр. Кред. портфеля'!AE171</f>
        <v>0</v>
      </c>
      <c r="AF174" s="678">
        <f>'Расшифр. Кред. портфеля'!AF171</f>
        <v>0</v>
      </c>
      <c r="AG174" s="678">
        <f>'Расшифр. Кред. портфеля'!AG171</f>
        <v>0</v>
      </c>
      <c r="AH174" s="678">
        <f>'Расшифр. Кред. портфеля'!AH171</f>
        <v>0</v>
      </c>
      <c r="AI174" s="678">
        <f>'Расшифр. Кред. портфеля'!AI171</f>
        <v>0</v>
      </c>
      <c r="AJ174" s="678">
        <f>'Расшифр. Кред. портфеля'!AJ171</f>
        <v>0</v>
      </c>
      <c r="AK174" s="678">
        <f>'Расшифр. Кред. портфеля'!AK171</f>
        <v>0</v>
      </c>
      <c r="AL174" s="678">
        <f>'Расшифр. Кред. портфеля'!AL171</f>
        <v>0</v>
      </c>
      <c r="AM174" s="678">
        <f>'Расшифр. Кред. портфеля'!AM171</f>
        <v>0</v>
      </c>
      <c r="AN174" s="678">
        <f>'Расшифр. Кред. портфеля'!AN171</f>
        <v>0</v>
      </c>
    </row>
    <row r="175" spans="1:40" s="596" customFormat="1" ht="15" customHeight="1" x14ac:dyDescent="0.25">
      <c r="A175" s="2114" t="str">
        <f>'Расшифр. Кред. портфеля'!A172</f>
        <v>Итого по всем банкам</v>
      </c>
      <c r="B175" s="1439"/>
      <c r="C175" s="716">
        <f>'Расшифр. Кред. портфеля'!D172</f>
        <v>0</v>
      </c>
      <c r="D175" s="680">
        <f>'Расшифр. Кред. портфеля'!D172</f>
        <v>0</v>
      </c>
      <c r="E175" s="680">
        <f>'Расшифр. Кред. портфеля'!E172</f>
        <v>0</v>
      </c>
      <c r="F175" s="680">
        <f>'Расшифр. Кред. портфеля'!F172</f>
        <v>0</v>
      </c>
      <c r="G175" s="680">
        <f>'Расшифр. Кред. портфеля'!G172</f>
        <v>0</v>
      </c>
      <c r="H175" s="680">
        <f>'Расшифр. Кред. портфеля'!H172</f>
        <v>0</v>
      </c>
      <c r="I175" s="680">
        <f>'Расшифр. Кред. портфеля'!I172</f>
        <v>0</v>
      </c>
      <c r="J175" s="680">
        <f>'Расшифр. Кред. портфеля'!J172</f>
        <v>0</v>
      </c>
      <c r="K175" s="680">
        <f>'Расшифр. Кред. портфеля'!K172</f>
        <v>0</v>
      </c>
      <c r="L175" s="680">
        <f>'Расшифр. Кред. портфеля'!L172</f>
        <v>0</v>
      </c>
      <c r="M175" s="680">
        <f>'Расшифр. Кред. портфеля'!M172</f>
        <v>0</v>
      </c>
      <c r="N175" s="680">
        <f>'Расшифр. Кред. портфеля'!N172</f>
        <v>0</v>
      </c>
      <c r="O175" s="680">
        <f>'Расшифр. Кред. портфеля'!O172</f>
        <v>0</v>
      </c>
      <c r="P175" s="680">
        <f>'Расшифр. Кред. портфеля'!P172</f>
        <v>0</v>
      </c>
      <c r="Q175" s="680">
        <f>'Расшифр. Кред. портфеля'!Q172</f>
        <v>0</v>
      </c>
      <c r="R175" s="680">
        <f>'Расшифр. Кред. портфеля'!R172</f>
        <v>0</v>
      </c>
      <c r="S175" s="680">
        <f>'Расшифр. Кред. портфеля'!S172</f>
        <v>0</v>
      </c>
      <c r="T175" s="680">
        <f>'Расшифр. Кред. портфеля'!T172</f>
        <v>0</v>
      </c>
      <c r="U175" s="680">
        <f>'Расшифр. Кред. портфеля'!U172</f>
        <v>0</v>
      </c>
      <c r="V175" s="680">
        <f>'Расшифр. Кред. портфеля'!V172</f>
        <v>0</v>
      </c>
      <c r="W175" s="680">
        <f>'Расшифр. Кред. портфеля'!W172</f>
        <v>0</v>
      </c>
      <c r="X175" s="680">
        <f>'Расшифр. Кред. портфеля'!X172</f>
        <v>0</v>
      </c>
      <c r="Y175" s="680">
        <f>'Расшифр. Кред. портфеля'!Y172</f>
        <v>0</v>
      </c>
      <c r="Z175" s="680">
        <f>'Расшифр. Кред. портфеля'!Z172</f>
        <v>0</v>
      </c>
      <c r="AA175" s="680">
        <f>'Расшифр. Кред. портфеля'!AA172</f>
        <v>0</v>
      </c>
      <c r="AB175" s="680">
        <f>'Расшифр. Кред. портфеля'!AB172</f>
        <v>0</v>
      </c>
      <c r="AC175" s="680">
        <f t="shared" ref="AC175:AD175" si="5">AC162+AC166+AC170+AC174</f>
        <v>0</v>
      </c>
      <c r="AD175" s="680">
        <f t="shared" si="5"/>
        <v>0</v>
      </c>
      <c r="AE175" s="595"/>
    </row>
    <row r="176" spans="1:40" s="596" customFormat="1" x14ac:dyDescent="0.25">
      <c r="A176" s="1440" t="str">
        <f>'Расшифр. Кред. портфеля'!A173</f>
        <v>в том числе</v>
      </c>
      <c r="B176" s="1441"/>
      <c r="C176" s="716">
        <f>'Расшифр. Кред. портфеля'!D173</f>
        <v>0</v>
      </c>
      <c r="D176" s="679">
        <f>'Расшифр. Кред. портфеля'!D173</f>
        <v>0</v>
      </c>
      <c r="E176" s="679"/>
      <c r="F176" s="679"/>
      <c r="G176" s="681"/>
      <c r="H176" s="681"/>
      <c r="I176" s="681"/>
      <c r="J176" s="681"/>
      <c r="K176" s="679"/>
      <c r="L176" s="679"/>
      <c r="M176" s="679"/>
      <c r="N176" s="679"/>
      <c r="O176" s="679"/>
      <c r="P176" s="679"/>
      <c r="Q176" s="679"/>
      <c r="R176" s="679"/>
      <c r="S176" s="679"/>
      <c r="T176" s="679"/>
      <c r="U176" s="679"/>
      <c r="V176" s="679"/>
      <c r="W176" s="679"/>
      <c r="X176" s="679"/>
      <c r="Y176" s="679"/>
      <c r="Z176" s="679"/>
      <c r="AA176" s="679"/>
      <c r="AB176" s="679"/>
      <c r="AC176" s="679"/>
      <c r="AD176" s="679"/>
      <c r="AE176" s="598"/>
    </row>
    <row r="177" spans="1:40" s="596" customFormat="1" x14ac:dyDescent="0.25">
      <c r="A177" s="2115" t="str">
        <f>'Расшифр. Кред. портфеля'!A174</f>
        <v>Инвестиции</v>
      </c>
      <c r="B177" s="1426"/>
      <c r="C177" s="716">
        <f>'Расшифр. Кред. портфеля'!D174</f>
        <v>0</v>
      </c>
      <c r="D177" s="682">
        <f>'Расшифр. Кред. портфеля'!D174</f>
        <v>0</v>
      </c>
      <c r="E177" s="682">
        <f>'Расшифр. Кред. портфеля'!E174</f>
        <v>0</v>
      </c>
      <c r="F177" s="682">
        <f>'Расшифр. Кред. портфеля'!F174</f>
        <v>0</v>
      </c>
      <c r="G177" s="682">
        <f>'Расшифр. Кред. портфеля'!G174</f>
        <v>0</v>
      </c>
      <c r="H177" s="682">
        <f>'Расшифр. Кред. портфеля'!H174</f>
        <v>0</v>
      </c>
      <c r="I177" s="682">
        <f>'Расшифр. Кред. портфеля'!I174</f>
        <v>0</v>
      </c>
      <c r="J177" s="682">
        <f>'Расшифр. Кред. портфеля'!J174</f>
        <v>0</v>
      </c>
      <c r="K177" s="682">
        <f>'Расшифр. Кред. портфеля'!K174</f>
        <v>0</v>
      </c>
      <c r="L177" s="682">
        <f>'Расшифр. Кред. портфеля'!L174</f>
        <v>0</v>
      </c>
      <c r="M177" s="682">
        <f>'Расшифр. Кред. портфеля'!M174</f>
        <v>0</v>
      </c>
      <c r="N177" s="682">
        <f>'Расшифр. Кред. портфеля'!N174</f>
        <v>0</v>
      </c>
      <c r="O177" s="682">
        <f>'Расшифр. Кред. портфеля'!O174</f>
        <v>0</v>
      </c>
      <c r="P177" s="682">
        <f>'Расшифр. Кред. портфеля'!P174</f>
        <v>0</v>
      </c>
      <c r="Q177" s="682">
        <f>'Расшифр. Кред. портфеля'!Q174</f>
        <v>0</v>
      </c>
      <c r="R177" s="682">
        <f>'Расшифр. Кред. портфеля'!R174</f>
        <v>0</v>
      </c>
      <c r="S177" s="682">
        <f>'Расшифр. Кред. портфеля'!S174</f>
        <v>0</v>
      </c>
      <c r="T177" s="682">
        <f>'Расшифр. Кред. портфеля'!T174</f>
        <v>0</v>
      </c>
      <c r="U177" s="682">
        <f>'Расшифр. Кред. портфеля'!U174</f>
        <v>0</v>
      </c>
      <c r="V177" s="682">
        <f>'Расшифр. Кред. портфеля'!V174</f>
        <v>0</v>
      </c>
      <c r="W177" s="682">
        <f>'Расшифр. Кред. портфеля'!W174</f>
        <v>0</v>
      </c>
      <c r="X177" s="682">
        <f>'Расшифр. Кред. портфеля'!X174</f>
        <v>0</v>
      </c>
      <c r="Y177" s="682">
        <f>'Расшифр. Кред. портфеля'!Y174</f>
        <v>0</v>
      </c>
      <c r="Z177" s="682">
        <f>'Расшифр. Кред. портфеля'!Z174</f>
        <v>0</v>
      </c>
      <c r="AA177" s="682">
        <f>'Расшифр. Кред. портфеля'!AA174</f>
        <v>0</v>
      </c>
      <c r="AB177" s="682">
        <f>'Расшифр. Кред. портфеля'!AB174</f>
        <v>0</v>
      </c>
      <c r="AC177" s="683"/>
      <c r="AD177" s="682"/>
      <c r="AE177" s="598"/>
    </row>
    <row r="178" spans="1:40" s="596" customFormat="1" ht="22.5" customHeight="1" x14ac:dyDescent="0.25">
      <c r="A178" s="2115" t="str">
        <f>'Расшифр. Кред. портфеля'!A175</f>
        <v>Текущая деятельность</v>
      </c>
      <c r="B178" s="1426"/>
      <c r="C178" s="716">
        <f>'Расшифр. Кред. портфеля'!D175</f>
        <v>0</v>
      </c>
      <c r="D178" s="682">
        <f>'Расшифр. Кред. портфеля'!D175</f>
        <v>0</v>
      </c>
      <c r="E178" s="682">
        <f>'Расшифр. Кред. портфеля'!E175</f>
        <v>0</v>
      </c>
      <c r="F178" s="682">
        <f>'Расшифр. Кред. портфеля'!F175</f>
        <v>0</v>
      </c>
      <c r="G178" s="682">
        <f>'Расшифр. Кред. портфеля'!G175</f>
        <v>0</v>
      </c>
      <c r="H178" s="682">
        <f>'Расшифр. Кред. портфеля'!H175</f>
        <v>0</v>
      </c>
      <c r="I178" s="682">
        <f>'Расшифр. Кред. портфеля'!I175</f>
        <v>0</v>
      </c>
      <c r="J178" s="682">
        <f>'Расшифр. Кред. портфеля'!J175</f>
        <v>0</v>
      </c>
      <c r="K178" s="682">
        <f>'Расшифр. Кред. портфеля'!K175</f>
        <v>0</v>
      </c>
      <c r="L178" s="682">
        <f>'Расшифр. Кред. портфеля'!L175</f>
        <v>0</v>
      </c>
      <c r="M178" s="682">
        <f>'Расшифр. Кред. портфеля'!M175</f>
        <v>0</v>
      </c>
      <c r="N178" s="682">
        <f>'Расшифр. Кред. портфеля'!N175</f>
        <v>0</v>
      </c>
      <c r="O178" s="682">
        <f>'Расшифр. Кред. портфеля'!O175</f>
        <v>0</v>
      </c>
      <c r="P178" s="682">
        <f>'Расшифр. Кред. портфеля'!P175</f>
        <v>0</v>
      </c>
      <c r="Q178" s="682">
        <f>'Расшифр. Кред. портфеля'!Q175</f>
        <v>0</v>
      </c>
      <c r="R178" s="682">
        <f>'Расшифр. Кред. портфеля'!R175</f>
        <v>0</v>
      </c>
      <c r="S178" s="682">
        <f>'Расшифр. Кред. портфеля'!S175</f>
        <v>0</v>
      </c>
      <c r="T178" s="682">
        <f>'Расшифр. Кред. портфеля'!T175</f>
        <v>0</v>
      </c>
      <c r="U178" s="682">
        <f>'Расшифр. Кред. портфеля'!U175</f>
        <v>0</v>
      </c>
      <c r="V178" s="682">
        <f>'Расшифр. Кред. портфеля'!V175</f>
        <v>0</v>
      </c>
      <c r="W178" s="682">
        <f>'Расшифр. Кред. портфеля'!W175</f>
        <v>0</v>
      </c>
      <c r="X178" s="682">
        <f>'Расшифр. Кред. портфеля'!X175</f>
        <v>0</v>
      </c>
      <c r="Y178" s="682">
        <f>'Расшифр. Кред. портфеля'!Y175</f>
        <v>0</v>
      </c>
      <c r="Z178" s="682">
        <f>'Расшифр. Кред. портфеля'!Z175</f>
        <v>0</v>
      </c>
      <c r="AA178" s="682">
        <f>'Расшифр. Кред. портфеля'!AA175</f>
        <v>0</v>
      </c>
      <c r="AB178" s="682">
        <f>'Расшифр. Кред. портфеля'!AB175</f>
        <v>0</v>
      </c>
      <c r="AC178" s="683"/>
      <c r="AD178" s="682"/>
      <c r="AE178" s="598"/>
    </row>
    <row r="179" spans="1:40" s="596" customFormat="1" ht="15.75" customHeight="1" x14ac:dyDescent="0.25">
      <c r="A179" s="1440">
        <f>'Расшифр. Кред. портфеля'!A176</f>
        <v>0</v>
      </c>
      <c r="B179" s="1441"/>
      <c r="C179" s="716">
        <f>'Расшифр. Кред. портфеля'!D176</f>
        <v>0</v>
      </c>
      <c r="D179" s="684"/>
      <c r="E179" s="684"/>
      <c r="F179" s="684"/>
      <c r="G179" s="684"/>
      <c r="H179" s="684"/>
      <c r="I179" s="684"/>
      <c r="J179" s="684"/>
      <c r="K179" s="684"/>
      <c r="L179" s="684"/>
      <c r="M179" s="684"/>
      <c r="N179" s="684"/>
      <c r="O179" s="684"/>
      <c r="P179" s="684"/>
      <c r="Q179" s="684"/>
      <c r="R179" s="684"/>
      <c r="S179" s="684"/>
      <c r="T179" s="684"/>
      <c r="U179" s="684"/>
      <c r="V179" s="684"/>
      <c r="W179" s="685"/>
      <c r="X179" s="685"/>
      <c r="Y179" s="685"/>
      <c r="Z179" s="685"/>
      <c r="AA179" s="685"/>
      <c r="AB179" s="685"/>
      <c r="AC179" s="685"/>
      <c r="AD179" s="679"/>
      <c r="AE179" s="598"/>
    </row>
    <row r="180" spans="1:40" s="596" customFormat="1" ht="15.75" customHeight="1" x14ac:dyDescent="0.25">
      <c r="A180" s="1440">
        <f>'Расшифр. Кред. портфеля'!A177</f>
        <v>0</v>
      </c>
      <c r="B180" s="1441"/>
      <c r="C180" s="716">
        <f>'Расшифр. Кред. портфеля'!D177</f>
        <v>0</v>
      </c>
      <c r="D180" s="684"/>
      <c r="E180" s="684"/>
      <c r="F180" s="684"/>
      <c r="G180" s="684"/>
      <c r="H180" s="684"/>
      <c r="I180" s="684"/>
      <c r="J180" s="684"/>
      <c r="K180" s="684"/>
      <c r="L180" s="684"/>
      <c r="M180" s="684"/>
      <c r="N180" s="684"/>
      <c r="O180" s="684"/>
      <c r="P180" s="684"/>
      <c r="Q180" s="684"/>
      <c r="R180" s="684"/>
      <c r="S180" s="684"/>
      <c r="T180" s="684"/>
      <c r="U180" s="684"/>
      <c r="V180" s="684"/>
      <c r="W180" s="685"/>
      <c r="X180" s="685"/>
      <c r="Y180" s="685"/>
      <c r="Z180" s="685"/>
      <c r="AA180" s="685"/>
      <c r="AB180" s="685"/>
      <c r="AC180" s="685"/>
      <c r="AD180" s="679"/>
      <c r="AE180" s="598"/>
    </row>
    <row r="181" spans="1:40" s="596" customFormat="1" ht="34.5" customHeight="1" x14ac:dyDescent="0.2">
      <c r="A181" s="2116" t="str">
        <f>'Расшифр. Кред. портфеля'!A178</f>
        <v>Итого лизинговая организация №1</v>
      </c>
      <c r="B181" s="1430"/>
      <c r="C181" s="716">
        <f>'Расшифр. Кред. портфеля'!D178</f>
        <v>0</v>
      </c>
      <c r="D181" s="686">
        <f>'Расшифр. Кред. портфеля'!D178</f>
        <v>0</v>
      </c>
      <c r="E181" s="686">
        <f>'Расшифр. Кред. портфеля'!E178</f>
        <v>0</v>
      </c>
      <c r="F181" s="686">
        <f>'Расшифр. Кред. портфеля'!F178</f>
        <v>0</v>
      </c>
      <c r="G181" s="686">
        <f>'Расшифр. Кред. портфеля'!G178</f>
        <v>0</v>
      </c>
      <c r="H181" s="686">
        <f>'Расшифр. Кред. портфеля'!H178</f>
        <v>0</v>
      </c>
      <c r="I181" s="686">
        <f>'Расшифр. Кред. портфеля'!I178</f>
        <v>0</v>
      </c>
      <c r="J181" s="686">
        <f>'Расшифр. Кред. портфеля'!J178</f>
        <v>0</v>
      </c>
      <c r="K181" s="686">
        <f>'Расшифр. Кред. портфеля'!K178</f>
        <v>0</v>
      </c>
      <c r="L181" s="686">
        <f>'Расшифр. Кред. портфеля'!L178</f>
        <v>0</v>
      </c>
      <c r="M181" s="686">
        <f>'Расшифр. Кред. портфеля'!M178</f>
        <v>0</v>
      </c>
      <c r="N181" s="686">
        <f>'Расшифр. Кред. портфеля'!N178</f>
        <v>0</v>
      </c>
      <c r="O181" s="686">
        <f>'Расшифр. Кред. портфеля'!O178</f>
        <v>0</v>
      </c>
      <c r="P181" s="686">
        <f>'Расшифр. Кред. портфеля'!P178</f>
        <v>0</v>
      </c>
      <c r="Q181" s="686">
        <f>'Расшифр. Кред. портфеля'!Q178</f>
        <v>0</v>
      </c>
      <c r="R181" s="686">
        <f>'Расшифр. Кред. портфеля'!R178</f>
        <v>0</v>
      </c>
      <c r="S181" s="686">
        <f>'Расшифр. Кред. портфеля'!S178</f>
        <v>0</v>
      </c>
      <c r="T181" s="686">
        <f>'Расшифр. Кред. портфеля'!T178</f>
        <v>0</v>
      </c>
      <c r="U181" s="686">
        <f>'Расшифр. Кред. портфеля'!U178</f>
        <v>0</v>
      </c>
      <c r="V181" s="686">
        <f>'Расшифр. Кред. портфеля'!V178</f>
        <v>0</v>
      </c>
      <c r="W181" s="686">
        <f>'Расшифр. Кред. портфеля'!W178</f>
        <v>0</v>
      </c>
      <c r="X181" s="686">
        <f>'Расшифр. Кред. портфеля'!X178</f>
        <v>0</v>
      </c>
      <c r="Y181" s="686">
        <f>'Расшифр. Кред. портфеля'!Y178</f>
        <v>0</v>
      </c>
      <c r="Z181" s="686">
        <f>'Расшифр. Кред. портфеля'!Z178</f>
        <v>0</v>
      </c>
      <c r="AA181" s="686">
        <f>'Расшифр. Кред. портфеля'!AA178</f>
        <v>0</v>
      </c>
      <c r="AB181" s="686">
        <f>'Расшифр. Кред. портфеля'!AB178</f>
        <v>0</v>
      </c>
      <c r="AC181" s="686">
        <f t="shared" ref="AC181:AD181" si="6">SUM(AC179:AC180)</f>
        <v>0</v>
      </c>
      <c r="AD181" s="686">
        <f t="shared" si="6"/>
        <v>0</v>
      </c>
      <c r="AE181" s="598"/>
    </row>
    <row r="182" spans="1:40" s="596" customFormat="1" ht="18.75" customHeight="1" x14ac:dyDescent="0.25">
      <c r="A182" s="1440">
        <f>'Расшифр. Кред. портфеля'!A179</f>
        <v>0</v>
      </c>
      <c r="B182" s="1441"/>
      <c r="C182" s="716">
        <f>'Расшифр. Кред. портфеля'!D179</f>
        <v>0</v>
      </c>
      <c r="D182" s="687"/>
      <c r="E182" s="687"/>
      <c r="F182" s="687"/>
      <c r="G182" s="687"/>
      <c r="H182" s="687"/>
      <c r="I182" s="687"/>
      <c r="J182" s="687"/>
      <c r="K182" s="687"/>
      <c r="L182" s="687"/>
      <c r="M182" s="687"/>
      <c r="N182" s="687"/>
      <c r="O182" s="687"/>
      <c r="P182" s="687"/>
      <c r="Q182" s="687"/>
      <c r="R182" s="687"/>
      <c r="S182" s="687"/>
      <c r="T182" s="687"/>
      <c r="U182" s="687"/>
      <c r="V182" s="687"/>
      <c r="W182" s="688"/>
      <c r="X182" s="688"/>
      <c r="Y182" s="688"/>
      <c r="Z182" s="688"/>
      <c r="AA182" s="688"/>
      <c r="AB182" s="688"/>
      <c r="AC182" s="688"/>
      <c r="AD182" s="689"/>
      <c r="AE182" s="598"/>
    </row>
    <row r="183" spans="1:40" s="596" customFormat="1" ht="16.5" customHeight="1" x14ac:dyDescent="0.25">
      <c r="A183" s="1440">
        <f>'Расшифр. Кред. портфеля'!A180</f>
        <v>0</v>
      </c>
      <c r="B183" s="1441"/>
      <c r="C183" s="716">
        <f>'Расшифр. Кред. портфеля'!D180</f>
        <v>0</v>
      </c>
      <c r="D183" s="687"/>
      <c r="E183" s="687"/>
      <c r="F183" s="687"/>
      <c r="G183" s="687"/>
      <c r="H183" s="687"/>
      <c r="I183" s="687"/>
      <c r="J183" s="687"/>
      <c r="K183" s="687"/>
      <c r="L183" s="687"/>
      <c r="M183" s="687"/>
      <c r="N183" s="687"/>
      <c r="O183" s="687"/>
      <c r="P183" s="687"/>
      <c r="Q183" s="687"/>
      <c r="R183" s="687"/>
      <c r="S183" s="687"/>
      <c r="T183" s="687"/>
      <c r="U183" s="687"/>
      <c r="V183" s="687"/>
      <c r="W183" s="688"/>
      <c r="X183" s="688"/>
      <c r="Y183" s="688"/>
      <c r="Z183" s="688"/>
      <c r="AA183" s="688"/>
      <c r="AB183" s="688"/>
      <c r="AC183" s="688"/>
      <c r="AD183" s="689"/>
      <c r="AE183" s="598"/>
    </row>
    <row r="184" spans="1:40" s="596" customFormat="1" ht="41.25" customHeight="1" x14ac:dyDescent="0.2">
      <c r="A184" s="2116" t="str">
        <f>'Расшифр. Кред. портфеля'!A181</f>
        <v>Итого лизинговая организация №2</v>
      </c>
      <c r="B184" s="1430"/>
      <c r="C184" s="716">
        <f>'Расшифр. Кред. портфеля'!D181</f>
        <v>0</v>
      </c>
      <c r="D184" s="686">
        <f>'Расшифр. Кред. портфеля'!D181</f>
        <v>0</v>
      </c>
      <c r="E184" s="686">
        <f>'Расшифр. Кред. портфеля'!E181</f>
        <v>0</v>
      </c>
      <c r="F184" s="686">
        <f>'Расшифр. Кред. портфеля'!F181</f>
        <v>0</v>
      </c>
      <c r="G184" s="686">
        <f>'Расшифр. Кред. портфеля'!G181</f>
        <v>0</v>
      </c>
      <c r="H184" s="686">
        <f>'Расшифр. Кред. портфеля'!H181</f>
        <v>0</v>
      </c>
      <c r="I184" s="686">
        <f>'Расшифр. Кред. портфеля'!I181</f>
        <v>0</v>
      </c>
      <c r="J184" s="686">
        <f>'Расшифр. Кред. портфеля'!J181</f>
        <v>0</v>
      </c>
      <c r="K184" s="686">
        <f>'Расшифр. Кред. портфеля'!K181</f>
        <v>0</v>
      </c>
      <c r="L184" s="686">
        <f>'Расшифр. Кред. портфеля'!L181</f>
        <v>0</v>
      </c>
      <c r="M184" s="686">
        <f>'Расшифр. Кред. портфеля'!M181</f>
        <v>0</v>
      </c>
      <c r="N184" s="686">
        <f>'Расшифр. Кред. портфеля'!N181</f>
        <v>0</v>
      </c>
      <c r="O184" s="686">
        <f>'Расшифр. Кред. портфеля'!O181</f>
        <v>0</v>
      </c>
      <c r="P184" s="686">
        <f>'Расшифр. Кред. портфеля'!P181</f>
        <v>0</v>
      </c>
      <c r="Q184" s="686">
        <f>'Расшифр. Кред. портфеля'!Q181</f>
        <v>0</v>
      </c>
      <c r="R184" s="686">
        <f>'Расшифр. Кред. портфеля'!R181</f>
        <v>0</v>
      </c>
      <c r="S184" s="686">
        <f>'Расшифр. Кред. портфеля'!S181</f>
        <v>0</v>
      </c>
      <c r="T184" s="686">
        <f>'Расшифр. Кред. портфеля'!T181</f>
        <v>0</v>
      </c>
      <c r="U184" s="686">
        <f>'Расшифр. Кред. портфеля'!U181</f>
        <v>0</v>
      </c>
      <c r="V184" s="686">
        <f>'Расшифр. Кред. портфеля'!V181</f>
        <v>0</v>
      </c>
      <c r="W184" s="686">
        <f>'Расшифр. Кред. портфеля'!W181</f>
        <v>0</v>
      </c>
      <c r="X184" s="686">
        <f>'Расшифр. Кред. портфеля'!X181</f>
        <v>0</v>
      </c>
      <c r="Y184" s="686">
        <f>'Расшифр. Кред. портфеля'!Y181</f>
        <v>0</v>
      </c>
      <c r="Z184" s="686">
        <f>'Расшифр. Кред. портфеля'!Z181</f>
        <v>0</v>
      </c>
      <c r="AA184" s="686">
        <f>'Расшифр. Кред. портфеля'!AA181</f>
        <v>0</v>
      </c>
      <c r="AB184" s="686">
        <f>'Расшифр. Кред. портфеля'!AB181</f>
        <v>0</v>
      </c>
      <c r="AC184" s="686">
        <f t="shared" ref="AC184:AD184" si="7">SUM(AC182:AC183)</f>
        <v>0</v>
      </c>
      <c r="AD184" s="686">
        <f t="shared" si="7"/>
        <v>0</v>
      </c>
      <c r="AE184" s="598"/>
    </row>
    <row r="185" spans="1:40" s="596" customFormat="1" ht="30.75" customHeight="1" x14ac:dyDescent="0.2">
      <c r="A185" s="2117" t="str">
        <f>'Расшифр. Кред. портфеля'!A182</f>
        <v>Итого по  лизинговым организациям</v>
      </c>
      <c r="B185" s="1432"/>
      <c r="C185" s="716">
        <f>'Расшифр. Кред. портфеля'!D182</f>
        <v>0</v>
      </c>
      <c r="D185" s="690">
        <f>'Расшифр. Кред. портфеля'!D182</f>
        <v>0</v>
      </c>
      <c r="E185" s="690">
        <f>'Расшифр. Кред. портфеля'!E182</f>
        <v>0</v>
      </c>
      <c r="F185" s="690">
        <f>'Расшифр. Кред. портфеля'!F182</f>
        <v>0</v>
      </c>
      <c r="G185" s="690">
        <f>'Расшифр. Кред. портфеля'!G182</f>
        <v>0</v>
      </c>
      <c r="H185" s="690">
        <f>'Расшифр. Кред. портфеля'!H182</f>
        <v>0</v>
      </c>
      <c r="I185" s="690">
        <f>'Расшифр. Кред. портфеля'!I182</f>
        <v>0</v>
      </c>
      <c r="J185" s="690">
        <f>'Расшифр. Кред. портфеля'!J182</f>
        <v>0</v>
      </c>
      <c r="K185" s="690">
        <f>'Расшифр. Кред. портфеля'!K182</f>
        <v>0</v>
      </c>
      <c r="L185" s="690">
        <f>'Расшифр. Кред. портфеля'!L182</f>
        <v>0</v>
      </c>
      <c r="M185" s="690">
        <f>'Расшифр. Кред. портфеля'!M182</f>
        <v>0</v>
      </c>
      <c r="N185" s="690">
        <f>'Расшифр. Кред. портфеля'!N182</f>
        <v>0</v>
      </c>
      <c r="O185" s="690">
        <f>'Расшифр. Кред. портфеля'!O182</f>
        <v>0</v>
      </c>
      <c r="P185" s="690">
        <f>'Расшифр. Кред. портфеля'!P182</f>
        <v>0</v>
      </c>
      <c r="Q185" s="690">
        <f>'Расшифр. Кред. портфеля'!Q182</f>
        <v>0</v>
      </c>
      <c r="R185" s="690">
        <f>'Расшифр. Кред. портфеля'!R182</f>
        <v>0</v>
      </c>
      <c r="S185" s="690">
        <f>'Расшифр. Кред. портфеля'!S182</f>
        <v>0</v>
      </c>
      <c r="T185" s="690">
        <f>'Расшифр. Кред. портфеля'!T182</f>
        <v>0</v>
      </c>
      <c r="U185" s="690">
        <f>'Расшифр. Кред. портфеля'!U182</f>
        <v>0</v>
      </c>
      <c r="V185" s="690">
        <f>'Расшифр. Кред. портфеля'!V182</f>
        <v>0</v>
      </c>
      <c r="W185" s="690">
        <f>'Расшифр. Кред. портфеля'!W182</f>
        <v>0</v>
      </c>
      <c r="X185" s="690">
        <f>'Расшифр. Кред. портфеля'!X182</f>
        <v>0</v>
      </c>
      <c r="Y185" s="690">
        <f>'Расшифр. Кред. портфеля'!Y182</f>
        <v>0</v>
      </c>
      <c r="Z185" s="690">
        <f>'Расшифр. Кред. портфеля'!Z182</f>
        <v>0</v>
      </c>
      <c r="AA185" s="690">
        <f>'Расшифр. Кред. портфеля'!AA182</f>
        <v>0</v>
      </c>
      <c r="AB185" s="690">
        <f>'Расшифр. Кред. портфеля'!AB182</f>
        <v>0</v>
      </c>
      <c r="AC185" s="690">
        <f t="shared" ref="AC185:AD185" si="8">AC181+AC184</f>
        <v>0</v>
      </c>
      <c r="AD185" s="690">
        <f t="shared" si="8"/>
        <v>0</v>
      </c>
      <c r="AE185" s="598"/>
    </row>
    <row r="186" spans="1:40" s="596" customFormat="1" ht="36.75" customHeight="1" x14ac:dyDescent="0.2">
      <c r="A186" s="2112" t="str">
        <f>'Расшифр. Кред. портфеля'!A183</f>
        <v>Итого по  банкам и лизинговым организациям</v>
      </c>
      <c r="B186" s="1422"/>
      <c r="C186" s="716">
        <f>'Расшифр. Кред. портфеля'!D183</f>
        <v>0</v>
      </c>
      <c r="D186" s="691">
        <f>'Расшифр. Кред. портфеля'!D183</f>
        <v>0</v>
      </c>
      <c r="E186" s="691">
        <f>'Расшифр. Кред. портфеля'!E183</f>
        <v>0</v>
      </c>
      <c r="F186" s="691">
        <f>'Расшифр. Кред. портфеля'!F183</f>
        <v>0</v>
      </c>
      <c r="G186" s="691">
        <f>'Расшифр. Кред. портфеля'!G183</f>
        <v>0</v>
      </c>
      <c r="H186" s="691">
        <f>'Расшифр. Кред. портфеля'!H183</f>
        <v>0</v>
      </c>
      <c r="I186" s="691">
        <f>'Расшифр. Кред. портфеля'!I183</f>
        <v>0</v>
      </c>
      <c r="J186" s="691">
        <f>'Расшифр. Кред. портфеля'!J183</f>
        <v>0</v>
      </c>
      <c r="K186" s="691">
        <f>'Расшифр. Кред. портфеля'!K183</f>
        <v>0</v>
      </c>
      <c r="L186" s="691">
        <f>'Расшифр. Кред. портфеля'!L183</f>
        <v>0</v>
      </c>
      <c r="M186" s="691">
        <f>'Расшифр. Кред. портфеля'!M183</f>
        <v>0</v>
      </c>
      <c r="N186" s="691">
        <f>'Расшифр. Кред. портфеля'!N183</f>
        <v>0</v>
      </c>
      <c r="O186" s="691">
        <f>'Расшифр. Кред. портфеля'!O183</f>
        <v>0</v>
      </c>
      <c r="P186" s="691">
        <f>'Расшифр. Кред. портфеля'!P183</f>
        <v>0</v>
      </c>
      <c r="Q186" s="691">
        <f>'Расшифр. Кред. портфеля'!Q183</f>
        <v>0</v>
      </c>
      <c r="R186" s="691">
        <f>'Расшифр. Кред. портфеля'!R183</f>
        <v>0</v>
      </c>
      <c r="S186" s="691">
        <f>'Расшифр. Кред. портфеля'!S183</f>
        <v>0</v>
      </c>
      <c r="T186" s="691">
        <f>'Расшифр. Кред. портфеля'!T183</f>
        <v>0</v>
      </c>
      <c r="U186" s="691">
        <f>'Расшифр. Кред. портфеля'!U183</f>
        <v>0</v>
      </c>
      <c r="V186" s="691">
        <f>'Расшифр. Кред. портфеля'!V183</f>
        <v>0</v>
      </c>
      <c r="W186" s="691">
        <f>'Расшифр. Кред. портфеля'!W183</f>
        <v>0</v>
      </c>
      <c r="X186" s="691">
        <f>'Расшифр. Кред. портфеля'!X183</f>
        <v>0</v>
      </c>
      <c r="Y186" s="691">
        <f>'Расшифр. Кред. портфеля'!Y183</f>
        <v>0</v>
      </c>
      <c r="Z186" s="691">
        <f>'Расшифр. Кред. портфеля'!Z183</f>
        <v>0</v>
      </c>
      <c r="AA186" s="691">
        <f>'Расшифр. Кред. портфеля'!AA183</f>
        <v>0</v>
      </c>
      <c r="AB186" s="691">
        <f>'Расшифр. Кред. портфеля'!AB183</f>
        <v>0</v>
      </c>
      <c r="AC186" s="691">
        <f>'Расшифр. Кред. портфеля'!AC183</f>
        <v>0</v>
      </c>
      <c r="AD186" s="691">
        <f>'Расшифр. Кред. портфеля'!AD183</f>
        <v>0</v>
      </c>
      <c r="AE186" s="691">
        <f>'Расшифр. Кред. портфеля'!AE183</f>
        <v>0</v>
      </c>
      <c r="AF186" s="691">
        <f>'Расшифр. Кред. портфеля'!AF183</f>
        <v>0</v>
      </c>
      <c r="AG186" s="691">
        <f>'Расшифр. Кред. портфеля'!AG183</f>
        <v>0</v>
      </c>
      <c r="AH186" s="691">
        <f>'Расшифр. Кред. портфеля'!AH183</f>
        <v>0</v>
      </c>
      <c r="AI186" s="691">
        <f>'Расшифр. Кред. портфеля'!AI183</f>
        <v>0</v>
      </c>
      <c r="AJ186" s="691">
        <f>'Расшифр. Кред. портфеля'!AJ183</f>
        <v>0</v>
      </c>
      <c r="AK186" s="691">
        <f>'Расшифр. Кред. портфеля'!AK183</f>
        <v>0</v>
      </c>
      <c r="AL186" s="691">
        <f>'Расшифр. Кред. портфеля'!AL183</f>
        <v>0</v>
      </c>
      <c r="AM186" s="691">
        <f>'Расшифр. Кред. портфеля'!AM183</f>
        <v>0</v>
      </c>
      <c r="AN186" s="691">
        <f>'Расшифр. Кред. портфеля'!AN183</f>
        <v>0</v>
      </c>
    </row>
    <row r="187" spans="1:40" s="598" customFormat="1" x14ac:dyDescent="0.25">
      <c r="A187" s="662"/>
      <c r="B187" s="662"/>
      <c r="C187" s="662"/>
      <c r="D187" s="663"/>
      <c r="E187" s="663"/>
      <c r="F187" s="663"/>
      <c r="G187" s="663"/>
      <c r="H187" s="663"/>
      <c r="I187" s="663"/>
      <c r="J187" s="663"/>
      <c r="K187" s="663"/>
      <c r="L187" s="663"/>
      <c r="M187" s="663"/>
      <c r="N187" s="663"/>
      <c r="O187" s="663"/>
      <c r="P187" s="663"/>
      <c r="Q187" s="663"/>
      <c r="R187" s="663"/>
      <c r="S187" s="663"/>
      <c r="T187" s="663"/>
      <c r="U187" s="663"/>
      <c r="V187" s="663"/>
      <c r="W187" s="664"/>
      <c r="X187" s="664"/>
      <c r="Y187" s="664"/>
      <c r="Z187" s="664"/>
      <c r="AA187" s="664"/>
      <c r="AB187" s="664"/>
      <c r="AC187" s="664"/>
      <c r="AD187" s="663"/>
    </row>
    <row r="188" spans="1:40" s="598" customFormat="1" ht="53.25" customHeight="1" x14ac:dyDescent="0.25">
      <c r="A188" s="1565" t="s">
        <v>1495</v>
      </c>
      <c r="B188" s="1565"/>
      <c r="C188" s="1565"/>
      <c r="D188" s="1565"/>
      <c r="E188" s="1565"/>
      <c r="F188" s="1565"/>
      <c r="G188" s="1565"/>
      <c r="H188" s="1565"/>
      <c r="I188" s="1565"/>
      <c r="J188" s="1565"/>
      <c r="K188" s="1565"/>
      <c r="L188" s="1565"/>
      <c r="M188" s="1565"/>
      <c r="N188" s="1565"/>
      <c r="O188" s="1565"/>
      <c r="P188" s="1565"/>
      <c r="Q188" s="1565"/>
      <c r="R188" s="1565"/>
      <c r="S188" s="1565"/>
      <c r="T188" s="1565"/>
      <c r="U188" s="1565"/>
      <c r="V188" s="1565"/>
      <c r="W188" s="1565"/>
      <c r="X188" s="708"/>
      <c r="Y188" s="665"/>
      <c r="Z188" s="665"/>
      <c r="AA188" s="665"/>
      <c r="AB188" s="665"/>
      <c r="AC188" s="665"/>
      <c r="AD188" s="663"/>
    </row>
    <row r="189" spans="1:40" s="420" customFormat="1" x14ac:dyDescent="0.25">
      <c r="A189" s="603"/>
      <c r="B189" s="603"/>
      <c r="C189" s="603"/>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63"/>
      <c r="AE189" s="646"/>
    </row>
    <row r="190" spans="1:40" s="603" customFormat="1" x14ac:dyDescent="0.25">
      <c r="AF190" s="339"/>
    </row>
    <row r="191" spans="1:40" s="603" customFormat="1" ht="19.5" x14ac:dyDescent="0.25">
      <c r="A191" s="649" t="str">
        <f>'Ходатайство_нов АО'!B65</f>
        <v>(дата)</v>
      </c>
      <c r="AF191" s="339"/>
    </row>
    <row r="192" spans="1:40" s="602" customFormat="1" ht="19.5" x14ac:dyDescent="0.25">
      <c r="A192" s="650"/>
      <c r="B192" s="603"/>
      <c r="C192" s="603"/>
      <c r="D192" s="603"/>
      <c r="E192" s="603"/>
      <c r="F192" s="603"/>
      <c r="G192" s="603"/>
      <c r="H192" s="603"/>
      <c r="I192" s="603"/>
      <c r="J192" s="603"/>
      <c r="K192" s="603"/>
      <c r="L192" s="603"/>
      <c r="M192" s="603"/>
      <c r="N192" s="603"/>
      <c r="O192" s="603"/>
      <c r="P192" s="603"/>
      <c r="Q192" s="603"/>
      <c r="R192" s="603"/>
      <c r="S192" s="603"/>
      <c r="T192" s="603"/>
      <c r="U192" s="603"/>
      <c r="V192" s="603"/>
      <c r="W192" s="603"/>
      <c r="X192" s="603"/>
      <c r="Y192" s="603"/>
      <c r="Z192" s="603"/>
      <c r="AA192" s="603"/>
      <c r="AB192" s="603"/>
      <c r="AC192" s="603"/>
    </row>
    <row r="193" spans="1:32" s="602" customFormat="1" ht="19.5" x14ac:dyDescent="0.25">
      <c r="A193" s="650" t="s">
        <v>1496</v>
      </c>
      <c r="B193" s="603"/>
      <c r="C193" s="603"/>
      <c r="D193" s="603"/>
      <c r="E193" s="603"/>
      <c r="F193" s="603"/>
      <c r="G193" s="603"/>
      <c r="H193" s="603"/>
      <c r="I193" s="603"/>
      <c r="J193" s="603"/>
      <c r="K193" s="603"/>
      <c r="L193" s="603"/>
      <c r="M193" s="603"/>
      <c r="N193" s="603"/>
      <c r="O193" s="603"/>
      <c r="P193" s="603"/>
      <c r="Q193" s="603"/>
      <c r="R193" s="603"/>
      <c r="S193" s="603"/>
      <c r="T193" s="603"/>
      <c r="U193" s="603"/>
      <c r="V193" s="603"/>
      <c r="W193" s="603"/>
      <c r="X193" s="603"/>
      <c r="Y193" s="603"/>
      <c r="Z193" s="603"/>
      <c r="AA193" s="603"/>
      <c r="AB193" s="603"/>
      <c r="AC193" s="603"/>
    </row>
    <row r="194" spans="1:32" s="602" customFormat="1" ht="15.75" x14ac:dyDescent="0.25">
      <c r="A194" s="651" t="s">
        <v>848</v>
      </c>
      <c r="B194" s="603"/>
      <c r="C194" s="603"/>
      <c r="D194" s="603"/>
      <c r="E194" s="603"/>
      <c r="F194" s="603"/>
      <c r="G194" s="603"/>
      <c r="H194" s="603"/>
      <c r="I194" s="603"/>
      <c r="J194" s="603"/>
      <c r="K194" s="603"/>
      <c r="L194" s="603"/>
      <c r="M194" s="603"/>
      <c r="N194" s="603"/>
      <c r="O194" s="603"/>
      <c r="P194" s="603"/>
      <c r="Q194" s="603"/>
      <c r="R194" s="603"/>
      <c r="S194" s="603"/>
      <c r="T194" s="603"/>
      <c r="U194" s="603"/>
      <c r="V194" s="603"/>
      <c r="W194" s="603"/>
      <c r="X194" s="603"/>
      <c r="Y194" s="603"/>
      <c r="Z194" s="603"/>
      <c r="AA194" s="603"/>
      <c r="AB194" s="603"/>
      <c r="AC194" s="603"/>
    </row>
    <row r="195" spans="1:32" s="602" customFormat="1" ht="15.75" x14ac:dyDescent="0.25">
      <c r="A195" s="651" t="s">
        <v>1162</v>
      </c>
      <c r="B195" s="603"/>
      <c r="C195" s="603"/>
      <c r="D195" s="603"/>
      <c r="E195" s="603"/>
      <c r="F195" s="603"/>
      <c r="G195" s="603"/>
      <c r="H195" s="603"/>
      <c r="I195" s="603"/>
      <c r="J195" s="603"/>
      <c r="K195" s="603"/>
      <c r="L195" s="603"/>
      <c r="M195" s="603"/>
      <c r="N195" s="603"/>
      <c r="O195" s="603"/>
      <c r="P195" s="603"/>
      <c r="Q195" s="603"/>
      <c r="R195" s="603"/>
      <c r="S195" s="603"/>
      <c r="T195" s="603"/>
      <c r="U195" s="603"/>
      <c r="V195" s="603"/>
      <c r="W195" s="603"/>
      <c r="X195" s="603"/>
      <c r="Y195" s="603"/>
      <c r="Z195" s="603"/>
      <c r="AA195" s="603"/>
      <c r="AB195" s="603"/>
      <c r="AC195" s="603"/>
    </row>
    <row r="196" spans="1:32" s="602" customFormat="1" ht="19.5" x14ac:dyDescent="0.25">
      <c r="A196" s="648"/>
      <c r="B196" s="603"/>
      <c r="C196" s="603"/>
      <c r="D196" s="603"/>
      <c r="E196" s="603"/>
      <c r="F196" s="603"/>
      <c r="G196" s="603"/>
      <c r="H196" s="603"/>
      <c r="I196" s="603"/>
      <c r="J196" s="603"/>
      <c r="K196" s="603"/>
      <c r="L196" s="603"/>
      <c r="M196" s="603"/>
      <c r="N196" s="603"/>
      <c r="O196" s="603"/>
      <c r="P196" s="603"/>
      <c r="Q196" s="603"/>
      <c r="R196" s="603"/>
      <c r="S196" s="603"/>
      <c r="T196" s="603"/>
      <c r="U196" s="603"/>
      <c r="V196" s="603"/>
      <c r="W196" s="603"/>
      <c r="X196" s="603"/>
      <c r="Y196" s="603"/>
      <c r="Z196" s="603"/>
      <c r="AA196" s="603"/>
      <c r="AB196" s="603"/>
      <c r="AC196" s="603"/>
    </row>
    <row r="197" spans="1:32" s="603" customFormat="1" ht="15" customHeight="1" x14ac:dyDescent="0.25">
      <c r="A197" s="652"/>
      <c r="AF197" s="339"/>
    </row>
    <row r="198" spans="1:32" s="603" customFormat="1" ht="15" customHeight="1" x14ac:dyDescent="0.25">
      <c r="A198" s="651" t="s">
        <v>849</v>
      </c>
      <c r="AF198" s="339"/>
    </row>
    <row r="199" spans="1:32" s="603" customFormat="1" x14ac:dyDescent="0.25">
      <c r="A199" s="651" t="s">
        <v>1161</v>
      </c>
      <c r="AF199" s="339"/>
    </row>
    <row r="200" spans="1:32" s="603" customFormat="1" x14ac:dyDescent="0.25">
      <c r="AF200" s="339"/>
    </row>
    <row r="201" spans="1:32" s="603" customFormat="1" x14ac:dyDescent="0.25">
      <c r="AF201" s="339"/>
    </row>
    <row r="202" spans="1:32" s="603" customFormat="1" x14ac:dyDescent="0.25">
      <c r="AF202" s="339"/>
    </row>
    <row r="203" spans="1:32" s="603" customFormat="1" x14ac:dyDescent="0.25">
      <c r="AF203" s="339"/>
    </row>
    <row r="204" spans="1:32" s="603" customFormat="1" x14ac:dyDescent="0.25">
      <c r="AF204" s="339"/>
    </row>
    <row r="205" spans="1:32" s="603" customFormat="1" x14ac:dyDescent="0.25">
      <c r="AF205" s="339"/>
    </row>
    <row r="206" spans="1:32" s="603" customFormat="1" x14ac:dyDescent="0.25">
      <c r="AF206" s="339"/>
    </row>
    <row r="207" spans="1:32" s="603" customFormat="1" x14ac:dyDescent="0.25">
      <c r="AF207" s="339"/>
    </row>
    <row r="208" spans="1:32" s="603" customFormat="1" x14ac:dyDescent="0.25">
      <c r="AF208" s="339"/>
    </row>
    <row r="209" spans="32:32" s="603" customFormat="1" x14ac:dyDescent="0.25">
      <c r="AF209" s="339"/>
    </row>
    <row r="210" spans="32:32" s="603" customFormat="1" x14ac:dyDescent="0.25">
      <c r="AF210" s="339"/>
    </row>
    <row r="211" spans="32:32" s="603" customFormat="1" x14ac:dyDescent="0.25">
      <c r="AF211" s="339"/>
    </row>
    <row r="212" spans="32:32" s="603" customFormat="1" x14ac:dyDescent="0.25">
      <c r="AF212" s="339"/>
    </row>
    <row r="213" spans="32:32" s="603" customFormat="1" x14ac:dyDescent="0.25">
      <c r="AF213" s="339"/>
    </row>
    <row r="214" spans="32:32" s="603" customFormat="1" x14ac:dyDescent="0.25">
      <c r="AF214" s="339"/>
    </row>
    <row r="215" spans="32:32" s="603" customFormat="1" x14ac:dyDescent="0.25">
      <c r="AF215" s="339"/>
    </row>
    <row r="216" spans="32:32" s="603" customFormat="1" x14ac:dyDescent="0.25">
      <c r="AF216" s="339"/>
    </row>
    <row r="217" spans="32:32" s="603" customFormat="1" x14ac:dyDescent="0.25">
      <c r="AF217" s="339"/>
    </row>
    <row r="218" spans="32:32" s="603" customFormat="1" x14ac:dyDescent="0.25">
      <c r="AF218" s="339"/>
    </row>
    <row r="219" spans="32:32" s="603" customFormat="1" x14ac:dyDescent="0.25">
      <c r="AF219" s="339"/>
    </row>
    <row r="220" spans="32:32" s="603" customFormat="1" x14ac:dyDescent="0.25">
      <c r="AF220" s="339"/>
    </row>
    <row r="221" spans="32:32" s="603" customFormat="1" x14ac:dyDescent="0.25">
      <c r="AF221" s="339"/>
    </row>
    <row r="222" spans="32:32" s="603" customFormat="1" x14ac:dyDescent="0.25">
      <c r="AF222" s="339"/>
    </row>
    <row r="223" spans="32:32" s="603" customFormat="1" x14ac:dyDescent="0.25">
      <c r="AF223" s="339"/>
    </row>
    <row r="224" spans="32:32" s="603" customFormat="1" x14ac:dyDescent="0.25">
      <c r="AF224" s="339"/>
    </row>
    <row r="225" spans="32:32" s="603" customFormat="1" x14ac:dyDescent="0.25">
      <c r="AF225" s="339"/>
    </row>
    <row r="226" spans="32:32" s="603" customFormat="1" x14ac:dyDescent="0.25">
      <c r="AF226" s="339"/>
    </row>
    <row r="227" spans="32:32" s="603" customFormat="1" x14ac:dyDescent="0.25">
      <c r="AF227" s="339"/>
    </row>
    <row r="228" spans="32:32" s="603" customFormat="1" x14ac:dyDescent="0.25">
      <c r="AF228" s="339"/>
    </row>
    <row r="229" spans="32:32" s="603" customFormat="1" x14ac:dyDescent="0.25">
      <c r="AF229" s="339"/>
    </row>
    <row r="230" spans="32:32" s="603" customFormat="1" x14ac:dyDescent="0.25">
      <c r="AF230" s="339"/>
    </row>
    <row r="231" spans="32:32" s="603" customFormat="1" x14ac:dyDescent="0.25">
      <c r="AF231" s="339"/>
    </row>
    <row r="232" spans="32:32" s="603" customFormat="1" x14ac:dyDescent="0.25">
      <c r="AF232" s="339"/>
    </row>
    <row r="233" spans="32:32" s="603" customFormat="1" x14ac:dyDescent="0.25">
      <c r="AF233" s="339"/>
    </row>
    <row r="234" spans="32:32" s="603" customFormat="1" x14ac:dyDescent="0.25">
      <c r="AF234" s="339"/>
    </row>
    <row r="235" spans="32:32" s="603" customFormat="1" x14ac:dyDescent="0.25">
      <c r="AF235" s="339"/>
    </row>
    <row r="236" spans="32:32" s="603" customFormat="1" x14ac:dyDescent="0.25">
      <c r="AF236" s="339"/>
    </row>
    <row r="237" spans="32:32" s="603" customFormat="1" x14ac:dyDescent="0.25">
      <c r="AF237" s="339"/>
    </row>
    <row r="238" spans="32:32" s="603" customFormat="1" x14ac:dyDescent="0.25">
      <c r="AF238" s="339"/>
    </row>
    <row r="239" spans="32:32" s="603" customFormat="1" x14ac:dyDescent="0.25">
      <c r="AF239" s="339"/>
    </row>
    <row r="240" spans="32:32" s="603" customFormat="1" x14ac:dyDescent="0.25">
      <c r="AF240" s="339"/>
    </row>
    <row r="241" spans="32:32" s="603" customFormat="1" x14ac:dyDescent="0.25">
      <c r="AF241" s="339"/>
    </row>
    <row r="242" spans="32:32" s="603" customFormat="1" x14ac:dyDescent="0.25">
      <c r="AF242" s="339"/>
    </row>
    <row r="243" spans="32:32" s="603" customFormat="1" x14ac:dyDescent="0.25">
      <c r="AF243" s="339"/>
    </row>
    <row r="244" spans="32:32" s="603" customFormat="1" x14ac:dyDescent="0.25">
      <c r="AF244" s="339"/>
    </row>
    <row r="245" spans="32:32" s="603" customFormat="1" x14ac:dyDescent="0.25">
      <c r="AF245" s="339"/>
    </row>
    <row r="246" spans="32:32" s="603" customFormat="1" x14ac:dyDescent="0.25">
      <c r="AF246" s="339"/>
    </row>
    <row r="247" spans="32:32" s="603" customFormat="1" x14ac:dyDescent="0.25">
      <c r="AF247" s="339"/>
    </row>
    <row r="248" spans="32:32" s="603" customFormat="1" x14ac:dyDescent="0.25">
      <c r="AF248" s="339"/>
    </row>
    <row r="249" spans="32:32" s="603" customFormat="1" x14ac:dyDescent="0.25">
      <c r="AF249" s="339"/>
    </row>
    <row r="250" spans="32:32" s="603" customFormat="1" x14ac:dyDescent="0.25">
      <c r="AF250" s="339"/>
    </row>
    <row r="251" spans="32:32" s="603" customFormat="1" x14ac:dyDescent="0.25">
      <c r="AF251" s="339"/>
    </row>
    <row r="252" spans="32:32" s="603" customFormat="1" x14ac:dyDescent="0.25">
      <c r="AF252" s="339"/>
    </row>
    <row r="253" spans="32:32" s="603" customFormat="1" x14ac:dyDescent="0.25">
      <c r="AF253" s="339"/>
    </row>
    <row r="254" spans="32:32" s="603" customFormat="1" x14ac:dyDescent="0.25">
      <c r="AF254" s="339"/>
    </row>
    <row r="255" spans="32:32" s="603" customFormat="1" x14ac:dyDescent="0.25">
      <c r="AF255" s="339"/>
    </row>
    <row r="256" spans="32:32" s="603" customFormat="1" x14ac:dyDescent="0.25">
      <c r="AF256" s="339"/>
    </row>
    <row r="257" spans="32:32" s="603" customFormat="1" x14ac:dyDescent="0.25">
      <c r="AF257" s="339"/>
    </row>
    <row r="258" spans="32:32" s="603" customFormat="1" x14ac:dyDescent="0.25">
      <c r="AF258" s="339"/>
    </row>
    <row r="259" spans="32:32" s="603" customFormat="1" x14ac:dyDescent="0.25">
      <c r="AF259" s="339"/>
    </row>
    <row r="260" spans="32:32" s="603" customFormat="1" x14ac:dyDescent="0.25">
      <c r="AF260" s="339"/>
    </row>
    <row r="261" spans="32:32" s="603" customFormat="1" x14ac:dyDescent="0.25">
      <c r="AF261" s="339"/>
    </row>
    <row r="262" spans="32:32" s="603" customFormat="1" x14ac:dyDescent="0.25">
      <c r="AF262" s="339"/>
    </row>
    <row r="263" spans="32:32" s="603" customFormat="1" x14ac:dyDescent="0.25">
      <c r="AF263" s="339"/>
    </row>
    <row r="264" spans="32:32" s="603" customFormat="1" x14ac:dyDescent="0.25">
      <c r="AF264" s="339"/>
    </row>
    <row r="265" spans="32:32" s="603" customFormat="1" x14ac:dyDescent="0.25">
      <c r="AF265" s="339"/>
    </row>
    <row r="266" spans="32:32" s="603" customFormat="1" x14ac:dyDescent="0.25">
      <c r="AF266" s="339"/>
    </row>
    <row r="267" spans="32:32" s="603" customFormat="1" x14ac:dyDescent="0.25">
      <c r="AF267" s="339"/>
    </row>
    <row r="268" spans="32:32" s="603" customFormat="1" x14ac:dyDescent="0.25">
      <c r="AF268" s="339"/>
    </row>
    <row r="269" spans="32:32" s="603" customFormat="1" x14ac:dyDescent="0.25">
      <c r="AF269" s="339"/>
    </row>
    <row r="270" spans="32:32" s="603" customFormat="1" x14ac:dyDescent="0.25">
      <c r="AF270" s="339"/>
    </row>
    <row r="271" spans="32:32" s="603" customFormat="1" x14ac:dyDescent="0.25">
      <c r="AF271" s="339"/>
    </row>
    <row r="272" spans="32:32" s="603" customFormat="1" x14ac:dyDescent="0.25">
      <c r="AF272" s="339"/>
    </row>
    <row r="273" spans="32:32" s="603" customFormat="1" x14ac:dyDescent="0.25">
      <c r="AF273" s="339"/>
    </row>
    <row r="274" spans="32:32" s="603" customFormat="1" x14ac:dyDescent="0.25">
      <c r="AF274" s="339"/>
    </row>
    <row r="275" spans="32:32" s="603" customFormat="1" x14ac:dyDescent="0.25">
      <c r="AF275" s="339"/>
    </row>
    <row r="276" spans="32:32" s="603" customFormat="1" x14ac:dyDescent="0.25">
      <c r="AF276" s="339"/>
    </row>
    <row r="277" spans="32:32" s="603" customFormat="1" x14ac:dyDescent="0.25">
      <c r="AF277" s="339"/>
    </row>
    <row r="278" spans="32:32" s="603" customFormat="1" x14ac:dyDescent="0.25">
      <c r="AF278" s="339"/>
    </row>
    <row r="279" spans="32:32" s="603" customFormat="1" x14ac:dyDescent="0.25">
      <c r="AF279" s="339"/>
    </row>
    <row r="280" spans="32:32" s="603" customFormat="1" x14ac:dyDescent="0.25">
      <c r="AF280" s="339"/>
    </row>
    <row r="281" spans="32:32" s="603" customFormat="1" x14ac:dyDescent="0.25">
      <c r="AF281" s="339"/>
    </row>
    <row r="282" spans="32:32" s="603" customFormat="1" x14ac:dyDescent="0.25">
      <c r="AF282" s="339"/>
    </row>
    <row r="283" spans="32:32" s="603" customFormat="1" x14ac:dyDescent="0.25">
      <c r="AF283" s="339"/>
    </row>
    <row r="284" spans="32:32" s="603" customFormat="1" x14ac:dyDescent="0.25">
      <c r="AF284" s="339"/>
    </row>
    <row r="285" spans="32:32" s="603" customFormat="1" x14ac:dyDescent="0.25">
      <c r="AF285" s="339"/>
    </row>
    <row r="286" spans="32:32" s="603" customFormat="1" x14ac:dyDescent="0.25">
      <c r="AF286" s="339"/>
    </row>
    <row r="287" spans="32:32" s="603" customFormat="1" x14ac:dyDescent="0.25">
      <c r="AF287" s="339"/>
    </row>
    <row r="288" spans="32:32" s="603" customFormat="1" x14ac:dyDescent="0.25">
      <c r="AF288" s="339"/>
    </row>
    <row r="289" spans="32:32" s="603" customFormat="1" x14ac:dyDescent="0.25">
      <c r="AF289" s="339"/>
    </row>
    <row r="290" spans="32:32" s="603" customFormat="1" x14ac:dyDescent="0.25">
      <c r="AF290" s="339"/>
    </row>
    <row r="291" spans="32:32" s="603" customFormat="1" x14ac:dyDescent="0.25">
      <c r="AF291" s="339"/>
    </row>
    <row r="292" spans="32:32" s="603" customFormat="1" x14ac:dyDescent="0.25">
      <c r="AF292" s="339"/>
    </row>
    <row r="293" spans="32:32" s="603" customFormat="1" x14ac:dyDescent="0.25">
      <c r="AF293" s="339"/>
    </row>
    <row r="294" spans="32:32" s="603" customFormat="1" x14ac:dyDescent="0.25">
      <c r="AF294" s="339"/>
    </row>
    <row r="295" spans="32:32" s="603" customFormat="1" x14ac:dyDescent="0.25">
      <c r="AF295" s="339"/>
    </row>
    <row r="296" spans="32:32" s="603" customFormat="1" x14ac:dyDescent="0.25">
      <c r="AF296" s="339"/>
    </row>
    <row r="297" spans="32:32" s="603" customFormat="1" x14ac:dyDescent="0.25">
      <c r="AF297" s="339"/>
    </row>
    <row r="298" spans="32:32" s="603" customFormat="1" x14ac:dyDescent="0.25">
      <c r="AF298" s="339"/>
    </row>
    <row r="299" spans="32:32" s="603" customFormat="1" x14ac:dyDescent="0.25">
      <c r="AF299" s="339"/>
    </row>
    <row r="300" spans="32:32" s="603" customFormat="1" x14ac:dyDescent="0.25">
      <c r="AF300" s="339"/>
    </row>
    <row r="301" spans="32:32" s="603" customFormat="1" x14ac:dyDescent="0.25">
      <c r="AF301" s="339"/>
    </row>
    <row r="302" spans="32:32" s="603" customFormat="1" x14ac:dyDescent="0.25">
      <c r="AF302" s="339"/>
    </row>
    <row r="303" spans="32:32" s="603" customFormat="1" x14ac:dyDescent="0.25">
      <c r="AF303" s="339"/>
    </row>
    <row r="304" spans="32:32" s="603" customFormat="1" x14ac:dyDescent="0.25">
      <c r="AF304" s="339"/>
    </row>
    <row r="305" spans="32:32" s="603" customFormat="1" x14ac:dyDescent="0.25">
      <c r="AF305" s="339"/>
    </row>
    <row r="306" spans="32:32" s="603" customFormat="1" x14ac:dyDescent="0.25">
      <c r="AF306" s="339"/>
    </row>
    <row r="307" spans="32:32" s="603" customFormat="1" x14ac:dyDescent="0.25">
      <c r="AF307" s="339"/>
    </row>
    <row r="308" spans="32:32" s="603" customFormat="1" x14ac:dyDescent="0.25">
      <c r="AF308" s="339"/>
    </row>
    <row r="309" spans="32:32" s="603" customFormat="1" x14ac:dyDescent="0.25">
      <c r="AF309" s="339"/>
    </row>
    <row r="310" spans="32:32" s="603" customFormat="1" x14ac:dyDescent="0.25">
      <c r="AF310" s="339"/>
    </row>
    <row r="311" spans="32:32" s="603" customFormat="1" x14ac:dyDescent="0.25">
      <c r="AF311" s="339"/>
    </row>
    <row r="312" spans="32:32" s="603" customFormat="1" x14ac:dyDescent="0.25">
      <c r="AF312" s="339"/>
    </row>
    <row r="313" spans="32:32" s="603" customFormat="1" x14ac:dyDescent="0.25">
      <c r="AF313" s="339"/>
    </row>
    <row r="314" spans="32:32" s="603" customFormat="1" x14ac:dyDescent="0.25">
      <c r="AF314" s="339"/>
    </row>
    <row r="315" spans="32:32" s="603" customFormat="1" x14ac:dyDescent="0.25">
      <c r="AF315" s="339"/>
    </row>
    <row r="316" spans="32:32" s="603" customFormat="1" x14ac:dyDescent="0.25">
      <c r="AF316" s="339"/>
    </row>
    <row r="317" spans="32:32" s="603" customFormat="1" x14ac:dyDescent="0.25">
      <c r="AF317" s="339"/>
    </row>
    <row r="318" spans="32:32" s="603" customFormat="1" x14ac:dyDescent="0.25">
      <c r="AF318" s="339"/>
    </row>
    <row r="319" spans="32:32" s="603" customFormat="1" x14ac:dyDescent="0.25">
      <c r="AF319" s="339"/>
    </row>
    <row r="320" spans="32:32" s="603" customFormat="1" x14ac:dyDescent="0.25">
      <c r="AF320" s="339"/>
    </row>
    <row r="321" spans="32:32" s="603" customFormat="1" x14ac:dyDescent="0.25">
      <c r="AF321" s="339"/>
    </row>
    <row r="322" spans="32:32" s="603" customFormat="1" x14ac:dyDescent="0.25">
      <c r="AF322" s="339"/>
    </row>
    <row r="323" spans="32:32" s="603" customFormat="1" x14ac:dyDescent="0.25">
      <c r="AF323" s="339"/>
    </row>
    <row r="324" spans="32:32" s="603" customFormat="1" x14ac:dyDescent="0.25">
      <c r="AF324" s="339"/>
    </row>
    <row r="325" spans="32:32" s="603" customFormat="1" x14ac:dyDescent="0.25">
      <c r="AF325" s="339"/>
    </row>
    <row r="326" spans="32:32" s="603" customFormat="1" x14ac:dyDescent="0.25">
      <c r="AF326" s="339"/>
    </row>
    <row r="327" spans="32:32" s="603" customFormat="1" x14ac:dyDescent="0.25">
      <c r="AF327" s="339"/>
    </row>
    <row r="328" spans="32:32" s="603" customFormat="1" x14ac:dyDescent="0.25">
      <c r="AF328" s="339"/>
    </row>
    <row r="329" spans="32:32" s="603" customFormat="1" x14ac:dyDescent="0.25">
      <c r="AF329" s="339"/>
    </row>
    <row r="330" spans="32:32" s="603" customFormat="1" x14ac:dyDescent="0.25">
      <c r="AF330" s="339"/>
    </row>
    <row r="331" spans="32:32" s="603" customFormat="1" x14ac:dyDescent="0.25">
      <c r="AF331" s="339"/>
    </row>
    <row r="332" spans="32:32" s="603" customFormat="1" x14ac:dyDescent="0.25">
      <c r="AF332" s="339"/>
    </row>
    <row r="333" spans="32:32" s="603" customFormat="1" x14ac:dyDescent="0.25">
      <c r="AF333" s="339"/>
    </row>
    <row r="334" spans="32:32" s="603" customFormat="1" x14ac:dyDescent="0.25">
      <c r="AF334" s="339"/>
    </row>
    <row r="335" spans="32:32" s="603" customFormat="1" x14ac:dyDescent="0.25">
      <c r="AF335" s="339"/>
    </row>
    <row r="336" spans="32:32" s="603" customFormat="1" x14ac:dyDescent="0.25">
      <c r="AF336" s="339"/>
    </row>
    <row r="337" spans="32:32" s="603" customFormat="1" x14ac:dyDescent="0.25">
      <c r="AF337" s="339"/>
    </row>
    <row r="338" spans="32:32" s="603" customFormat="1" x14ac:dyDescent="0.25">
      <c r="AF338" s="339"/>
    </row>
    <row r="339" spans="32:32" s="603" customFormat="1" x14ac:dyDescent="0.25">
      <c r="AF339" s="339"/>
    </row>
    <row r="340" spans="32:32" s="603" customFormat="1" x14ac:dyDescent="0.25">
      <c r="AF340" s="339"/>
    </row>
    <row r="341" spans="32:32" s="603" customFormat="1" x14ac:dyDescent="0.25">
      <c r="AF341" s="339"/>
    </row>
    <row r="342" spans="32:32" s="603" customFormat="1" x14ac:dyDescent="0.25">
      <c r="AF342" s="339"/>
    </row>
    <row r="343" spans="32:32" s="603" customFormat="1" x14ac:dyDescent="0.25">
      <c r="AF343" s="339"/>
    </row>
    <row r="344" spans="32:32" s="603" customFormat="1" x14ac:dyDescent="0.25">
      <c r="AF344" s="339"/>
    </row>
    <row r="345" spans="32:32" s="603" customFormat="1" x14ac:dyDescent="0.25">
      <c r="AF345" s="339"/>
    </row>
    <row r="346" spans="32:32" s="603" customFormat="1" x14ac:dyDescent="0.25">
      <c r="AF346" s="339"/>
    </row>
    <row r="347" spans="32:32" s="603" customFormat="1" x14ac:dyDescent="0.25">
      <c r="AF347" s="339"/>
    </row>
    <row r="348" spans="32:32" s="603" customFormat="1" x14ac:dyDescent="0.25">
      <c r="AF348" s="339"/>
    </row>
    <row r="349" spans="32:32" s="603" customFormat="1" x14ac:dyDescent="0.25">
      <c r="AF349" s="339"/>
    </row>
    <row r="350" spans="32:32" s="603" customFormat="1" x14ac:dyDescent="0.25">
      <c r="AF350" s="339"/>
    </row>
    <row r="351" spans="32:32" s="603" customFormat="1" x14ac:dyDescent="0.25">
      <c r="AF351" s="339"/>
    </row>
    <row r="352" spans="32:32" s="603" customFormat="1" x14ac:dyDescent="0.25">
      <c r="AF352" s="339"/>
    </row>
    <row r="353" spans="32:32" s="603" customFormat="1" x14ac:dyDescent="0.25">
      <c r="AF353" s="339"/>
    </row>
    <row r="354" spans="32:32" s="603" customFormat="1" x14ac:dyDescent="0.25">
      <c r="AF354" s="339"/>
    </row>
    <row r="355" spans="32:32" s="603" customFormat="1" x14ac:dyDescent="0.25">
      <c r="AF355" s="339"/>
    </row>
    <row r="356" spans="32:32" s="603" customFormat="1" x14ac:dyDescent="0.25">
      <c r="AF356" s="339"/>
    </row>
    <row r="357" spans="32:32" s="603" customFormat="1" x14ac:dyDescent="0.25">
      <c r="AF357" s="339"/>
    </row>
    <row r="358" spans="32:32" s="603" customFormat="1" x14ac:dyDescent="0.25">
      <c r="AF358" s="339"/>
    </row>
    <row r="359" spans="32:32" s="603" customFormat="1" x14ac:dyDescent="0.25">
      <c r="AF359" s="339"/>
    </row>
    <row r="360" spans="32:32" s="603" customFormat="1" x14ac:dyDescent="0.25">
      <c r="AF360" s="339"/>
    </row>
    <row r="361" spans="32:32" s="603" customFormat="1" x14ac:dyDescent="0.25">
      <c r="AF361" s="339"/>
    </row>
    <row r="362" spans="32:32" s="603" customFormat="1" x14ac:dyDescent="0.25">
      <c r="AF362" s="339"/>
    </row>
    <row r="363" spans="32:32" s="603" customFormat="1" x14ac:dyDescent="0.25">
      <c r="AF363" s="339"/>
    </row>
    <row r="364" spans="32:32" s="603" customFormat="1" x14ac:dyDescent="0.25">
      <c r="AF364" s="339"/>
    </row>
    <row r="365" spans="32:32" s="603" customFormat="1" x14ac:dyDescent="0.25">
      <c r="AF365" s="339"/>
    </row>
    <row r="366" spans="32:32" s="603" customFormat="1" x14ac:dyDescent="0.25">
      <c r="AF366" s="339"/>
    </row>
    <row r="367" spans="32:32" s="603" customFormat="1" x14ac:dyDescent="0.25">
      <c r="AF367" s="339"/>
    </row>
    <row r="368" spans="32:32" s="603" customFormat="1" x14ac:dyDescent="0.25">
      <c r="AF368" s="339"/>
    </row>
    <row r="369" spans="32:32" s="603" customFormat="1" x14ac:dyDescent="0.25">
      <c r="AF369" s="339"/>
    </row>
    <row r="370" spans="32:32" s="603" customFormat="1" x14ac:dyDescent="0.25">
      <c r="AF370" s="339"/>
    </row>
    <row r="371" spans="32:32" s="603" customFormat="1" x14ac:dyDescent="0.25">
      <c r="AF371" s="339"/>
    </row>
    <row r="372" spans="32:32" s="603" customFormat="1" x14ac:dyDescent="0.25">
      <c r="AF372" s="339"/>
    </row>
    <row r="373" spans="32:32" s="603" customFormat="1" x14ac:dyDescent="0.25">
      <c r="AF373" s="339"/>
    </row>
    <row r="374" spans="32:32" s="603" customFormat="1" x14ac:dyDescent="0.25">
      <c r="AF374" s="339"/>
    </row>
    <row r="375" spans="32:32" s="603" customFormat="1" x14ac:dyDescent="0.25">
      <c r="AF375" s="339"/>
    </row>
    <row r="376" spans="32:32" s="603" customFormat="1" x14ac:dyDescent="0.25">
      <c r="AF376" s="339"/>
    </row>
    <row r="377" spans="32:32" s="603" customFormat="1" x14ac:dyDescent="0.25">
      <c r="AF377" s="339"/>
    </row>
    <row r="378" spans="32:32" s="603" customFormat="1" x14ac:dyDescent="0.25">
      <c r="AF378" s="339"/>
    </row>
    <row r="379" spans="32:32" s="603" customFormat="1" x14ac:dyDescent="0.25">
      <c r="AF379" s="339"/>
    </row>
    <row r="380" spans="32:32" s="603" customFormat="1" x14ac:dyDescent="0.25">
      <c r="AF380" s="339"/>
    </row>
    <row r="381" spans="32:32" s="603" customFormat="1" x14ac:dyDescent="0.25">
      <c r="AF381" s="339"/>
    </row>
    <row r="382" spans="32:32" s="603" customFormat="1" x14ac:dyDescent="0.25">
      <c r="AF382" s="339"/>
    </row>
    <row r="383" spans="32:32" s="603" customFormat="1" x14ac:dyDescent="0.25">
      <c r="AF383" s="339"/>
    </row>
    <row r="384" spans="32:32" s="603" customFormat="1" x14ac:dyDescent="0.25">
      <c r="AF384" s="339"/>
    </row>
    <row r="385" spans="32:32" s="603" customFormat="1" x14ac:dyDescent="0.25">
      <c r="AF385" s="339"/>
    </row>
    <row r="386" spans="32:32" s="603" customFormat="1" x14ac:dyDescent="0.25">
      <c r="AF386" s="339"/>
    </row>
    <row r="387" spans="32:32" s="603" customFormat="1" x14ac:dyDescent="0.25">
      <c r="AF387" s="339"/>
    </row>
    <row r="388" spans="32:32" s="603" customFormat="1" x14ac:dyDescent="0.25">
      <c r="AF388" s="339"/>
    </row>
    <row r="389" spans="32:32" s="603" customFormat="1" x14ac:dyDescent="0.25">
      <c r="AF389" s="339"/>
    </row>
    <row r="390" spans="32:32" s="603" customFormat="1" x14ac:dyDescent="0.25">
      <c r="AF390" s="339"/>
    </row>
    <row r="391" spans="32:32" s="603" customFormat="1" x14ac:dyDescent="0.25">
      <c r="AF391" s="339"/>
    </row>
    <row r="392" spans="32:32" s="603" customFormat="1" x14ac:dyDescent="0.25">
      <c r="AF392" s="339"/>
    </row>
    <row r="393" spans="32:32" s="603" customFormat="1" x14ac:dyDescent="0.25">
      <c r="AF393" s="339"/>
    </row>
    <row r="394" spans="32:32" s="603" customFormat="1" x14ac:dyDescent="0.25">
      <c r="AF394" s="339"/>
    </row>
    <row r="395" spans="32:32" s="603" customFormat="1" x14ac:dyDescent="0.25">
      <c r="AF395" s="339"/>
    </row>
    <row r="396" spans="32:32" s="603" customFormat="1" x14ac:dyDescent="0.25">
      <c r="AF396" s="339"/>
    </row>
    <row r="397" spans="32:32" s="603" customFormat="1" x14ac:dyDescent="0.25">
      <c r="AF397" s="339"/>
    </row>
    <row r="398" spans="32:32" s="603" customFormat="1" x14ac:dyDescent="0.25">
      <c r="AF398" s="339"/>
    </row>
    <row r="399" spans="32:32" s="603" customFormat="1" x14ac:dyDescent="0.25">
      <c r="AF399" s="339"/>
    </row>
    <row r="400" spans="32:32" s="603" customFormat="1" x14ac:dyDescent="0.25">
      <c r="AF400" s="339"/>
    </row>
    <row r="401" spans="32:32" s="603" customFormat="1" x14ac:dyDescent="0.25">
      <c r="AF401" s="339"/>
    </row>
    <row r="402" spans="32:32" s="603" customFormat="1" x14ac:dyDescent="0.25">
      <c r="AF402" s="339"/>
    </row>
    <row r="403" spans="32:32" s="603" customFormat="1" x14ac:dyDescent="0.25">
      <c r="AF403" s="339"/>
    </row>
    <row r="404" spans="32:32" s="603" customFormat="1" x14ac:dyDescent="0.25">
      <c r="AF404" s="339"/>
    </row>
    <row r="405" spans="32:32" s="603" customFormat="1" x14ac:dyDescent="0.25">
      <c r="AF405" s="339"/>
    </row>
    <row r="406" spans="32:32" s="603" customFormat="1" x14ac:dyDescent="0.25">
      <c r="AF406" s="339"/>
    </row>
    <row r="407" spans="32:32" s="603" customFormat="1" x14ac:dyDescent="0.25">
      <c r="AF407" s="339"/>
    </row>
    <row r="408" spans="32:32" s="603" customFormat="1" x14ac:dyDescent="0.25">
      <c r="AF408" s="339"/>
    </row>
    <row r="409" spans="32:32" s="603" customFormat="1" x14ac:dyDescent="0.25">
      <c r="AF409" s="339"/>
    </row>
    <row r="410" spans="32:32" s="603" customFormat="1" x14ac:dyDescent="0.25">
      <c r="AF410" s="339"/>
    </row>
    <row r="411" spans="32:32" s="603" customFormat="1" x14ac:dyDescent="0.25">
      <c r="AF411" s="339"/>
    </row>
    <row r="412" spans="32:32" s="603" customFormat="1" x14ac:dyDescent="0.25">
      <c r="AF412" s="339"/>
    </row>
    <row r="413" spans="32:32" s="603" customFormat="1" x14ac:dyDescent="0.25">
      <c r="AF413" s="339"/>
    </row>
    <row r="414" spans="32:32" s="603" customFormat="1" x14ac:dyDescent="0.25">
      <c r="AF414" s="339"/>
    </row>
    <row r="415" spans="32:32" s="603" customFormat="1" x14ac:dyDescent="0.25">
      <c r="AF415" s="339"/>
    </row>
    <row r="416" spans="32:32" s="603" customFormat="1" x14ac:dyDescent="0.25">
      <c r="AF416" s="339"/>
    </row>
    <row r="417" spans="32:32" s="603" customFormat="1" x14ac:dyDescent="0.25">
      <c r="AF417" s="339"/>
    </row>
    <row r="418" spans="32:32" s="603" customFormat="1" x14ac:dyDescent="0.25">
      <c r="AF418" s="339"/>
    </row>
    <row r="419" spans="32:32" s="603" customFormat="1" x14ac:dyDescent="0.25">
      <c r="AF419" s="339"/>
    </row>
    <row r="420" spans="32:32" s="603" customFormat="1" x14ac:dyDescent="0.25">
      <c r="AF420" s="339"/>
    </row>
    <row r="421" spans="32:32" s="603" customFormat="1" x14ac:dyDescent="0.25">
      <c r="AF421" s="339"/>
    </row>
    <row r="422" spans="32:32" s="603" customFormat="1" x14ac:dyDescent="0.25">
      <c r="AF422" s="339"/>
    </row>
    <row r="423" spans="32:32" s="603" customFormat="1" x14ac:dyDescent="0.25">
      <c r="AF423" s="339"/>
    </row>
    <row r="424" spans="32:32" s="603" customFormat="1" x14ac:dyDescent="0.25">
      <c r="AF424" s="339"/>
    </row>
    <row r="425" spans="32:32" s="603" customFormat="1" x14ac:dyDescent="0.25">
      <c r="AF425" s="339"/>
    </row>
    <row r="426" spans="32:32" s="603" customFormat="1" x14ac:dyDescent="0.25">
      <c r="AF426" s="339"/>
    </row>
    <row r="427" spans="32:32" s="603" customFormat="1" x14ac:dyDescent="0.25">
      <c r="AF427" s="339"/>
    </row>
    <row r="428" spans="32:32" s="603" customFormat="1" x14ac:dyDescent="0.25">
      <c r="AF428" s="339"/>
    </row>
    <row r="429" spans="32:32" s="603" customFormat="1" x14ac:dyDescent="0.25">
      <c r="AF429" s="339"/>
    </row>
    <row r="430" spans="32:32" s="603" customFormat="1" x14ac:dyDescent="0.25">
      <c r="AF430" s="339"/>
    </row>
    <row r="431" spans="32:32" s="603" customFormat="1" x14ac:dyDescent="0.25">
      <c r="AF431" s="339"/>
    </row>
    <row r="432" spans="32:32" s="603" customFormat="1" x14ac:dyDescent="0.25">
      <c r="AF432" s="339"/>
    </row>
    <row r="433" spans="32:32" s="603" customFormat="1" x14ac:dyDescent="0.25">
      <c r="AF433" s="339"/>
    </row>
    <row r="434" spans="32:32" s="603" customFormat="1" x14ac:dyDescent="0.25">
      <c r="AF434" s="339"/>
    </row>
    <row r="435" spans="32:32" s="603" customFormat="1" x14ac:dyDescent="0.25">
      <c r="AF435" s="339"/>
    </row>
    <row r="436" spans="32:32" s="603" customFormat="1" x14ac:dyDescent="0.25">
      <c r="AF436" s="339"/>
    </row>
    <row r="437" spans="32:32" s="603" customFormat="1" x14ac:dyDescent="0.25">
      <c r="AF437" s="339"/>
    </row>
    <row r="438" spans="32:32" s="603" customFormat="1" x14ac:dyDescent="0.25">
      <c r="AF438" s="339"/>
    </row>
    <row r="439" spans="32:32" s="603" customFormat="1" x14ac:dyDescent="0.25">
      <c r="AF439" s="339"/>
    </row>
    <row r="440" spans="32:32" s="603" customFormat="1" x14ac:dyDescent="0.25">
      <c r="AF440" s="339"/>
    </row>
    <row r="441" spans="32:32" s="603" customFormat="1" x14ac:dyDescent="0.25">
      <c r="AF441" s="339"/>
    </row>
    <row r="442" spans="32:32" s="603" customFormat="1" x14ac:dyDescent="0.25">
      <c r="AF442" s="339"/>
    </row>
    <row r="443" spans="32:32" s="603" customFormat="1" x14ac:dyDescent="0.25">
      <c r="AF443" s="339"/>
    </row>
    <row r="444" spans="32:32" s="603" customFormat="1" x14ac:dyDescent="0.25">
      <c r="AF444" s="339"/>
    </row>
    <row r="445" spans="32:32" s="603" customFormat="1" x14ac:dyDescent="0.25">
      <c r="AF445" s="339"/>
    </row>
    <row r="446" spans="32:32" s="603" customFormat="1" x14ac:dyDescent="0.25">
      <c r="AF446" s="339"/>
    </row>
    <row r="447" spans="32:32" s="603" customFormat="1" x14ac:dyDescent="0.25">
      <c r="AF447" s="339"/>
    </row>
    <row r="448" spans="32:32" s="603" customFormat="1" x14ac:dyDescent="0.25">
      <c r="AF448" s="339"/>
    </row>
    <row r="449" spans="32:32" s="603" customFormat="1" x14ac:dyDescent="0.25">
      <c r="AF449" s="339"/>
    </row>
    <row r="450" spans="32:32" s="603" customFormat="1" x14ac:dyDescent="0.25">
      <c r="AF450" s="339"/>
    </row>
    <row r="451" spans="32:32" s="603" customFormat="1" x14ac:dyDescent="0.25">
      <c r="AF451" s="339"/>
    </row>
    <row r="452" spans="32:32" s="603" customFormat="1" x14ac:dyDescent="0.25">
      <c r="AF452" s="339"/>
    </row>
    <row r="453" spans="32:32" s="603" customFormat="1" x14ac:dyDescent="0.25">
      <c r="AF453" s="339"/>
    </row>
    <row r="454" spans="32:32" s="603" customFormat="1" x14ac:dyDescent="0.25">
      <c r="AF454" s="339"/>
    </row>
    <row r="455" spans="32:32" s="603" customFormat="1" x14ac:dyDescent="0.25">
      <c r="AF455" s="339"/>
    </row>
    <row r="456" spans="32:32" s="603" customFormat="1" x14ac:dyDescent="0.25">
      <c r="AF456" s="339"/>
    </row>
    <row r="457" spans="32:32" s="603" customFormat="1" x14ac:dyDescent="0.25">
      <c r="AF457" s="339"/>
    </row>
    <row r="458" spans="32:32" s="603" customFormat="1" x14ac:dyDescent="0.25">
      <c r="AF458" s="339"/>
    </row>
    <row r="459" spans="32:32" s="603" customFormat="1" x14ac:dyDescent="0.25">
      <c r="AF459" s="339"/>
    </row>
    <row r="460" spans="32:32" s="603" customFormat="1" x14ac:dyDescent="0.25">
      <c r="AF460" s="339"/>
    </row>
    <row r="461" spans="32:32" s="603" customFormat="1" x14ac:dyDescent="0.25">
      <c r="AF461" s="339"/>
    </row>
    <row r="462" spans="32:32" s="603" customFormat="1" x14ac:dyDescent="0.25">
      <c r="AF462" s="339"/>
    </row>
    <row r="463" spans="32:32" s="603" customFormat="1" x14ac:dyDescent="0.25">
      <c r="AF463" s="339"/>
    </row>
    <row r="464" spans="32:32" s="603" customFormat="1" x14ac:dyDescent="0.25">
      <c r="AF464" s="339"/>
    </row>
    <row r="465" spans="32:32" s="603" customFormat="1" x14ac:dyDescent="0.25">
      <c r="AF465" s="339"/>
    </row>
    <row r="466" spans="32:32" s="603" customFormat="1" x14ac:dyDescent="0.25">
      <c r="AF466" s="339"/>
    </row>
    <row r="467" spans="32:32" s="603" customFormat="1" x14ac:dyDescent="0.25">
      <c r="AF467" s="339"/>
    </row>
    <row r="468" spans="32:32" s="603" customFormat="1" x14ac:dyDescent="0.25">
      <c r="AF468" s="339"/>
    </row>
    <row r="469" spans="32:32" s="603" customFormat="1" x14ac:dyDescent="0.25">
      <c r="AF469" s="339"/>
    </row>
    <row r="470" spans="32:32" s="603" customFormat="1" x14ac:dyDescent="0.25">
      <c r="AF470" s="339"/>
    </row>
    <row r="471" spans="32:32" s="603" customFormat="1" x14ac:dyDescent="0.25">
      <c r="AF471" s="339"/>
    </row>
    <row r="472" spans="32:32" s="603" customFormat="1" x14ac:dyDescent="0.25">
      <c r="AF472" s="339"/>
    </row>
    <row r="473" spans="32:32" s="603" customFormat="1" x14ac:dyDescent="0.25">
      <c r="AF473" s="339"/>
    </row>
    <row r="474" spans="32:32" s="603" customFormat="1" x14ac:dyDescent="0.25">
      <c r="AF474" s="339"/>
    </row>
    <row r="475" spans="32:32" s="603" customFormat="1" x14ac:dyDescent="0.25">
      <c r="AF475" s="339"/>
    </row>
    <row r="476" spans="32:32" s="603" customFormat="1" x14ac:dyDescent="0.25">
      <c r="AF476" s="339"/>
    </row>
    <row r="477" spans="32:32" s="603" customFormat="1" x14ac:dyDescent="0.25">
      <c r="AF477" s="339"/>
    </row>
    <row r="478" spans="32:32" s="603" customFormat="1" x14ac:dyDescent="0.25">
      <c r="AF478" s="339"/>
    </row>
    <row r="479" spans="32:32" s="603" customFormat="1" x14ac:dyDescent="0.25">
      <c r="AF479" s="339"/>
    </row>
    <row r="480" spans="32:32" s="603" customFormat="1" x14ac:dyDescent="0.25">
      <c r="AF480" s="339"/>
    </row>
    <row r="481" spans="32:32" s="603" customFormat="1" x14ac:dyDescent="0.25">
      <c r="AF481" s="339"/>
    </row>
    <row r="482" spans="32:32" s="603" customFormat="1" x14ac:dyDescent="0.25">
      <c r="AF482" s="339"/>
    </row>
    <row r="483" spans="32:32" s="603" customFormat="1" x14ac:dyDescent="0.25">
      <c r="AF483" s="339"/>
    </row>
    <row r="484" spans="32:32" s="603" customFormat="1" x14ac:dyDescent="0.25">
      <c r="AF484" s="339"/>
    </row>
    <row r="485" spans="32:32" s="603" customFormat="1" x14ac:dyDescent="0.25">
      <c r="AF485" s="339"/>
    </row>
    <row r="486" spans="32:32" s="603" customFormat="1" x14ac:dyDescent="0.25">
      <c r="AF486" s="339"/>
    </row>
    <row r="487" spans="32:32" s="603" customFormat="1" x14ac:dyDescent="0.25">
      <c r="AF487" s="339"/>
    </row>
    <row r="488" spans="32:32" s="603" customFormat="1" x14ac:dyDescent="0.25">
      <c r="AF488" s="339"/>
    </row>
    <row r="489" spans="32:32" s="603" customFormat="1" x14ac:dyDescent="0.25">
      <c r="AF489" s="339"/>
    </row>
    <row r="490" spans="32:32" s="603" customFormat="1" x14ac:dyDescent="0.25">
      <c r="AF490" s="339"/>
    </row>
    <row r="491" spans="32:32" s="603" customFormat="1" x14ac:dyDescent="0.25">
      <c r="AF491" s="339"/>
    </row>
    <row r="492" spans="32:32" s="603" customFormat="1" x14ac:dyDescent="0.25">
      <c r="AF492" s="339"/>
    </row>
    <row r="493" spans="32:32" s="603" customFormat="1" x14ac:dyDescent="0.25">
      <c r="AF493" s="339"/>
    </row>
    <row r="494" spans="32:32" s="603" customFormat="1" x14ac:dyDescent="0.25">
      <c r="AF494" s="339"/>
    </row>
    <row r="495" spans="32:32" s="603" customFormat="1" x14ac:dyDescent="0.25">
      <c r="AF495" s="339"/>
    </row>
    <row r="496" spans="32:32" s="603" customFormat="1" x14ac:dyDescent="0.25">
      <c r="AF496" s="339"/>
    </row>
    <row r="497" spans="32:32" s="603" customFormat="1" x14ac:dyDescent="0.25">
      <c r="AF497" s="339"/>
    </row>
    <row r="498" spans="32:32" s="603" customFormat="1" x14ac:dyDescent="0.25">
      <c r="AF498" s="339"/>
    </row>
    <row r="499" spans="32:32" s="603" customFormat="1" x14ac:dyDescent="0.25">
      <c r="AF499" s="339"/>
    </row>
    <row r="500" spans="32:32" s="603" customFormat="1" x14ac:dyDescent="0.25">
      <c r="AF500" s="339"/>
    </row>
    <row r="501" spans="32:32" s="603" customFormat="1" x14ac:dyDescent="0.25">
      <c r="AF501" s="339"/>
    </row>
    <row r="502" spans="32:32" s="603" customFormat="1" x14ac:dyDescent="0.25">
      <c r="AF502" s="339"/>
    </row>
    <row r="503" spans="32:32" s="603" customFormat="1" x14ac:dyDescent="0.25">
      <c r="AF503" s="339"/>
    </row>
    <row r="504" spans="32:32" s="603" customFormat="1" x14ac:dyDescent="0.25">
      <c r="AF504" s="339"/>
    </row>
    <row r="505" spans="32:32" s="603" customFormat="1" x14ac:dyDescent="0.25">
      <c r="AF505" s="339"/>
    </row>
    <row r="506" spans="32:32" s="603" customFormat="1" x14ac:dyDescent="0.25">
      <c r="AF506" s="339"/>
    </row>
    <row r="507" spans="32:32" s="603" customFormat="1" x14ac:dyDescent="0.25">
      <c r="AF507" s="339"/>
    </row>
    <row r="508" spans="32:32" s="603" customFormat="1" x14ac:dyDescent="0.25">
      <c r="AF508" s="339"/>
    </row>
    <row r="509" spans="32:32" s="603" customFormat="1" x14ac:dyDescent="0.25">
      <c r="AF509" s="339"/>
    </row>
    <row r="510" spans="32:32" s="603" customFormat="1" x14ac:dyDescent="0.25">
      <c r="AF510" s="339"/>
    </row>
    <row r="511" spans="32:32" s="603" customFormat="1" x14ac:dyDescent="0.25">
      <c r="AF511" s="339"/>
    </row>
    <row r="512" spans="32:32" s="603" customFormat="1" x14ac:dyDescent="0.25">
      <c r="AF512" s="339"/>
    </row>
    <row r="513" spans="32:32" s="603" customFormat="1" x14ac:dyDescent="0.25">
      <c r="AF513" s="339"/>
    </row>
    <row r="514" spans="32:32" s="603" customFormat="1" x14ac:dyDescent="0.25">
      <c r="AF514" s="339"/>
    </row>
    <row r="515" spans="32:32" s="603" customFormat="1" x14ac:dyDescent="0.25">
      <c r="AF515" s="339"/>
    </row>
    <row r="516" spans="32:32" s="603" customFormat="1" x14ac:dyDescent="0.25">
      <c r="AF516" s="339"/>
    </row>
    <row r="517" spans="32:32" s="603" customFormat="1" x14ac:dyDescent="0.25">
      <c r="AF517" s="339"/>
    </row>
    <row r="518" spans="32:32" s="603" customFormat="1" x14ac:dyDescent="0.25">
      <c r="AF518" s="339"/>
    </row>
    <row r="519" spans="32:32" s="603" customFormat="1" x14ac:dyDescent="0.25">
      <c r="AF519" s="339"/>
    </row>
    <row r="520" spans="32:32" s="603" customFormat="1" x14ac:dyDescent="0.25">
      <c r="AF520" s="339"/>
    </row>
    <row r="521" spans="32:32" s="603" customFormat="1" x14ac:dyDescent="0.25">
      <c r="AF521" s="339"/>
    </row>
    <row r="522" spans="32:32" s="603" customFormat="1" x14ac:dyDescent="0.25">
      <c r="AF522" s="339"/>
    </row>
    <row r="523" spans="32:32" s="603" customFormat="1" x14ac:dyDescent="0.25">
      <c r="AF523" s="339"/>
    </row>
    <row r="524" spans="32:32" s="603" customFormat="1" x14ac:dyDescent="0.25">
      <c r="AF524" s="339"/>
    </row>
    <row r="525" spans="32:32" s="603" customFormat="1" x14ac:dyDescent="0.25">
      <c r="AF525" s="339"/>
    </row>
    <row r="526" spans="32:32" s="603" customFormat="1" x14ac:dyDescent="0.25">
      <c r="AF526" s="339"/>
    </row>
    <row r="527" spans="32:32" s="603" customFormat="1" x14ac:dyDescent="0.25">
      <c r="AF527" s="339"/>
    </row>
    <row r="528" spans="32:32" s="603" customFormat="1" x14ac:dyDescent="0.25">
      <c r="AF528" s="339"/>
    </row>
    <row r="529" spans="32:32" s="603" customFormat="1" x14ac:dyDescent="0.25">
      <c r="AF529" s="339"/>
    </row>
    <row r="530" spans="32:32" s="603" customFormat="1" x14ac:dyDescent="0.25">
      <c r="AF530" s="339"/>
    </row>
    <row r="531" spans="32:32" s="603" customFormat="1" x14ac:dyDescent="0.25">
      <c r="AF531" s="339"/>
    </row>
    <row r="532" spans="32:32" s="603" customFormat="1" x14ac:dyDescent="0.25">
      <c r="AF532" s="339"/>
    </row>
    <row r="533" spans="32:32" s="603" customFormat="1" x14ac:dyDescent="0.25">
      <c r="AF533" s="339"/>
    </row>
    <row r="534" spans="32:32" s="603" customFormat="1" x14ac:dyDescent="0.25">
      <c r="AF534" s="339"/>
    </row>
    <row r="535" spans="32:32" s="603" customFormat="1" x14ac:dyDescent="0.25">
      <c r="AF535" s="339"/>
    </row>
    <row r="536" spans="32:32" s="603" customFormat="1" x14ac:dyDescent="0.25">
      <c r="AF536" s="339"/>
    </row>
    <row r="537" spans="32:32" s="603" customFormat="1" x14ac:dyDescent="0.25">
      <c r="AF537" s="339"/>
    </row>
    <row r="538" spans="32:32" s="603" customFormat="1" x14ac:dyDescent="0.25">
      <c r="AF538" s="339"/>
    </row>
    <row r="539" spans="32:32" s="603" customFormat="1" x14ac:dyDescent="0.25">
      <c r="AF539" s="339"/>
    </row>
    <row r="540" spans="32:32" s="603" customFormat="1" x14ac:dyDescent="0.25">
      <c r="AF540" s="339"/>
    </row>
    <row r="541" spans="32:32" s="603" customFormat="1" x14ac:dyDescent="0.25">
      <c r="AF541" s="339"/>
    </row>
    <row r="542" spans="32:32" s="603" customFormat="1" x14ac:dyDescent="0.25">
      <c r="AF542" s="339"/>
    </row>
    <row r="543" spans="32:32" s="603" customFormat="1" x14ac:dyDescent="0.25">
      <c r="AF543" s="339"/>
    </row>
    <row r="544" spans="32:32" s="603" customFormat="1" x14ac:dyDescent="0.25">
      <c r="AF544" s="339"/>
    </row>
    <row r="545" spans="32:32" s="603" customFormat="1" x14ac:dyDescent="0.25">
      <c r="AF545" s="339"/>
    </row>
    <row r="546" spans="32:32" s="603" customFormat="1" x14ac:dyDescent="0.25">
      <c r="AF546" s="339"/>
    </row>
    <row r="547" spans="32:32" s="603" customFormat="1" x14ac:dyDescent="0.25">
      <c r="AF547" s="339"/>
    </row>
    <row r="548" spans="32:32" s="603" customFormat="1" x14ac:dyDescent="0.25">
      <c r="AF548" s="339"/>
    </row>
    <row r="549" spans="32:32" s="603" customFormat="1" x14ac:dyDescent="0.25">
      <c r="AF549" s="339"/>
    </row>
    <row r="550" spans="32:32" s="603" customFormat="1" x14ac:dyDescent="0.25">
      <c r="AF550" s="339"/>
    </row>
    <row r="551" spans="32:32" s="603" customFormat="1" x14ac:dyDescent="0.25">
      <c r="AF551" s="339"/>
    </row>
    <row r="552" spans="32:32" s="603" customFormat="1" x14ac:dyDescent="0.25">
      <c r="AF552" s="339"/>
    </row>
    <row r="553" spans="32:32" s="603" customFormat="1" x14ac:dyDescent="0.25">
      <c r="AF553" s="339"/>
    </row>
    <row r="554" spans="32:32" s="603" customFormat="1" x14ac:dyDescent="0.25">
      <c r="AF554" s="339"/>
    </row>
    <row r="555" spans="32:32" s="603" customFormat="1" x14ac:dyDescent="0.25">
      <c r="AF555" s="339"/>
    </row>
    <row r="556" spans="32:32" s="603" customFormat="1" x14ac:dyDescent="0.25">
      <c r="AF556" s="339"/>
    </row>
    <row r="557" spans="32:32" s="603" customFormat="1" x14ac:dyDescent="0.25">
      <c r="AF557" s="339"/>
    </row>
    <row r="558" spans="32:32" s="603" customFormat="1" x14ac:dyDescent="0.25">
      <c r="AF558" s="339"/>
    </row>
    <row r="559" spans="32:32" s="603" customFormat="1" x14ac:dyDescent="0.25">
      <c r="AF559" s="339"/>
    </row>
    <row r="560" spans="32:32" s="603" customFormat="1" x14ac:dyDescent="0.25">
      <c r="AF560" s="339"/>
    </row>
    <row r="561" spans="32:32" s="603" customFormat="1" x14ac:dyDescent="0.25">
      <c r="AF561" s="339"/>
    </row>
    <row r="562" spans="32:32" s="603" customFormat="1" x14ac:dyDescent="0.25">
      <c r="AF562" s="339"/>
    </row>
    <row r="563" spans="32:32" s="603" customFormat="1" x14ac:dyDescent="0.25">
      <c r="AF563" s="339"/>
    </row>
    <row r="564" spans="32:32" s="603" customFormat="1" x14ac:dyDescent="0.25">
      <c r="AF564" s="339"/>
    </row>
    <row r="565" spans="32:32" s="603" customFormat="1" x14ac:dyDescent="0.25">
      <c r="AF565" s="339"/>
    </row>
    <row r="566" spans="32:32" s="603" customFormat="1" x14ac:dyDescent="0.25">
      <c r="AF566" s="339"/>
    </row>
    <row r="567" spans="32:32" s="603" customFormat="1" x14ac:dyDescent="0.25">
      <c r="AF567" s="339"/>
    </row>
    <row r="568" spans="32:32" s="603" customFormat="1" x14ac:dyDescent="0.25">
      <c r="AF568" s="339"/>
    </row>
    <row r="569" spans="32:32" s="603" customFormat="1" x14ac:dyDescent="0.25">
      <c r="AF569" s="339"/>
    </row>
    <row r="570" spans="32:32" s="603" customFormat="1" x14ac:dyDescent="0.25">
      <c r="AF570" s="339"/>
    </row>
    <row r="571" spans="32:32" s="603" customFormat="1" x14ac:dyDescent="0.25">
      <c r="AF571" s="339"/>
    </row>
    <row r="572" spans="32:32" s="603" customFormat="1" x14ac:dyDescent="0.25">
      <c r="AF572" s="339"/>
    </row>
    <row r="573" spans="32:32" s="603" customFormat="1" x14ac:dyDescent="0.25">
      <c r="AF573" s="339"/>
    </row>
    <row r="574" spans="32:32" s="603" customFormat="1" x14ac:dyDescent="0.25">
      <c r="AF574" s="339"/>
    </row>
    <row r="575" spans="32:32" s="603" customFormat="1" x14ac:dyDescent="0.25">
      <c r="AF575" s="339"/>
    </row>
    <row r="576" spans="32:32" s="603" customFormat="1" x14ac:dyDescent="0.25">
      <c r="AF576" s="339"/>
    </row>
    <row r="577" spans="32:32" s="603" customFormat="1" x14ac:dyDescent="0.25">
      <c r="AF577" s="339"/>
    </row>
    <row r="578" spans="32:32" s="603" customFormat="1" x14ac:dyDescent="0.25">
      <c r="AF578" s="339"/>
    </row>
    <row r="579" spans="32:32" s="603" customFormat="1" x14ac:dyDescent="0.25">
      <c r="AF579" s="339"/>
    </row>
    <row r="580" spans="32:32" s="603" customFormat="1" x14ac:dyDescent="0.25">
      <c r="AF580" s="339"/>
    </row>
    <row r="581" spans="32:32" s="603" customFormat="1" x14ac:dyDescent="0.25">
      <c r="AF581" s="339"/>
    </row>
    <row r="582" spans="32:32" s="603" customFormat="1" x14ac:dyDescent="0.25">
      <c r="AF582" s="339"/>
    </row>
    <row r="583" spans="32:32" s="603" customFormat="1" x14ac:dyDescent="0.25">
      <c r="AF583" s="339"/>
    </row>
    <row r="584" spans="32:32" s="603" customFormat="1" x14ac:dyDescent="0.25">
      <c r="AF584" s="339"/>
    </row>
    <row r="585" spans="32:32" s="603" customFormat="1" x14ac:dyDescent="0.25">
      <c r="AF585" s="339"/>
    </row>
    <row r="586" spans="32:32" s="603" customFormat="1" x14ac:dyDescent="0.25">
      <c r="AF586" s="339"/>
    </row>
    <row r="587" spans="32:32" s="603" customFormat="1" x14ac:dyDescent="0.25">
      <c r="AF587" s="339"/>
    </row>
    <row r="588" spans="32:32" s="603" customFormat="1" x14ac:dyDescent="0.25">
      <c r="AF588" s="339"/>
    </row>
    <row r="589" spans="32:32" s="603" customFormat="1" x14ac:dyDescent="0.25">
      <c r="AF589" s="339"/>
    </row>
    <row r="590" spans="32:32" s="603" customFormat="1" x14ac:dyDescent="0.25">
      <c r="AF590" s="339"/>
    </row>
    <row r="591" spans="32:32" s="603" customFormat="1" x14ac:dyDescent="0.25">
      <c r="AF591" s="339"/>
    </row>
    <row r="592" spans="32:32" s="603" customFormat="1" x14ac:dyDescent="0.25">
      <c r="AF592" s="339"/>
    </row>
    <row r="593" spans="32:32" s="603" customFormat="1" x14ac:dyDescent="0.25">
      <c r="AF593" s="339"/>
    </row>
    <row r="594" spans="32:32" s="603" customFormat="1" x14ac:dyDescent="0.25">
      <c r="AF594" s="339"/>
    </row>
    <row r="595" spans="32:32" s="603" customFormat="1" x14ac:dyDescent="0.25">
      <c r="AF595" s="339"/>
    </row>
    <row r="596" spans="32:32" s="603" customFormat="1" x14ac:dyDescent="0.25">
      <c r="AF596" s="339"/>
    </row>
    <row r="597" spans="32:32" s="603" customFormat="1" x14ac:dyDescent="0.25">
      <c r="AF597" s="339"/>
    </row>
    <row r="598" spans="32:32" s="603" customFormat="1" x14ac:dyDescent="0.25">
      <c r="AF598" s="339"/>
    </row>
    <row r="599" spans="32:32" s="603" customFormat="1" x14ac:dyDescent="0.25">
      <c r="AF599" s="339"/>
    </row>
    <row r="600" spans="32:32" s="603" customFormat="1" x14ac:dyDescent="0.25">
      <c r="AF600" s="339"/>
    </row>
    <row r="601" spans="32:32" s="603" customFormat="1" x14ac:dyDescent="0.25">
      <c r="AF601" s="339"/>
    </row>
    <row r="602" spans="32:32" s="603" customFormat="1" x14ac:dyDescent="0.25">
      <c r="AF602" s="339"/>
    </row>
    <row r="603" spans="32:32" s="603" customFormat="1" x14ac:dyDescent="0.25">
      <c r="AF603" s="339"/>
    </row>
    <row r="604" spans="32:32" s="603" customFormat="1" x14ac:dyDescent="0.25">
      <c r="AF604" s="339"/>
    </row>
    <row r="605" spans="32:32" s="603" customFormat="1" x14ac:dyDescent="0.25">
      <c r="AF605" s="339"/>
    </row>
    <row r="606" spans="32:32" s="603" customFormat="1" x14ac:dyDescent="0.25">
      <c r="AF606" s="339"/>
    </row>
    <row r="607" spans="32:32" s="603" customFormat="1" x14ac:dyDescent="0.25">
      <c r="AF607" s="339"/>
    </row>
    <row r="608" spans="32:32" s="603" customFormat="1" x14ac:dyDescent="0.25">
      <c r="AF608" s="339"/>
    </row>
    <row r="609" spans="32:32" s="603" customFormat="1" x14ac:dyDescent="0.25">
      <c r="AF609" s="339"/>
    </row>
    <row r="610" spans="32:32" s="603" customFormat="1" x14ac:dyDescent="0.25">
      <c r="AF610" s="339"/>
    </row>
    <row r="611" spans="32:32" s="603" customFormat="1" x14ac:dyDescent="0.25">
      <c r="AF611" s="339"/>
    </row>
    <row r="612" spans="32:32" s="603" customFormat="1" x14ac:dyDescent="0.25">
      <c r="AF612" s="339"/>
    </row>
    <row r="613" spans="32:32" s="603" customFormat="1" x14ac:dyDescent="0.25">
      <c r="AF613" s="339"/>
    </row>
    <row r="614" spans="32:32" s="603" customFormat="1" x14ac:dyDescent="0.25">
      <c r="AF614" s="339"/>
    </row>
    <row r="615" spans="32:32" s="603" customFormat="1" x14ac:dyDescent="0.25">
      <c r="AF615" s="339"/>
    </row>
    <row r="616" spans="32:32" s="603" customFormat="1" x14ac:dyDescent="0.25">
      <c r="AF616" s="339"/>
    </row>
    <row r="617" spans="32:32" s="603" customFormat="1" x14ac:dyDescent="0.25">
      <c r="AF617" s="339"/>
    </row>
    <row r="618" spans="32:32" s="603" customFormat="1" x14ac:dyDescent="0.25">
      <c r="AF618" s="339"/>
    </row>
    <row r="619" spans="32:32" s="603" customFormat="1" x14ac:dyDescent="0.25">
      <c r="AF619" s="339"/>
    </row>
    <row r="620" spans="32:32" s="603" customFormat="1" x14ac:dyDescent="0.25">
      <c r="AF620" s="339"/>
    </row>
    <row r="621" spans="32:32" s="603" customFormat="1" x14ac:dyDescent="0.25">
      <c r="AF621" s="339"/>
    </row>
    <row r="622" spans="32:32" s="603" customFormat="1" x14ac:dyDescent="0.25">
      <c r="AF622" s="339"/>
    </row>
    <row r="623" spans="32:32" s="603" customFormat="1" x14ac:dyDescent="0.25">
      <c r="AF623" s="339"/>
    </row>
    <row r="624" spans="32:32" s="603" customFormat="1" x14ac:dyDescent="0.25">
      <c r="AF624" s="339"/>
    </row>
    <row r="625" spans="32:32" s="603" customFormat="1" x14ac:dyDescent="0.25">
      <c r="AF625" s="339"/>
    </row>
    <row r="626" spans="32:32" s="603" customFormat="1" x14ac:dyDescent="0.25">
      <c r="AF626" s="339"/>
    </row>
    <row r="627" spans="32:32" s="603" customFormat="1" x14ac:dyDescent="0.25">
      <c r="AF627" s="339"/>
    </row>
    <row r="628" spans="32:32" s="603" customFormat="1" x14ac:dyDescent="0.25">
      <c r="AF628" s="339"/>
    </row>
    <row r="629" spans="32:32" s="603" customFormat="1" x14ac:dyDescent="0.25">
      <c r="AF629" s="339"/>
    </row>
    <row r="630" spans="32:32" s="603" customFormat="1" x14ac:dyDescent="0.25">
      <c r="AF630" s="339"/>
    </row>
    <row r="631" spans="32:32" s="603" customFormat="1" x14ac:dyDescent="0.25">
      <c r="AF631" s="339"/>
    </row>
    <row r="632" spans="32:32" s="603" customFormat="1" x14ac:dyDescent="0.25">
      <c r="AF632" s="339"/>
    </row>
    <row r="633" spans="32:32" s="603" customFormat="1" x14ac:dyDescent="0.25">
      <c r="AF633" s="339"/>
    </row>
    <row r="634" spans="32:32" s="603" customFormat="1" x14ac:dyDescent="0.25">
      <c r="AF634" s="339"/>
    </row>
    <row r="635" spans="32:32" s="603" customFormat="1" x14ac:dyDescent="0.25">
      <c r="AF635" s="339"/>
    </row>
  </sheetData>
  <mergeCells count="667">
    <mergeCell ref="A99:F99"/>
    <mergeCell ref="A100:F100"/>
    <mergeCell ref="J100:L100"/>
    <mergeCell ref="M100:N100"/>
    <mergeCell ref="O100:P100"/>
    <mergeCell ref="Q100:R100"/>
    <mergeCell ref="S100:T100"/>
    <mergeCell ref="A96:F96"/>
    <mergeCell ref="H96:I96"/>
    <mergeCell ref="J96:L96"/>
    <mergeCell ref="M96:N96"/>
    <mergeCell ref="O96:P96"/>
    <mergeCell ref="A98:F98"/>
    <mergeCell ref="H98:I98"/>
    <mergeCell ref="J98:L98"/>
    <mergeCell ref="M98:N98"/>
    <mergeCell ref="O98:P98"/>
    <mergeCell ref="Q98:R98"/>
    <mergeCell ref="S98:T98"/>
    <mergeCell ref="Q96:R96"/>
    <mergeCell ref="S96:T96"/>
    <mergeCell ref="U98:V98"/>
    <mergeCell ref="H99:I99"/>
    <mergeCell ref="J99:L99"/>
    <mergeCell ref="M99:N99"/>
    <mergeCell ref="O99:P99"/>
    <mergeCell ref="Q99:R99"/>
    <mergeCell ref="S99:T99"/>
    <mergeCell ref="U99:V99"/>
    <mergeCell ref="A77:C77"/>
    <mergeCell ref="A78:C78"/>
    <mergeCell ref="A79:C79"/>
    <mergeCell ref="A80:C80"/>
    <mergeCell ref="A90:W90"/>
    <mergeCell ref="A91:F92"/>
    <mergeCell ref="G91:G92"/>
    <mergeCell ref="H91:I92"/>
    <mergeCell ref="J91:N91"/>
    <mergeCell ref="O91:P92"/>
    <mergeCell ref="Q91:W91"/>
    <mergeCell ref="J92:L92"/>
    <mergeCell ref="M92:N92"/>
    <mergeCell ref="Q92:R92"/>
    <mergeCell ref="S92:T92"/>
    <mergeCell ref="A81:C81"/>
    <mergeCell ref="A64:C64"/>
    <mergeCell ref="G64:H64"/>
    <mergeCell ref="A65:C65"/>
    <mergeCell ref="G65:H65"/>
    <mergeCell ref="A66:C66"/>
    <mergeCell ref="G66:H66"/>
    <mergeCell ref="A67:C67"/>
    <mergeCell ref="G67:H67"/>
    <mergeCell ref="A68:C68"/>
    <mergeCell ref="G68:H68"/>
    <mergeCell ref="A55:B55"/>
    <mergeCell ref="A56:B56"/>
    <mergeCell ref="A53:B53"/>
    <mergeCell ref="A54:B54"/>
    <mergeCell ref="E55:F55"/>
    <mergeCell ref="J55:K55"/>
    <mergeCell ref="O55:P55"/>
    <mergeCell ref="E56:F56"/>
    <mergeCell ref="J56:K56"/>
    <mergeCell ref="O56:P56"/>
    <mergeCell ref="E53:F53"/>
    <mergeCell ref="J53:K53"/>
    <mergeCell ref="O53:P53"/>
    <mergeCell ref="E54:F54"/>
    <mergeCell ref="J54:K54"/>
    <mergeCell ref="O54:P54"/>
    <mergeCell ref="A51:B51"/>
    <mergeCell ref="A52:B52"/>
    <mergeCell ref="A49:B49"/>
    <mergeCell ref="A50:B50"/>
    <mergeCell ref="E49:F49"/>
    <mergeCell ref="J49:K49"/>
    <mergeCell ref="O49:P49"/>
    <mergeCell ref="E50:F50"/>
    <mergeCell ref="J50:K50"/>
    <mergeCell ref="O50:P50"/>
    <mergeCell ref="E51:F51"/>
    <mergeCell ref="J51:K51"/>
    <mergeCell ref="O51:P51"/>
    <mergeCell ref="E52:F52"/>
    <mergeCell ref="J52:K52"/>
    <mergeCell ref="O52:P52"/>
    <mergeCell ref="A47:B47"/>
    <mergeCell ref="A48:B48"/>
    <mergeCell ref="A45:B45"/>
    <mergeCell ref="A46:B46"/>
    <mergeCell ref="E47:F47"/>
    <mergeCell ref="J47:K47"/>
    <mergeCell ref="O47:P47"/>
    <mergeCell ref="E48:F48"/>
    <mergeCell ref="J48:K48"/>
    <mergeCell ref="O48:P48"/>
    <mergeCell ref="E45:F45"/>
    <mergeCell ref="J45:K45"/>
    <mergeCell ref="O45:P45"/>
    <mergeCell ref="E46:F46"/>
    <mergeCell ref="J46:K46"/>
    <mergeCell ref="O46:P46"/>
    <mergeCell ref="A43:B43"/>
    <mergeCell ref="A44:B44"/>
    <mergeCell ref="A41:B41"/>
    <mergeCell ref="A42:B42"/>
    <mergeCell ref="E41:F41"/>
    <mergeCell ref="J41:K41"/>
    <mergeCell ref="O41:P41"/>
    <mergeCell ref="E42:F42"/>
    <mergeCell ref="J42:K42"/>
    <mergeCell ref="O42:P42"/>
    <mergeCell ref="E43:F43"/>
    <mergeCell ref="J43:K43"/>
    <mergeCell ref="O43:P43"/>
    <mergeCell ref="E44:F44"/>
    <mergeCell ref="J44:K44"/>
    <mergeCell ref="O44:P44"/>
    <mergeCell ref="A39:B39"/>
    <mergeCell ref="A40:B40"/>
    <mergeCell ref="A37:B37"/>
    <mergeCell ref="A38:B38"/>
    <mergeCell ref="E39:F39"/>
    <mergeCell ref="J39:K39"/>
    <mergeCell ref="O39:P39"/>
    <mergeCell ref="E40:F40"/>
    <mergeCell ref="J40:K40"/>
    <mergeCell ref="O40:P40"/>
    <mergeCell ref="E37:F37"/>
    <mergeCell ref="J37:K37"/>
    <mergeCell ref="O37:P37"/>
    <mergeCell ref="E38:F38"/>
    <mergeCell ref="J38:K38"/>
    <mergeCell ref="O38:P38"/>
    <mergeCell ref="A35:B35"/>
    <mergeCell ref="A36:B36"/>
    <mergeCell ref="A33:B33"/>
    <mergeCell ref="A34:B34"/>
    <mergeCell ref="E33:F33"/>
    <mergeCell ref="J33:K33"/>
    <mergeCell ref="O33:P33"/>
    <mergeCell ref="E34:F34"/>
    <mergeCell ref="J34:K34"/>
    <mergeCell ref="O34:P34"/>
    <mergeCell ref="E35:F35"/>
    <mergeCell ref="J35:K35"/>
    <mergeCell ref="O35:P35"/>
    <mergeCell ref="E36:F36"/>
    <mergeCell ref="J36:K36"/>
    <mergeCell ref="O36:P36"/>
    <mergeCell ref="A31:B31"/>
    <mergeCell ref="A32:B32"/>
    <mergeCell ref="A29:B29"/>
    <mergeCell ref="A30:B30"/>
    <mergeCell ref="E31:F31"/>
    <mergeCell ref="J31:K31"/>
    <mergeCell ref="O31:P31"/>
    <mergeCell ref="E32:F32"/>
    <mergeCell ref="J32:K32"/>
    <mergeCell ref="O32:P32"/>
    <mergeCell ref="E29:F29"/>
    <mergeCell ref="J29:K29"/>
    <mergeCell ref="O29:P29"/>
    <mergeCell ref="E30:F30"/>
    <mergeCell ref="J30:K30"/>
    <mergeCell ref="O30:P30"/>
    <mergeCell ref="A27:B27"/>
    <mergeCell ref="A28:B28"/>
    <mergeCell ref="A25:B25"/>
    <mergeCell ref="A26:B26"/>
    <mergeCell ref="E25:F25"/>
    <mergeCell ref="J25:K25"/>
    <mergeCell ref="O25:P25"/>
    <mergeCell ref="E26:F26"/>
    <mergeCell ref="J26:K26"/>
    <mergeCell ref="O26:P26"/>
    <mergeCell ref="E27:F27"/>
    <mergeCell ref="J27:K27"/>
    <mergeCell ref="O27:P27"/>
    <mergeCell ref="E28:F28"/>
    <mergeCell ref="J28:K28"/>
    <mergeCell ref="O28:P28"/>
    <mergeCell ref="A10:B10"/>
    <mergeCell ref="C14:X17"/>
    <mergeCell ref="A18:B20"/>
    <mergeCell ref="C18:C20"/>
    <mergeCell ref="A23:B23"/>
    <mergeCell ref="A24:B24"/>
    <mergeCell ref="A21:B21"/>
    <mergeCell ref="A22:B22"/>
    <mergeCell ref="E21:F21"/>
    <mergeCell ref="J21:K21"/>
    <mergeCell ref="O21:P21"/>
    <mergeCell ref="E22:F22"/>
    <mergeCell ref="J22:K22"/>
    <mergeCell ref="O22:P22"/>
    <mergeCell ref="E23:F23"/>
    <mergeCell ref="J23:K23"/>
    <mergeCell ref="O23:P23"/>
    <mergeCell ref="E24:F24"/>
    <mergeCell ref="J24:K24"/>
    <mergeCell ref="O24:P24"/>
    <mergeCell ref="D18:D20"/>
    <mergeCell ref="E18:F20"/>
    <mergeCell ref="G18:H19"/>
    <mergeCell ref="I18:I20"/>
    <mergeCell ref="A122:F122"/>
    <mergeCell ref="H122:I122"/>
    <mergeCell ref="J122:L122"/>
    <mergeCell ref="M122:N122"/>
    <mergeCell ref="O122:P122"/>
    <mergeCell ref="Q122:R122"/>
    <mergeCell ref="S122:T122"/>
    <mergeCell ref="U122:V122"/>
    <mergeCell ref="A118:F118"/>
    <mergeCell ref="H118:I118"/>
    <mergeCell ref="J118:L118"/>
    <mergeCell ref="M118:N118"/>
    <mergeCell ref="O118:P118"/>
    <mergeCell ref="Q118:R118"/>
    <mergeCell ref="S118:T118"/>
    <mergeCell ref="A120:F120"/>
    <mergeCell ref="H120:I120"/>
    <mergeCell ref="J120:L120"/>
    <mergeCell ref="M120:N120"/>
    <mergeCell ref="U118:V118"/>
    <mergeCell ref="A119:F119"/>
    <mergeCell ref="H119:I119"/>
    <mergeCell ref="J119:L119"/>
    <mergeCell ref="M119:N119"/>
    <mergeCell ref="A130:F130"/>
    <mergeCell ref="H130:I130"/>
    <mergeCell ref="J130:L130"/>
    <mergeCell ref="M130:N130"/>
    <mergeCell ref="O130:P130"/>
    <mergeCell ref="Q130:R130"/>
    <mergeCell ref="S130:T130"/>
    <mergeCell ref="U130:W130"/>
    <mergeCell ref="A131:F131"/>
    <mergeCell ref="H131:I131"/>
    <mergeCell ref="J131:L131"/>
    <mergeCell ref="M131:N131"/>
    <mergeCell ref="Q131:R131"/>
    <mergeCell ref="S131:T131"/>
    <mergeCell ref="O131:P131"/>
    <mergeCell ref="U131:W131"/>
    <mergeCell ref="Q134:R134"/>
    <mergeCell ref="S134:T134"/>
    <mergeCell ref="A134:F134"/>
    <mergeCell ref="H134:I134"/>
    <mergeCell ref="J134:L134"/>
    <mergeCell ref="M134:N134"/>
    <mergeCell ref="O134:P134"/>
    <mergeCell ref="U134:W134"/>
    <mergeCell ref="V141:W141"/>
    <mergeCell ref="A143:H143"/>
    <mergeCell ref="I143:N143"/>
    <mergeCell ref="O143:Q143"/>
    <mergeCell ref="R143:S143"/>
    <mergeCell ref="T143:U143"/>
    <mergeCell ref="V143:W143"/>
    <mergeCell ref="A138:H139"/>
    <mergeCell ref="I138:N139"/>
    <mergeCell ref="O138:U138"/>
    <mergeCell ref="V138:W139"/>
    <mergeCell ref="O139:Q139"/>
    <mergeCell ref="R139:S139"/>
    <mergeCell ref="T139:U139"/>
    <mergeCell ref="A140:H140"/>
    <mergeCell ref="I140:N140"/>
    <mergeCell ref="O140:Q140"/>
    <mergeCell ref="R140:S140"/>
    <mergeCell ref="T140:U140"/>
    <mergeCell ref="V140:W140"/>
    <mergeCell ref="A141:H141"/>
    <mergeCell ref="I141:N141"/>
    <mergeCell ref="O141:Q141"/>
    <mergeCell ref="R141:S141"/>
    <mergeCell ref="T141:U141"/>
    <mergeCell ref="J18:K20"/>
    <mergeCell ref="L18:T18"/>
    <mergeCell ref="U18:U20"/>
    <mergeCell ref="V18:W19"/>
    <mergeCell ref="Y18:Y20"/>
    <mergeCell ref="L19:P19"/>
    <mergeCell ref="Q19:T19"/>
    <mergeCell ref="O20:P20"/>
    <mergeCell ref="X18:X20"/>
    <mergeCell ref="X57:X58"/>
    <mergeCell ref="A60:C60"/>
    <mergeCell ref="G60:H60"/>
    <mergeCell ref="A61:C61"/>
    <mergeCell ref="G61:H61"/>
    <mergeCell ref="A62:C62"/>
    <mergeCell ref="G62:H62"/>
    <mergeCell ref="A63:C63"/>
    <mergeCell ref="G63:H63"/>
    <mergeCell ref="A57:B57"/>
    <mergeCell ref="C57:C58"/>
    <mergeCell ref="H57:H58"/>
    <mergeCell ref="D57:D58"/>
    <mergeCell ref="E57:F58"/>
    <mergeCell ref="I57:I58"/>
    <mergeCell ref="J57:K58"/>
    <mergeCell ref="L57:M58"/>
    <mergeCell ref="W57:W58"/>
    <mergeCell ref="A58:B58"/>
    <mergeCell ref="V57:V58"/>
    <mergeCell ref="G57:G58"/>
    <mergeCell ref="N57:N58"/>
    <mergeCell ref="O57:P58"/>
    <mergeCell ref="G69:H69"/>
    <mergeCell ref="A70:C70"/>
    <mergeCell ref="G70:H70"/>
    <mergeCell ref="A71:C71"/>
    <mergeCell ref="A72:C72"/>
    <mergeCell ref="A73:C73"/>
    <mergeCell ref="A74:C74"/>
    <mergeCell ref="A75:C75"/>
    <mergeCell ref="A76:C76"/>
    <mergeCell ref="A69:C69"/>
    <mergeCell ref="A82:C82"/>
    <mergeCell ref="A83:C83"/>
    <mergeCell ref="A84:C84"/>
    <mergeCell ref="A85:C85"/>
    <mergeCell ref="G85:H85"/>
    <mergeCell ref="A86:C86"/>
    <mergeCell ref="G86:H86"/>
    <mergeCell ref="A87:C87"/>
    <mergeCell ref="G87:H87"/>
    <mergeCell ref="U92:V92"/>
    <mergeCell ref="A93:F93"/>
    <mergeCell ref="H93:I93"/>
    <mergeCell ref="J93:L93"/>
    <mergeCell ref="M93:N93"/>
    <mergeCell ref="O93:P93"/>
    <mergeCell ref="Q93:R93"/>
    <mergeCell ref="S93:T93"/>
    <mergeCell ref="U93:V93"/>
    <mergeCell ref="S94:T94"/>
    <mergeCell ref="U94:V94"/>
    <mergeCell ref="A95:F95"/>
    <mergeCell ref="H95:I95"/>
    <mergeCell ref="J95:L95"/>
    <mergeCell ref="M95:N95"/>
    <mergeCell ref="O95:P95"/>
    <mergeCell ref="Q95:R95"/>
    <mergeCell ref="S95:T95"/>
    <mergeCell ref="U95:V95"/>
    <mergeCell ref="A94:F94"/>
    <mergeCell ref="H94:I94"/>
    <mergeCell ref="J94:L94"/>
    <mergeCell ref="M94:N94"/>
    <mergeCell ref="O94:P94"/>
    <mergeCell ref="Q94:R94"/>
    <mergeCell ref="U96:V96"/>
    <mergeCell ref="A97:F97"/>
    <mergeCell ref="H97:I97"/>
    <mergeCell ref="J97:L97"/>
    <mergeCell ref="M97:N97"/>
    <mergeCell ref="O97:P97"/>
    <mergeCell ref="Q97:R97"/>
    <mergeCell ref="S97:T97"/>
    <mergeCell ref="U97:V97"/>
    <mergeCell ref="U100:V100"/>
    <mergeCell ref="A101:F101"/>
    <mergeCell ref="H101:I101"/>
    <mergeCell ref="J101:L101"/>
    <mergeCell ref="M101:N101"/>
    <mergeCell ref="O101:P101"/>
    <mergeCell ref="Q101:R101"/>
    <mergeCell ref="S101:T101"/>
    <mergeCell ref="U101:V101"/>
    <mergeCell ref="H100:I100"/>
    <mergeCell ref="J102:L102"/>
    <mergeCell ref="M102:N102"/>
    <mergeCell ref="O102:P102"/>
    <mergeCell ref="Q102:R102"/>
    <mergeCell ref="S102:T102"/>
    <mergeCell ref="U102:V102"/>
    <mergeCell ref="A103:F103"/>
    <mergeCell ref="H103:I103"/>
    <mergeCell ref="J103:L103"/>
    <mergeCell ref="M103:N103"/>
    <mergeCell ref="O103:P103"/>
    <mergeCell ref="Q103:R103"/>
    <mergeCell ref="S103:T103"/>
    <mergeCell ref="U103:V103"/>
    <mergeCell ref="A102:F102"/>
    <mergeCell ref="H102:I102"/>
    <mergeCell ref="A104:F104"/>
    <mergeCell ref="H104:I104"/>
    <mergeCell ref="J104:L104"/>
    <mergeCell ref="M104:N104"/>
    <mergeCell ref="O104:P104"/>
    <mergeCell ref="Q104:R104"/>
    <mergeCell ref="S104:T104"/>
    <mergeCell ref="U104:V104"/>
    <mergeCell ref="A105:F105"/>
    <mergeCell ref="H105:I105"/>
    <mergeCell ref="J105:L105"/>
    <mergeCell ref="M105:N105"/>
    <mergeCell ref="O105:P105"/>
    <mergeCell ref="Q105:R105"/>
    <mergeCell ref="S105:T105"/>
    <mergeCell ref="U105:V105"/>
    <mergeCell ref="A106:F106"/>
    <mergeCell ref="H106:I106"/>
    <mergeCell ref="J106:L106"/>
    <mergeCell ref="M106:N106"/>
    <mergeCell ref="O106:P106"/>
    <mergeCell ref="Q106:R106"/>
    <mergeCell ref="S106:T106"/>
    <mergeCell ref="U106:V106"/>
    <mergeCell ref="A107:F107"/>
    <mergeCell ref="H107:I107"/>
    <mergeCell ref="J107:L107"/>
    <mergeCell ref="M107:N107"/>
    <mergeCell ref="O107:P107"/>
    <mergeCell ref="Q107:R107"/>
    <mergeCell ref="S107:T107"/>
    <mergeCell ref="U107:V107"/>
    <mergeCell ref="A108:F108"/>
    <mergeCell ref="H108:I108"/>
    <mergeCell ref="J108:L108"/>
    <mergeCell ref="M108:N108"/>
    <mergeCell ref="O108:P108"/>
    <mergeCell ref="Q108:R108"/>
    <mergeCell ref="S108:T108"/>
    <mergeCell ref="U108:V108"/>
    <mergeCell ref="A109:W109"/>
    <mergeCell ref="A110:W110"/>
    <mergeCell ref="A111:F111"/>
    <mergeCell ref="H111:I111"/>
    <mergeCell ref="J111:L111"/>
    <mergeCell ref="M111:N111"/>
    <mergeCell ref="O111:P111"/>
    <mergeCell ref="Q111:R111"/>
    <mergeCell ref="S111:T111"/>
    <mergeCell ref="U111:V111"/>
    <mergeCell ref="A112:F112"/>
    <mergeCell ref="H112:I112"/>
    <mergeCell ref="J112:L112"/>
    <mergeCell ref="M112:N112"/>
    <mergeCell ref="O112:P112"/>
    <mergeCell ref="Q112:R112"/>
    <mergeCell ref="S112:T112"/>
    <mergeCell ref="U112:V112"/>
    <mergeCell ref="A113:F113"/>
    <mergeCell ref="H113:I113"/>
    <mergeCell ref="J113:L113"/>
    <mergeCell ref="M113:N113"/>
    <mergeCell ref="O113:P113"/>
    <mergeCell ref="Q113:R113"/>
    <mergeCell ref="S113:T113"/>
    <mergeCell ref="U113:V113"/>
    <mergeCell ref="A114:F114"/>
    <mergeCell ref="H114:I114"/>
    <mergeCell ref="J114:L114"/>
    <mergeCell ref="M114:N114"/>
    <mergeCell ref="O114:P114"/>
    <mergeCell ref="Q114:R114"/>
    <mergeCell ref="S114:T114"/>
    <mergeCell ref="U114:V114"/>
    <mergeCell ref="A115:F115"/>
    <mergeCell ref="H115:I115"/>
    <mergeCell ref="J115:L115"/>
    <mergeCell ref="M115:N115"/>
    <mergeCell ref="O115:P115"/>
    <mergeCell ref="Q115:R115"/>
    <mergeCell ref="S115:T115"/>
    <mergeCell ref="U115:V115"/>
    <mergeCell ref="A116:F116"/>
    <mergeCell ref="H116:I116"/>
    <mergeCell ref="J116:L116"/>
    <mergeCell ref="M116:N116"/>
    <mergeCell ref="O116:P116"/>
    <mergeCell ref="Q116:R116"/>
    <mergeCell ref="S116:T116"/>
    <mergeCell ref="U116:V116"/>
    <mergeCell ref="A117:F117"/>
    <mergeCell ref="H117:I117"/>
    <mergeCell ref="J117:L117"/>
    <mergeCell ref="M117:N117"/>
    <mergeCell ref="O117:P117"/>
    <mergeCell ref="Q117:R117"/>
    <mergeCell ref="S117:T117"/>
    <mergeCell ref="U117:V117"/>
    <mergeCell ref="O119:P119"/>
    <mergeCell ref="Q119:R119"/>
    <mergeCell ref="S119:T119"/>
    <mergeCell ref="U119:V119"/>
    <mergeCell ref="O120:P120"/>
    <mergeCell ref="Q120:R120"/>
    <mergeCell ref="S120:T120"/>
    <mergeCell ref="U120:V120"/>
    <mergeCell ref="A121:F121"/>
    <mergeCell ref="H121:I121"/>
    <mergeCell ref="J121:L121"/>
    <mergeCell ref="M121:N121"/>
    <mergeCell ref="O121:P121"/>
    <mergeCell ref="Q121:R121"/>
    <mergeCell ref="S121:T121"/>
    <mergeCell ref="U121:V121"/>
    <mergeCell ref="A123:F123"/>
    <mergeCell ref="H123:I123"/>
    <mergeCell ref="J123:L123"/>
    <mergeCell ref="M123:N123"/>
    <mergeCell ref="O123:P123"/>
    <mergeCell ref="Q123:R123"/>
    <mergeCell ref="S123:T123"/>
    <mergeCell ref="U123:V123"/>
    <mergeCell ref="A124:F124"/>
    <mergeCell ref="H124:I124"/>
    <mergeCell ref="J124:L124"/>
    <mergeCell ref="M124:N124"/>
    <mergeCell ref="O124:P124"/>
    <mergeCell ref="Q124:R124"/>
    <mergeCell ref="S124:T124"/>
    <mergeCell ref="U124:V124"/>
    <mergeCell ref="A125:F125"/>
    <mergeCell ref="H125:I125"/>
    <mergeCell ref="J125:L125"/>
    <mergeCell ref="M125:N125"/>
    <mergeCell ref="O125:P125"/>
    <mergeCell ref="Q125:R125"/>
    <mergeCell ref="S125:T125"/>
    <mergeCell ref="U125:V125"/>
    <mergeCell ref="A126:F126"/>
    <mergeCell ref="H126:I126"/>
    <mergeCell ref="J126:L126"/>
    <mergeCell ref="M126:N126"/>
    <mergeCell ref="O126:P126"/>
    <mergeCell ref="Q126:R126"/>
    <mergeCell ref="S126:T126"/>
    <mergeCell ref="U126:V126"/>
    <mergeCell ref="A128:F129"/>
    <mergeCell ref="G128:G129"/>
    <mergeCell ref="H128:I129"/>
    <mergeCell ref="J128:N128"/>
    <mergeCell ref="O128:W128"/>
    <mergeCell ref="J129:L129"/>
    <mergeCell ref="M129:N129"/>
    <mergeCell ref="O129:P129"/>
    <mergeCell ref="Q129:R129"/>
    <mergeCell ref="S129:T129"/>
    <mergeCell ref="U129:W129"/>
    <mergeCell ref="A132:F132"/>
    <mergeCell ref="H132:I132"/>
    <mergeCell ref="J132:L132"/>
    <mergeCell ref="M132:N132"/>
    <mergeCell ref="O132:P132"/>
    <mergeCell ref="U132:W132"/>
    <mergeCell ref="A133:F133"/>
    <mergeCell ref="H133:I133"/>
    <mergeCell ref="J133:L133"/>
    <mergeCell ref="M133:N133"/>
    <mergeCell ref="O133:P133"/>
    <mergeCell ref="U133:W133"/>
    <mergeCell ref="Q132:R132"/>
    <mergeCell ref="S132:T132"/>
    <mergeCell ref="Q133:R133"/>
    <mergeCell ref="S133:T133"/>
    <mergeCell ref="A142:H142"/>
    <mergeCell ref="I142:N142"/>
    <mergeCell ref="O142:Q142"/>
    <mergeCell ref="R142:S142"/>
    <mergeCell ref="T142:U142"/>
    <mergeCell ref="V142:W142"/>
    <mergeCell ref="V145:W145"/>
    <mergeCell ref="A146:H146"/>
    <mergeCell ref="I146:N146"/>
    <mergeCell ref="O146:Q146"/>
    <mergeCell ref="R146:S146"/>
    <mergeCell ref="T146:U146"/>
    <mergeCell ref="V146:W146"/>
    <mergeCell ref="A144:H144"/>
    <mergeCell ref="I144:N144"/>
    <mergeCell ref="O144:Q144"/>
    <mergeCell ref="R144:S144"/>
    <mergeCell ref="T144:U144"/>
    <mergeCell ref="V144:W144"/>
    <mergeCell ref="A145:H145"/>
    <mergeCell ref="I145:N145"/>
    <mergeCell ref="O145:Q145"/>
    <mergeCell ref="R145:S145"/>
    <mergeCell ref="T145:U145"/>
    <mergeCell ref="A147:H147"/>
    <mergeCell ref="I147:N147"/>
    <mergeCell ref="O147:Q147"/>
    <mergeCell ref="R147:S147"/>
    <mergeCell ref="T147:U147"/>
    <mergeCell ref="V147:W147"/>
    <mergeCell ref="A148:H148"/>
    <mergeCell ref="I148:N148"/>
    <mergeCell ref="O148:Q148"/>
    <mergeCell ref="R148:S148"/>
    <mergeCell ref="T148:U148"/>
    <mergeCell ref="V148:W148"/>
    <mergeCell ref="A149:H149"/>
    <mergeCell ref="I149:N149"/>
    <mergeCell ref="O149:Q149"/>
    <mergeCell ref="R149:S149"/>
    <mergeCell ref="T149:U149"/>
    <mergeCell ref="V149:W149"/>
    <mergeCell ref="A150:H150"/>
    <mergeCell ref="I150:N150"/>
    <mergeCell ref="O150:Q150"/>
    <mergeCell ref="R150:S150"/>
    <mergeCell ref="T150:U150"/>
    <mergeCell ref="V150:W150"/>
    <mergeCell ref="A151:H151"/>
    <mergeCell ref="I151:N151"/>
    <mergeCell ref="O151:Q151"/>
    <mergeCell ref="R151:S151"/>
    <mergeCell ref="T151:U151"/>
    <mergeCell ref="V151:W151"/>
    <mergeCell ref="A152:H152"/>
    <mergeCell ref="I152:N152"/>
    <mergeCell ref="O152:Q152"/>
    <mergeCell ref="R152:S152"/>
    <mergeCell ref="T152:U152"/>
    <mergeCell ref="V152:W152"/>
    <mergeCell ref="A153:H153"/>
    <mergeCell ref="I153:N153"/>
    <mergeCell ref="O153:Q153"/>
    <mergeCell ref="R153:S153"/>
    <mergeCell ref="T153:U153"/>
    <mergeCell ref="V153:W153"/>
    <mergeCell ref="V154:W154"/>
    <mergeCell ref="A156:AD156"/>
    <mergeCell ref="A158:B158"/>
    <mergeCell ref="A185:B185"/>
    <mergeCell ref="A159:B159"/>
    <mergeCell ref="A160:B160"/>
    <mergeCell ref="A161:B161"/>
    <mergeCell ref="A162:B162"/>
    <mergeCell ref="A163:B163"/>
    <mergeCell ref="A164:B164"/>
    <mergeCell ref="A165:B165"/>
    <mergeCell ref="A166:B166"/>
    <mergeCell ref="A167:B167"/>
    <mergeCell ref="A5:V6"/>
    <mergeCell ref="W5:X5"/>
    <mergeCell ref="W6:X6"/>
    <mergeCell ref="A8:W8"/>
    <mergeCell ref="A9:W9"/>
    <mergeCell ref="A186:B186"/>
    <mergeCell ref="A188:W188"/>
    <mergeCell ref="A174:B174"/>
    <mergeCell ref="A175:B175"/>
    <mergeCell ref="A176:B176"/>
    <mergeCell ref="A177:B177"/>
    <mergeCell ref="A178:B178"/>
    <mergeCell ref="A179:B179"/>
    <mergeCell ref="A180:B180"/>
    <mergeCell ref="A181:B181"/>
    <mergeCell ref="A182:B182"/>
    <mergeCell ref="A168:B168"/>
    <mergeCell ref="A169:B169"/>
    <mergeCell ref="A170:B170"/>
    <mergeCell ref="A171:B171"/>
    <mergeCell ref="A172:B172"/>
    <mergeCell ref="A173:B173"/>
    <mergeCell ref="A183:B183"/>
    <mergeCell ref="A184:B184"/>
  </mergeCells>
  <dataValidations count="6">
    <dataValidation type="list" allowBlank="1" showInputMessage="1" showErrorMessage="1" sqref="L61:L65 JH61:JH65 TD61:TD65 ACZ61:ACZ65 AMV61:AMV65 AWR61:AWR65 BGN61:BGN65 BQJ61:BQJ65 CAF61:CAF65 CKB61:CKB65 CTX61:CTX65 DDT61:DDT65 DNP61:DNP65 DXL61:DXL65 EHH61:EHH65 ERD61:ERD65 FAZ61:FAZ65 FKV61:FKV65 FUR61:FUR65 GEN61:GEN65 GOJ61:GOJ65 GYF61:GYF65 HIB61:HIB65 HRX61:HRX65 IBT61:IBT65 ILP61:ILP65 IVL61:IVL65 JFH61:JFH65 JPD61:JPD65 JYZ61:JYZ65 KIV61:KIV65 KSR61:KSR65 LCN61:LCN65 LMJ61:LMJ65 LWF61:LWF65 MGB61:MGB65 MPX61:MPX65 MZT61:MZT65 NJP61:NJP65 NTL61:NTL65 ODH61:ODH65 OND61:OND65 OWZ61:OWZ65 PGV61:PGV65 PQR61:PQR65 QAN61:QAN65 QKJ61:QKJ65 QUF61:QUF65 REB61:REB65 RNX61:RNX65 RXT61:RXT65 SHP61:SHP65 SRL61:SRL65 TBH61:TBH65 TLD61:TLD65 TUZ61:TUZ65 UEV61:UEV65 UOR61:UOR65 UYN61:UYN65 VIJ61:VIJ65 VSF61:VSF65 WCB61:WCB65 WLX61:WLX65 WVT61:WVT65 L68:L84 JH68:JH84 TD68:TD84 ACZ68:ACZ84 AMV68:AMV84 AWR68:AWR84 BGN68:BGN84 BQJ68:BQJ84 CAF68:CAF84 CKB68:CKB84 CTX68:CTX84 DDT68:DDT84 DNP68:DNP84 DXL68:DXL84 EHH68:EHH84 ERD68:ERD84 FAZ68:FAZ84 FKV68:FKV84 FUR68:FUR84 GEN68:GEN84 GOJ68:GOJ84 GYF68:GYF84 HIB68:HIB84 HRX68:HRX84 IBT68:IBT84 ILP68:ILP84 IVL68:IVL84 JFH68:JFH84 JPD68:JPD84 JYZ68:JYZ84 KIV68:KIV84 KSR68:KSR84 LCN68:LCN84 LMJ68:LMJ84 LWF68:LWF84 MGB68:MGB84 MPX68:MPX84 MZT68:MZT84 NJP68:NJP84 NTL68:NTL84 ODH68:ODH84 OND68:OND84 OWZ68:OWZ84 PGV68:PGV84 PQR68:PQR84 QAN68:QAN84 QKJ68:QKJ84 QUF68:QUF84 REB68:REB84 RNX68:RNX84 RXT68:RXT84 SHP68:SHP84 SRL68:SRL84 TBH68:TBH84 TLD68:TLD84 TUZ68:TUZ84 UEV68:UEV84 UOR68:UOR84 UYN68:UYN84 VIJ68:VIJ84 VSF68:VSF84 WCB68:WCB84 WLX68:WLX84 WVT68:WVT84">
      <formula1>"BYN, USD, EUR, RUB, иные валюты"</formula1>
    </dataValidation>
    <dataValidation type="list" allowBlank="1" showInputMessage="1" showErrorMessage="1" sqref="P61:P62 JL61:JL62 TH61:TH62 ADD61:ADD62 AMZ61:AMZ62 AWV61:AWV62 BGR61:BGR62 BQN61:BQN62 CAJ61:CAJ62 CKF61:CKF62 CUB61:CUB62 DDX61:DDX62 DNT61:DNT62 DXP61:DXP62 EHL61:EHL62 ERH61:ERH62 FBD61:FBD62 FKZ61:FKZ62 FUV61:FUV62 GER61:GER62 GON61:GON62 GYJ61:GYJ62 HIF61:HIF62 HSB61:HSB62 IBX61:IBX62 ILT61:ILT62 IVP61:IVP62 JFL61:JFL62 JPH61:JPH62 JZD61:JZD62 KIZ61:KIZ62 KSV61:KSV62 LCR61:LCR62 LMN61:LMN62 LWJ61:LWJ62 MGF61:MGF62 MQB61:MQB62 MZX61:MZX62 NJT61:NJT62 NTP61:NTP62 ODL61:ODL62 ONH61:ONH62 OXD61:OXD62 PGZ61:PGZ62 PQV61:PQV62 QAR61:QAR62 QKN61:QKN62 QUJ61:QUJ62 REF61:REF62 ROB61:ROB62 RXX61:RXX62 SHT61:SHT62 SRP61:SRP62 TBL61:TBL62 TLH61:TLH62 TVD61:TVD62 UEZ61:UEZ62 UOV61:UOV62 UYR61:UYR62 VIN61:VIN62 VSJ61:VSJ62 WCF61:WCF62 WMB61:WMB62 WVX61:WVX62">
      <formula1>"тек.деят-ть, инвест деят-ть"</formula1>
    </dataValidation>
    <dataValidation type="list" allowBlank="1" showInputMessage="1" showErrorMessage="1" sqref="G85:H85 JC85:JD85 SY85:SZ85 ACU85:ACV85 AMQ85:AMR85 AWM85:AWN85 BGI85:BGJ85 BQE85:BQF85 CAA85:CAB85 CJW85:CJX85 CTS85:CTT85 DDO85:DDP85 DNK85:DNL85 DXG85:DXH85 EHC85:EHD85 EQY85:EQZ85 FAU85:FAV85 FKQ85:FKR85 FUM85:FUN85 GEI85:GEJ85 GOE85:GOF85 GYA85:GYB85 HHW85:HHX85 HRS85:HRT85 IBO85:IBP85 ILK85:ILL85 IVG85:IVH85 JFC85:JFD85 JOY85:JOZ85 JYU85:JYV85 KIQ85:KIR85 KSM85:KSN85 LCI85:LCJ85 LME85:LMF85 LWA85:LWB85 MFW85:MFX85 MPS85:MPT85 MZO85:MZP85 NJK85:NJL85 NTG85:NTH85 ODC85:ODD85 OMY85:OMZ85 OWU85:OWV85 PGQ85:PGR85 PQM85:PQN85 QAI85:QAJ85 QKE85:QKF85 QUA85:QUB85 RDW85:RDX85 RNS85:RNT85 RXO85:RXP85 SHK85:SHL85 SRG85:SRH85 TBC85:TBD85 TKY85:TKZ85 TUU85:TUV85 UEQ85:UER85 UOM85:UON85 UYI85:UYJ85 VIE85:VIF85 VSA85:VSB85 WBW85:WBX85 WLS85:WLT85 WVO85:WVP85 WBS30:WBS56 JC61:JD69 SY61:SZ69 ACU61:ACV69 AMQ61:AMR69 AWM61:AWN69 BGI61:BGJ69 BQE61:BQF69 CAA61:CAB69 CJW61:CJX69 CTS61:CTT69 DDO61:DDP69 DNK61:DNL69 DXG61:DXH69 EHC61:EHD69 EQY61:EQZ69 FAU61:FAV69 FKQ61:FKR69 FUM61:FUN69 GEI61:GEJ69 GOE61:GOF69 GYA61:GYB69 HHW61:HHX69 HRS61:HRT69 IBO61:IBP69 ILK61:ILL69 IVG61:IVH69 JFC61:JFD69 JOY61:JOZ69 JYU61:JYV69 KIQ61:KIR69 KSM61:KSN69 LCI61:LCJ69 LME61:LMF69 LWA61:LWB69 MFW61:MFX69 MPS61:MPT69 MZO61:MZP69 NJK61:NJL69 NTG61:NTH69 ODC61:ODD69 OMY61:OMZ69 OWU61:OWV69 PGQ61:PGR69 PQM61:PQN69 QAI61:QAJ69 QKE61:QKF69 QUA61:QUB69 RDW61:RDX69 RNS61:RNT69 RXO61:RXP69 SHK61:SHL69 SRG61:SRH69 TBC61:TBD69 TKY61:TKZ69 TUU61:TUV69 UEQ61:UER69 UOM61:UON69 UYI61:UYJ69 VIE61:VIF69 VSA61:VSB69 WBW61:WBX69 WLS61:WLT69 WVO61:WVP69 WVK30:WVK56 IW21:IX56 SS21:ST56 ACO21:ACP56 AMK21:AML56 AWG21:AWH56 BGC21:BGD56 BPY21:BPZ56 BZU21:BZV56 CJQ21:CJR56 CTM21:CTN56 DDI21:DDJ56 DNE21:DNF56 DXA21:DXB56 EGW21:EGX56 EQS21:EQT56 FAO21:FAP56 FKK21:FKL56 FUG21:FUH56 GEC21:GED56 GNY21:GNZ56 GXU21:GXV56 HHQ21:HHR56 HRM21:HRN56 IBI21:IBJ56 ILE21:ILF56 IVA21:IVB56 JEW21:JEX56 JOS21:JOT56 JYO21:JYP56 KIK21:KIL56 KSG21:KSH56 LCC21:LCD56 LLY21:LLZ56 LVU21:LVV56 MFQ21:MFR56 MPM21:MPN56 MZI21:MZJ56 NJE21:NJF56 NTA21:NTB56 OCW21:OCX56 OMS21:OMT56 OWO21:OWP56 PGK21:PGL56 PQG21:PQH56 QAC21:QAD56 QJY21:QJZ56 QTU21:QTV56 RDQ21:RDR56 RNM21:RNN56 RXI21:RXJ56 SHE21:SHF56 SRA21:SRB56 TAW21:TAX56 TKS21:TKT56 TUO21:TUP56 UEK21:UEL56 UOG21:UOH56 UYC21:UYD56 VHY21:VHZ56 VRU21:VRV56 WBQ21:WBR56 WLM21:WLN56 WVI21:WVJ56 WLO30:WLO56 IY30:IY56 SU30:SU56 ACQ30:ACQ56 AMM30:AMM56 AWI30:AWI56 BGE30:BGE56 BQA30:BQA56 BZW30:BZW56 CJS30:CJS56 CTO30:CTO56 DDK30:DDK56 DNG30:DNG56 DXC30:DXC56 EGY30:EGY56 EQU30:EQU56 FAQ30:FAQ56 FKM30:FKM56 FUI30:FUI56 GEE30:GEE56 GOA30:GOA56 GXW30:GXW56 HHS30:HHS56 HRO30:HRO56 IBK30:IBK56 ILG30:ILG56 IVC30:IVC56 JEY30:JEY56 JOU30:JOU56 JYQ30:JYQ56 KIM30:KIM56 KSI30:KSI56 LCE30:LCE56 LMA30:LMA56 LVW30:LVW56 MFS30:MFS56 MPO30:MPO56 MZK30:MZK56 NJG30:NJG56 NTC30:NTC56 OCY30:OCY56 OMU30:OMU56 OWQ30:OWQ56 PGM30:PGM56 PQI30:PQI56 QAE30:QAE56 QKA30:QKA56 QTW30:QTW56 RDS30:RDS56 RNO30:RNO56 RXK30:RXK56 SHG30:SHG56 SRC30:SRC56 TAY30:TAY56 TKU30:TKU56 TUQ30:TUQ56 UEM30:UEM56 UOI30:UOI56 UYE30:UYE56 VIA30:VIA56 VRW30:VRW56">
      <formula1>$BD$2:$BD$12</formula1>
    </dataValidation>
    <dataValidation type="list" allowBlank="1" showInputMessage="1" showErrorMessage="1" sqref="G86:H86 JC86:JD86 SY86:SZ86 ACU86:ACV86 AMQ86:AMR86 AWM86:AWN86 BGI86:BGJ86 BQE86:BQF86 CAA86:CAB86 CJW86:CJX86 CTS86:CTT86 DDO86:DDP86 DNK86:DNL86 DXG86:DXH86 EHC86:EHD86 EQY86:EQZ86 FAU86:FAV86 FKQ86:FKR86 FUM86:FUN86 GEI86:GEJ86 GOE86:GOF86 GYA86:GYB86 HHW86:HHX86 HRS86:HRT86 IBO86:IBP86 ILK86:ILL86 IVG86:IVH86 JFC86:JFD86 JOY86:JOZ86 JYU86:JYV86 KIQ86:KIR86 KSM86:KSN86 LCI86:LCJ86 LME86:LMF86 LWA86:LWB86 MFW86:MFX86 MPS86:MPT86 MZO86:MZP86 NJK86:NJL86 NTG86:NTH86 ODC86:ODD86 OMY86:OMZ86 OWU86:OWV86 PGQ86:PGR86 PQM86:PQN86 QAI86:QAJ86 QKE86:QKF86 QUA86:QUB86 RDW86:RDX86 RNS86:RNT86 RXO86:RXP86 SHK86:SHL86 SRG86:SRH86 TBC86:TBD86 TKY86:TKZ86 TUU86:TUV86 UEQ86:UER86 UOM86:UON86 UYI86:UYJ86 VIE86:VIF86 VSA86:VSB86 WBW86:WBX86 WLS86:WLT86 WVO86:WVP86">
      <formula1>$BD$2:$BD$11</formula1>
    </dataValidation>
    <dataValidation type="list" allowBlank="1" showInputMessage="1" showErrorMessage="1" sqref="WVO111:WVO125 JC93:JC107 SY93:SY107 ACU93:ACU107 AMQ93:AMQ107 AWM93:AWM107 BGI93:BGI107 BQE93:BQE107 CAA93:CAA107 CJW93:CJW107 CTS93:CTS107 DDO93:DDO107 DNK93:DNK107 DXG93:DXG107 EHC93:EHC107 EQY93:EQY107 FAU93:FAU107 FKQ93:FKQ107 FUM93:FUM107 GEI93:GEI107 GOE93:GOE107 GYA93:GYA107 HHW93:HHW107 HRS93:HRS107 IBO93:IBO107 ILK93:ILK107 IVG93:IVG107 JFC93:JFC107 JOY93:JOY107 JYU93:JYU107 KIQ93:KIQ107 KSM93:KSM107 LCI93:LCI107 LME93:LME107 LWA93:LWA107 MFW93:MFW107 MPS93:MPS107 MZO93:MZO107 NJK93:NJK107 NTG93:NTG107 ODC93:ODC107 OMY93:OMY107 OWU93:OWU107 PGQ93:PGQ107 PQM93:PQM107 QAI93:QAI107 QKE93:QKE107 QUA93:QUA107 RDW93:RDW107 RNS93:RNS107 RXO93:RXO107 SHK93:SHK107 SRG93:SRG107 TBC93:TBC107 TKY93:TKY107 TUU93:TUU107 UEQ93:UEQ107 UOM93:UOM107 UYI93:UYI107 VIE93:VIE107 VSA93:VSA107 WBW93:WBW107 WLS93:WLS107 WVO93:WVO107 WLS111:WLS125 JC111:JC125 SY111:SY125 ACU111:ACU125 AMQ111:AMQ125 AWM111:AWM125 BGI111:BGI125 BQE111:BQE125 CAA111:CAA125 CJW111:CJW125 CTS111:CTS125 DDO111:DDO125 DNK111:DNK125 DXG111:DXG125 EHC111:EHC125 EQY111:EQY125 FAU111:FAU125 FKQ111:FKQ125 FUM111:FUM125 GEI111:GEI125 GOE111:GOE125 GYA111:GYA125 HHW111:HHW125 HRS111:HRS125 IBO111:IBO125 ILK111:ILK125 IVG111:IVG125 JFC111:JFC125 JOY111:JOY125 JYU111:JYU125 KIQ111:KIQ125 KSM111:KSM125 LCI111:LCI125 LME111:LME125 LWA111:LWA125 MFW111:MFW125 MPS111:MPS125 MZO111:MZO125 NJK111:NJK125 NTG111:NTG125 ODC111:ODC125 OMY111:OMY125 OWU111:OWU125 PGQ111:PGQ125 PQM111:PQM125 QAI111:QAI125 QKE111:QKE125 QUA111:QUA125 RDW111:RDW125 RNS111:RNS125 RXO111:RXO125 SHK111:SHK125 SRG111:SRG125 TBC111:TBC125 TKY111:TKY125 TUU111:TUU125 UEQ111:UEQ125 UOM111:UOM125 UYI111:UYI125 VIE111:VIE125 VSA111:VSA125 WBW111:WBW125">
      <formula1>"BYN, EUR, USD, RUB"</formula1>
    </dataValidation>
    <dataValidation type="list" allowBlank="1" showInputMessage="1" showErrorMessage="1" sqref="WVL21:WVL56 IZ21:IZ56 SV21:SV56 ACR21:ACR56 AMN21:AMN56 AWJ21:AWJ56 BGF21:BGF56 BQB21:BQB56 BZX21:BZX56 CJT21:CJT56 CTP21:CTP56 DDL21:DDL56 DNH21:DNH56 DXD21:DXD56 EGZ21:EGZ56 EQV21:EQV56 FAR21:FAR56 FKN21:FKN56 FUJ21:FUJ56 GEF21:GEF56 GOB21:GOB56 GXX21:GXX56 HHT21:HHT56 HRP21:HRP56 IBL21:IBL56 ILH21:ILH56 IVD21:IVD56 JEZ21:JEZ56 JOV21:JOV56 JYR21:JYR56 KIN21:KIN56 KSJ21:KSJ56 LCF21:LCF56 LMB21:LMB56 LVX21:LVX56 MFT21:MFT56 MPP21:MPP56 MZL21:MZL56 NJH21:NJH56 NTD21:NTD56 OCZ21:OCZ56 OMV21:OMV56 OWR21:OWR56 PGN21:PGN56 PQJ21:PQJ56 QAF21:QAF56 QKB21:QKB56 QTX21:QTX56 RDT21:RDT56 RNP21:RNP56 RXL21:RXL56 SHH21:SHH56 SRD21:SRD56 TAZ21:TAZ56 TKV21:TKV56 TUR21:TUR56 UEN21:UEN56 UOJ21:UOJ56 UYF21:UYF56 VIB21:VIB56 VRX21:VRX56 WBT21:WBT56 WLP21:WLP56 D21:D56">
      <formula1>"BYN, USD, EUR, RUB"</formula1>
    </dataValidation>
  </dataValidations>
  <hyperlinks>
    <hyperlink ref="A194" location="_ftn2" display="М.П.[1]"/>
    <hyperlink ref="A195" location="_ftn3" display="Главный бухгалтер[2] (__________________)"/>
    <hyperlink ref="A198" location="_ftnref2" display="[1] Печать проставляется при наличии"/>
    <hyperlink ref="A199" location="_ftnref3" display="[2] Подписывается при наличии главного бухгалтера у корпоративного клиента"/>
  </hyperlinks>
  <pageMargins left="0.70866141732283461" right="0.70866141732283461" top="0.74803149606299213" bottom="0.74803149606299213" header="0.31496062992125984" footer="0.31496062992125984"/>
  <pageSetup paperSize="9" scale="48" fitToHeight="0" orientation="landscape"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tabColor theme="7" tint="0.79998168889431442"/>
    <pageSetUpPr fitToPage="1"/>
  </sheetPr>
  <dimension ref="A1:EK105"/>
  <sheetViews>
    <sheetView zoomScale="70" zoomScaleNormal="70" workbookViewId="0">
      <selection activeCell="C95" sqref="C95"/>
    </sheetView>
  </sheetViews>
  <sheetFormatPr defaultRowHeight="15" outlineLevelRow="1" outlineLevelCol="1" x14ac:dyDescent="0.25"/>
  <cols>
    <col min="1" max="1" width="9.5703125" style="196" bestFit="1" customWidth="1"/>
    <col min="2" max="2" width="47.5703125" style="57" customWidth="1"/>
    <col min="3" max="13" width="9.140625" style="57"/>
    <col min="14" max="14" width="14.85546875" style="57" customWidth="1"/>
    <col min="15" max="17" width="9.140625" style="57"/>
    <col min="18" max="68" width="9.140625" style="57" customWidth="1" outlineLevel="1"/>
    <col min="69" max="141" width="9.140625" style="151" customWidth="1" outlineLevel="1"/>
    <col min="142" max="16384" width="9.140625" style="57"/>
  </cols>
  <sheetData>
    <row r="1" spans="1:141" ht="19.5" x14ac:dyDescent="0.25">
      <c r="A1" s="58"/>
      <c r="B1" s="56"/>
      <c r="C1" s="56"/>
      <c r="D1" s="56"/>
      <c r="E1" s="56"/>
      <c r="F1" s="56"/>
      <c r="G1" s="56"/>
      <c r="H1" s="56"/>
      <c r="I1" s="56"/>
      <c r="J1" s="56"/>
      <c r="K1" s="56"/>
      <c r="L1" s="56"/>
      <c r="M1" s="46"/>
      <c r="N1" s="53" t="s">
        <v>995</v>
      </c>
      <c r="O1" s="46"/>
      <c r="P1" s="56"/>
      <c r="Q1" s="56"/>
    </row>
    <row r="2" spans="1:141" ht="19.5" x14ac:dyDescent="0.25">
      <c r="A2" s="58"/>
      <c r="B2" s="56"/>
      <c r="C2" s="56"/>
      <c r="D2" s="56"/>
      <c r="E2" s="56"/>
      <c r="F2" s="56"/>
      <c r="G2" s="56"/>
      <c r="H2" s="56"/>
      <c r="I2" s="56"/>
      <c r="J2" s="56"/>
      <c r="K2" s="56"/>
      <c r="L2" s="56"/>
      <c r="M2" s="46"/>
      <c r="N2" s="53" t="s">
        <v>295</v>
      </c>
      <c r="O2" s="46"/>
      <c r="P2" s="56"/>
      <c r="Q2" s="56"/>
      <c r="T2" s="60"/>
    </row>
    <row r="3" spans="1:141" ht="19.5" x14ac:dyDescent="0.25">
      <c r="A3" s="58"/>
      <c r="B3" s="56"/>
      <c r="C3" s="56"/>
      <c r="D3" s="56"/>
      <c r="E3" s="56"/>
      <c r="F3" s="56"/>
      <c r="G3" s="56"/>
      <c r="H3" s="56"/>
      <c r="I3" s="56"/>
      <c r="J3" s="56"/>
      <c r="K3" s="56"/>
      <c r="L3" s="56"/>
      <c r="M3" s="46"/>
      <c r="N3" s="53" t="s">
        <v>296</v>
      </c>
      <c r="O3" s="46"/>
      <c r="P3" s="56"/>
      <c r="Q3" s="56"/>
      <c r="T3" s="60"/>
    </row>
    <row r="4" spans="1:141" ht="19.5" x14ac:dyDescent="0.25">
      <c r="A4" s="58"/>
      <c r="B4" s="56"/>
      <c r="C4" s="56"/>
      <c r="D4" s="56"/>
      <c r="E4" s="56"/>
      <c r="F4" s="56"/>
      <c r="G4" s="56"/>
      <c r="H4" s="56"/>
      <c r="I4" s="56"/>
      <c r="J4" s="56"/>
      <c r="K4" s="56"/>
      <c r="L4" s="56"/>
      <c r="M4" s="46"/>
      <c r="N4" s="53" t="s">
        <v>297</v>
      </c>
      <c r="O4" s="46"/>
      <c r="P4" s="56"/>
      <c r="Q4" s="56"/>
      <c r="T4" s="60"/>
    </row>
    <row r="5" spans="1:141" ht="19.5" x14ac:dyDescent="0.25">
      <c r="A5" s="58"/>
      <c r="B5" s="56"/>
      <c r="C5" s="56"/>
      <c r="D5" s="56"/>
      <c r="E5" s="56"/>
      <c r="F5" s="56"/>
      <c r="G5" s="56"/>
      <c r="H5" s="56"/>
      <c r="I5" s="56"/>
      <c r="J5" s="56"/>
      <c r="K5" s="56"/>
      <c r="L5" s="56"/>
      <c r="M5" s="46"/>
      <c r="N5" s="46"/>
      <c r="O5" s="46"/>
      <c r="P5" s="56"/>
      <c r="Q5" s="56"/>
      <c r="T5" s="60"/>
    </row>
    <row r="6" spans="1:141" ht="19.5" x14ac:dyDescent="0.25">
      <c r="A6" s="194"/>
      <c r="B6" s="56"/>
      <c r="C6" s="56"/>
      <c r="D6" s="56"/>
      <c r="E6" s="56"/>
      <c r="F6" s="56"/>
      <c r="G6" s="56"/>
      <c r="H6" s="56"/>
      <c r="I6" s="56"/>
      <c r="J6" s="56"/>
      <c r="K6" s="56"/>
      <c r="L6" s="56"/>
      <c r="M6" s="46"/>
      <c r="N6" s="46"/>
      <c r="O6" s="46"/>
      <c r="P6" s="54" t="s">
        <v>82</v>
      </c>
      <c r="Q6" s="56"/>
    </row>
    <row r="7" spans="1:141" ht="19.5" x14ac:dyDescent="0.25">
      <c r="A7" s="58"/>
      <c r="B7" s="56"/>
      <c r="C7" s="56"/>
      <c r="D7" s="56"/>
      <c r="E7" s="56"/>
      <c r="F7" s="56"/>
      <c r="G7" s="56"/>
      <c r="H7" s="56"/>
      <c r="I7" s="56"/>
      <c r="J7" s="56"/>
      <c r="K7" s="56"/>
      <c r="L7" s="56"/>
      <c r="M7" s="56"/>
      <c r="N7" s="56"/>
      <c r="O7" s="56"/>
      <c r="P7" s="56"/>
      <c r="Q7" s="56"/>
      <c r="S7" s="337" t="s">
        <v>1213</v>
      </c>
    </row>
    <row r="8" spans="1:141" ht="19.5" x14ac:dyDescent="0.25">
      <c r="A8" s="2120" t="s">
        <v>1002</v>
      </c>
      <c r="B8" s="2120"/>
      <c r="C8" s="2120"/>
      <c r="D8" s="2120"/>
      <c r="E8" s="2120"/>
      <c r="F8" s="2120"/>
      <c r="G8" s="2120"/>
      <c r="H8" s="2120"/>
      <c r="I8" s="2120"/>
      <c r="J8" s="2120"/>
      <c r="K8" s="2120"/>
      <c r="L8" s="2120"/>
      <c r="M8" s="2120"/>
      <c r="N8" s="2120"/>
      <c r="O8" s="2120"/>
      <c r="P8" s="2120"/>
      <c r="Q8" s="2120"/>
    </row>
    <row r="9" spans="1:141" ht="19.5" x14ac:dyDescent="0.25">
      <c r="A9" s="194"/>
      <c r="B9" s="56"/>
      <c r="C9" s="56"/>
      <c r="D9" s="56"/>
      <c r="E9" s="56"/>
      <c r="F9" s="56"/>
      <c r="G9" s="56"/>
      <c r="H9" s="56"/>
      <c r="I9" s="56"/>
      <c r="J9" s="56"/>
      <c r="K9" s="56"/>
      <c r="L9" s="56"/>
      <c r="M9" s="56"/>
      <c r="N9" s="56"/>
      <c r="O9" s="56"/>
      <c r="P9" s="59" t="s">
        <v>1009</v>
      </c>
      <c r="Q9" s="56"/>
    </row>
    <row r="10" spans="1:141" x14ac:dyDescent="0.25">
      <c r="A10" s="2121" t="s">
        <v>482</v>
      </c>
      <c r="B10" s="2121" t="s">
        <v>853</v>
      </c>
      <c r="C10" s="2122" t="s">
        <v>854</v>
      </c>
      <c r="D10" s="2122"/>
      <c r="E10" s="2122"/>
      <c r="F10" s="2122"/>
      <c r="G10" s="2122"/>
      <c r="H10" s="2122"/>
      <c r="I10" s="2122"/>
      <c r="J10" s="2122"/>
      <c r="K10" s="2122"/>
      <c r="L10" s="2122"/>
      <c r="M10" s="2122"/>
      <c r="N10" s="2122"/>
      <c r="O10" s="2122"/>
      <c r="P10" s="2122"/>
      <c r="Q10" s="2122"/>
    </row>
    <row r="11" spans="1:141" ht="15.75" x14ac:dyDescent="0.25">
      <c r="A11" s="2121"/>
      <c r="B11" s="2121"/>
      <c r="C11" s="55">
        <f>'Прогноз движ.ден.средств'!C6</f>
        <v>1</v>
      </c>
      <c r="D11" s="55">
        <f>'Прогноз движ.ден.средств'!D6</f>
        <v>2</v>
      </c>
      <c r="E11" s="55">
        <f>'Прогноз движ.ден.средств'!E6</f>
        <v>3</v>
      </c>
      <c r="F11" s="55">
        <f>'Прогноз движ.ден.средств'!F6</f>
        <v>4</v>
      </c>
      <c r="G11" s="55">
        <f>'Прогноз движ.ден.средств'!G6</f>
        <v>5</v>
      </c>
      <c r="H11" s="55">
        <f>'Прогноз движ.ден.средств'!H6</f>
        <v>6</v>
      </c>
      <c r="I11" s="55">
        <f>'Прогноз движ.ден.средств'!I6</f>
        <v>7</v>
      </c>
      <c r="J11" s="55">
        <f>'Прогноз движ.ден.средств'!J6</f>
        <v>8</v>
      </c>
      <c r="K11" s="55">
        <f>'Прогноз движ.ден.средств'!K6</f>
        <v>9</v>
      </c>
      <c r="L11" s="55">
        <f>'Прогноз движ.ден.средств'!L6</f>
        <v>10</v>
      </c>
      <c r="M11" s="55">
        <f>'Прогноз движ.ден.средств'!M6</f>
        <v>11</v>
      </c>
      <c r="N11" s="55">
        <f>'Прогноз движ.ден.средств'!N6</f>
        <v>12</v>
      </c>
      <c r="O11" s="55" t="str">
        <f>'Прогноз движ.ден.средств'!O6</f>
        <v>За год</v>
      </c>
      <c r="P11" s="55">
        <f>'Прогноз движ.ден.средств'!P6</f>
        <v>1</v>
      </c>
      <c r="Q11" s="55" t="str">
        <f>'Прогноз движ.ден.средств'!Q6</f>
        <v>и т.д.</v>
      </c>
      <c r="R11" s="55">
        <f>'Прогноз движ.ден.средств'!R6</f>
        <v>0</v>
      </c>
      <c r="S11" s="55">
        <f>'Прогноз движ.ден.средств'!S6</f>
        <v>0</v>
      </c>
      <c r="T11" s="55">
        <f>'Прогноз движ.ден.средств'!T6</f>
        <v>0</v>
      </c>
      <c r="U11" s="55">
        <f>'Прогноз движ.ден.средств'!U6</f>
        <v>0</v>
      </c>
      <c r="V11" s="55">
        <f>'Прогноз движ.ден.средств'!V6</f>
        <v>0</v>
      </c>
      <c r="W11" s="55">
        <f>'Прогноз движ.ден.средств'!W6</f>
        <v>0</v>
      </c>
      <c r="X11" s="55">
        <f>'Прогноз движ.ден.средств'!X6</f>
        <v>0</v>
      </c>
      <c r="Y11" s="55">
        <f>'Прогноз движ.ден.средств'!Y6</f>
        <v>0</v>
      </c>
      <c r="Z11" s="55">
        <f>'Прогноз движ.ден.средств'!Z6</f>
        <v>0</v>
      </c>
      <c r="AA11" s="55">
        <f>'Прогноз движ.ден.средств'!AA6</f>
        <v>0</v>
      </c>
      <c r="AB11" s="55">
        <f>'Прогноз движ.ден.средств'!AB6</f>
        <v>0</v>
      </c>
      <c r="AC11" s="55">
        <f>'Прогноз движ.ден.средств'!AC6</f>
        <v>0</v>
      </c>
      <c r="AD11" s="55">
        <f>'Прогноз движ.ден.средств'!AD6</f>
        <v>0</v>
      </c>
      <c r="AE11" s="55">
        <f>'Прогноз движ.ден.средств'!AE6</f>
        <v>0</v>
      </c>
      <c r="AF11" s="55">
        <f>'Прогноз движ.ден.средств'!AF6</f>
        <v>0</v>
      </c>
      <c r="AG11" s="55">
        <f>'Прогноз движ.ден.средств'!AG6</f>
        <v>0</v>
      </c>
      <c r="AH11" s="55">
        <f>'Прогноз движ.ден.средств'!AH6</f>
        <v>0</v>
      </c>
      <c r="AI11" s="55">
        <f>'Прогноз движ.ден.средств'!AI6</f>
        <v>0</v>
      </c>
      <c r="AJ11" s="55">
        <f>'Прогноз движ.ден.средств'!AJ6</f>
        <v>0</v>
      </c>
      <c r="AK11" s="55">
        <f>'Прогноз движ.ден.средств'!AK6</f>
        <v>0</v>
      </c>
      <c r="AL11" s="55">
        <f>'Прогноз движ.ден.средств'!AL6</f>
        <v>0</v>
      </c>
      <c r="AM11" s="55">
        <f>'Прогноз движ.ден.средств'!AM6</f>
        <v>0</v>
      </c>
      <c r="AN11" s="55">
        <f>'Прогноз движ.ден.средств'!AN6</f>
        <v>0</v>
      </c>
      <c r="AO11" s="55">
        <f>'Прогноз движ.ден.средств'!AO6</f>
        <v>0</v>
      </c>
      <c r="AP11" s="55">
        <f>'Прогноз движ.ден.средств'!AP6</f>
        <v>0</v>
      </c>
      <c r="AQ11" s="55">
        <f>'Прогноз движ.ден.средств'!AQ6</f>
        <v>0</v>
      </c>
      <c r="AR11" s="55">
        <f>'Прогноз движ.ден.средств'!AR6</f>
        <v>0</v>
      </c>
      <c r="AS11" s="55">
        <f>'Прогноз движ.ден.средств'!AS6</f>
        <v>0</v>
      </c>
      <c r="AT11" s="55">
        <f>'Прогноз движ.ден.средств'!AT6</f>
        <v>0</v>
      </c>
      <c r="AU11" s="55">
        <f>'Прогноз движ.ден.средств'!AU6</f>
        <v>0</v>
      </c>
      <c r="AV11" s="55">
        <f>'Прогноз движ.ден.средств'!AV6</f>
        <v>0</v>
      </c>
      <c r="AW11" s="55">
        <f>'Прогноз движ.ден.средств'!AW6</f>
        <v>0</v>
      </c>
      <c r="AX11" s="55">
        <f>'Прогноз движ.ден.средств'!AX6</f>
        <v>0</v>
      </c>
      <c r="AY11" s="55">
        <f>'Прогноз движ.ден.средств'!AY6</f>
        <v>0</v>
      </c>
      <c r="AZ11" s="55">
        <f>'Прогноз движ.ден.средств'!AZ6</f>
        <v>0</v>
      </c>
      <c r="BA11" s="55">
        <f>'Прогноз движ.ден.средств'!BA6</f>
        <v>0</v>
      </c>
      <c r="BB11" s="55">
        <f>'Прогноз движ.ден.средств'!BB6</f>
        <v>0</v>
      </c>
      <c r="BC11" s="55">
        <f>'Прогноз движ.ден.средств'!BC6</f>
        <v>0</v>
      </c>
      <c r="BD11" s="55">
        <f>'Прогноз движ.ден.средств'!BD6</f>
        <v>0</v>
      </c>
      <c r="BE11" s="55">
        <f>'Прогноз движ.ден.средств'!BE6</f>
        <v>0</v>
      </c>
      <c r="BF11" s="55">
        <f>'Прогноз движ.ден.средств'!BF6</f>
        <v>0</v>
      </c>
      <c r="BG11" s="55">
        <f>'Прогноз движ.ден.средств'!BG6</f>
        <v>0</v>
      </c>
      <c r="BH11" s="55">
        <f>'Прогноз движ.ден.средств'!BH6</f>
        <v>0</v>
      </c>
      <c r="BI11" s="55">
        <f>'Прогноз движ.ден.средств'!BI6</f>
        <v>0</v>
      </c>
      <c r="BJ11" s="55">
        <f>'Прогноз движ.ден.средств'!BJ6</f>
        <v>0</v>
      </c>
      <c r="BK11" s="55">
        <f>'Прогноз движ.ден.средств'!BK6</f>
        <v>0</v>
      </c>
      <c r="BL11" s="55">
        <f>'Прогноз движ.ден.средств'!BL6</f>
        <v>0</v>
      </c>
      <c r="BM11" s="55">
        <f>'Прогноз движ.ден.средств'!BM6</f>
        <v>0</v>
      </c>
      <c r="BN11" s="55">
        <f>'Прогноз движ.ден.средств'!BN6</f>
        <v>0</v>
      </c>
      <c r="BO11" s="55">
        <f>'Прогноз движ.ден.средств'!BO6</f>
        <v>0</v>
      </c>
      <c r="BP11" s="55">
        <f>'Прогноз движ.ден.средств'!BP6</f>
        <v>0</v>
      </c>
      <c r="BQ11" s="55">
        <f>'Прогноз движ.ден.средств'!BQ6</f>
        <v>0</v>
      </c>
      <c r="BR11" s="55">
        <f>'Прогноз движ.ден.средств'!BR6</f>
        <v>0</v>
      </c>
      <c r="BS11" s="55">
        <f>'Прогноз движ.ден.средств'!BS6</f>
        <v>0</v>
      </c>
      <c r="BT11" s="55">
        <f>'Прогноз движ.ден.средств'!BT6</f>
        <v>0</v>
      </c>
      <c r="BU11" s="55">
        <f>'Прогноз движ.ден.средств'!BU6</f>
        <v>0</v>
      </c>
      <c r="BV11" s="55">
        <f>'Прогноз движ.ден.средств'!BV6</f>
        <v>0</v>
      </c>
      <c r="BW11" s="55">
        <f>'Прогноз движ.ден.средств'!BW6</f>
        <v>0</v>
      </c>
      <c r="BX11" s="55">
        <f>'Прогноз движ.ден.средств'!BX6</f>
        <v>0</v>
      </c>
      <c r="BY11" s="55">
        <f>'Прогноз движ.ден.средств'!BY6</f>
        <v>0</v>
      </c>
      <c r="BZ11" s="55">
        <f>'Прогноз движ.ден.средств'!BZ6</f>
        <v>0</v>
      </c>
      <c r="CA11" s="55">
        <f>'Прогноз движ.ден.средств'!CA6</f>
        <v>0</v>
      </c>
      <c r="CB11" s="55">
        <f>'Прогноз движ.ден.средств'!CB6</f>
        <v>0</v>
      </c>
      <c r="CC11" s="55">
        <f>'Прогноз движ.ден.средств'!CC6</f>
        <v>0</v>
      </c>
      <c r="CD11" s="55">
        <f>'Прогноз движ.ден.средств'!CD6</f>
        <v>0</v>
      </c>
      <c r="CE11" s="55">
        <f>'Прогноз движ.ден.средств'!CE6</f>
        <v>0</v>
      </c>
      <c r="CF11" s="55">
        <f>'Прогноз движ.ден.средств'!CF6</f>
        <v>0</v>
      </c>
      <c r="CG11" s="55">
        <f>'Прогноз движ.ден.средств'!CG6</f>
        <v>0</v>
      </c>
      <c r="CH11" s="55">
        <f>'Прогноз движ.ден.средств'!CH6</f>
        <v>0</v>
      </c>
      <c r="CI11" s="55">
        <f>'Прогноз движ.ден.средств'!CI6</f>
        <v>0</v>
      </c>
      <c r="CJ11" s="55">
        <f>'Прогноз движ.ден.средств'!CJ6</f>
        <v>0</v>
      </c>
      <c r="CK11" s="55">
        <f>'Прогноз движ.ден.средств'!CK6</f>
        <v>0</v>
      </c>
      <c r="CL11" s="55">
        <f>'Прогноз движ.ден.средств'!CL6</f>
        <v>0</v>
      </c>
      <c r="CM11" s="55">
        <f>'Прогноз движ.ден.средств'!CM6</f>
        <v>0</v>
      </c>
      <c r="CN11" s="55">
        <f>'Прогноз движ.ден.средств'!CN6</f>
        <v>0</v>
      </c>
      <c r="CO11" s="55">
        <f>'Прогноз движ.ден.средств'!CO6</f>
        <v>0</v>
      </c>
      <c r="CP11" s="55">
        <f>'Прогноз движ.ден.средств'!CP6</f>
        <v>0</v>
      </c>
      <c r="CQ11" s="55">
        <f>'Прогноз движ.ден.средств'!CQ6</f>
        <v>0</v>
      </c>
      <c r="CR11" s="55">
        <f>'Прогноз движ.ден.средств'!CR6</f>
        <v>0</v>
      </c>
      <c r="CS11" s="55">
        <f>'Прогноз движ.ден.средств'!CS6</f>
        <v>0</v>
      </c>
      <c r="CT11" s="55">
        <f>'Прогноз движ.ден.средств'!CT6</f>
        <v>0</v>
      </c>
      <c r="CU11" s="55">
        <f>'Прогноз движ.ден.средств'!CU6</f>
        <v>0</v>
      </c>
      <c r="CV11" s="55">
        <f>'Прогноз движ.ден.средств'!CV6</f>
        <v>0</v>
      </c>
      <c r="CW11" s="55">
        <f>'Прогноз движ.ден.средств'!CW6</f>
        <v>0</v>
      </c>
      <c r="CX11" s="55">
        <f>'Прогноз движ.ден.средств'!CX6</f>
        <v>0</v>
      </c>
      <c r="CY11" s="55">
        <f>'Прогноз движ.ден.средств'!CY6</f>
        <v>0</v>
      </c>
      <c r="CZ11" s="55">
        <f>'Прогноз движ.ден.средств'!CZ6</f>
        <v>0</v>
      </c>
      <c r="DA11" s="55">
        <f>'Прогноз движ.ден.средств'!DA6</f>
        <v>0</v>
      </c>
      <c r="DB11" s="55">
        <f>'Прогноз движ.ден.средств'!DB6</f>
        <v>0</v>
      </c>
      <c r="DC11" s="55">
        <f>'Прогноз движ.ден.средств'!DC6</f>
        <v>0</v>
      </c>
      <c r="DD11" s="55">
        <f>'Прогноз движ.ден.средств'!DD6</f>
        <v>0</v>
      </c>
      <c r="DE11" s="55">
        <f>'Прогноз движ.ден.средств'!DE6</f>
        <v>0</v>
      </c>
      <c r="DF11" s="55">
        <f>'Прогноз движ.ден.средств'!DF6</f>
        <v>0</v>
      </c>
      <c r="DG11" s="55">
        <f>'Прогноз движ.ден.средств'!DG6</f>
        <v>0</v>
      </c>
      <c r="DH11" s="55">
        <f>'Прогноз движ.ден.средств'!DH6</f>
        <v>0</v>
      </c>
      <c r="DI11" s="55">
        <f>'Прогноз движ.ден.средств'!DI6</f>
        <v>0</v>
      </c>
      <c r="DJ11" s="55">
        <f>'Прогноз движ.ден.средств'!DJ6</f>
        <v>0</v>
      </c>
      <c r="DK11" s="55">
        <f>'Прогноз движ.ден.средств'!DK6</f>
        <v>0</v>
      </c>
      <c r="DL11" s="55">
        <f>'Прогноз движ.ден.средств'!DL6</f>
        <v>0</v>
      </c>
      <c r="DM11" s="55">
        <f>'Прогноз движ.ден.средств'!DM6</f>
        <v>0</v>
      </c>
      <c r="DN11" s="55">
        <f>'Прогноз движ.ден.средств'!DN6</f>
        <v>0</v>
      </c>
      <c r="DO11" s="55">
        <f>'Прогноз движ.ден.средств'!DO6</f>
        <v>0</v>
      </c>
      <c r="DP11" s="55">
        <f>'Прогноз движ.ден.средств'!DP6</f>
        <v>0</v>
      </c>
      <c r="DQ11" s="55">
        <f>'Прогноз движ.ден.средств'!DQ6</f>
        <v>0</v>
      </c>
      <c r="DR11" s="55">
        <f>'Прогноз движ.ден.средств'!DR6</f>
        <v>0</v>
      </c>
      <c r="DS11" s="55">
        <f>'Прогноз движ.ден.средств'!DS6</f>
        <v>0</v>
      </c>
      <c r="DT11" s="55">
        <f>'Прогноз движ.ден.средств'!DT6</f>
        <v>0</v>
      </c>
      <c r="DU11" s="55">
        <f>'Прогноз движ.ден.средств'!DU6</f>
        <v>0</v>
      </c>
      <c r="DV11" s="55">
        <f>'Прогноз движ.ден.средств'!DV6</f>
        <v>0</v>
      </c>
      <c r="DW11" s="55">
        <f>'Прогноз движ.ден.средств'!DW6</f>
        <v>0</v>
      </c>
      <c r="DX11" s="55">
        <f>'Прогноз движ.ден.средств'!DX6</f>
        <v>0</v>
      </c>
      <c r="DY11" s="55">
        <f>'Прогноз движ.ден.средств'!DY6</f>
        <v>0</v>
      </c>
      <c r="DZ11" s="55">
        <f>'Прогноз движ.ден.средств'!DZ6</f>
        <v>0</v>
      </c>
      <c r="EA11" s="55">
        <f>'Прогноз движ.ден.средств'!EA6</f>
        <v>0</v>
      </c>
      <c r="EB11" s="55">
        <f>'Прогноз движ.ден.средств'!EB6</f>
        <v>0</v>
      </c>
      <c r="EC11" s="55">
        <f>'Прогноз движ.ден.средств'!EC6</f>
        <v>0</v>
      </c>
      <c r="ED11" s="55">
        <f>'Прогноз движ.ден.средств'!ED6</f>
        <v>0</v>
      </c>
      <c r="EE11" s="55">
        <f>'Прогноз движ.ден.средств'!EE6</f>
        <v>0</v>
      </c>
      <c r="EF11" s="55">
        <f>'Прогноз движ.ден.средств'!EF6</f>
        <v>0</v>
      </c>
      <c r="EG11" s="55">
        <f>'Прогноз движ.ден.средств'!EG6</f>
        <v>0</v>
      </c>
      <c r="EH11" s="55">
        <f>'Прогноз движ.ден.средств'!EH6</f>
        <v>0</v>
      </c>
      <c r="EI11" s="55">
        <f>'Прогноз движ.ден.средств'!EI6</f>
        <v>0</v>
      </c>
      <c r="EJ11" s="55">
        <f>'Прогноз движ.ден.средств'!EJ6</f>
        <v>0</v>
      </c>
      <c r="EK11" s="55">
        <f>'Прогноз движ.ден.средств'!EK6</f>
        <v>0</v>
      </c>
    </row>
    <row r="12" spans="1:141" ht="15.75" x14ac:dyDescent="0.25">
      <c r="A12" s="193" t="s">
        <v>171</v>
      </c>
      <c r="B12" s="95" t="s">
        <v>857</v>
      </c>
      <c r="C12" s="32">
        <f>'Прогноз движ.ден.средств'!C7</f>
        <v>0</v>
      </c>
      <c r="D12" s="772">
        <f>'Прогноз движ.ден.средств'!D7</f>
        <v>0</v>
      </c>
      <c r="E12" s="772">
        <f>'Прогноз движ.ден.средств'!E7</f>
        <v>0</v>
      </c>
      <c r="F12" s="772">
        <f>'Прогноз движ.ден.средств'!F7</f>
        <v>0</v>
      </c>
      <c r="G12" s="772">
        <f>'Прогноз движ.ден.средств'!G7</f>
        <v>0</v>
      </c>
      <c r="H12" s="772">
        <f>'Прогноз движ.ден.средств'!H7</f>
        <v>0</v>
      </c>
      <c r="I12" s="772">
        <f>'Прогноз движ.ден.средств'!I7</f>
        <v>0</v>
      </c>
      <c r="J12" s="772">
        <f>'Прогноз движ.ден.средств'!J7</f>
        <v>0</v>
      </c>
      <c r="K12" s="772">
        <f>'Прогноз движ.ден.средств'!K7</f>
        <v>0</v>
      </c>
      <c r="L12" s="772">
        <f>'Прогноз движ.ден.средств'!L7</f>
        <v>0</v>
      </c>
      <c r="M12" s="772">
        <f>'Прогноз движ.ден.средств'!M7</f>
        <v>0</v>
      </c>
      <c r="N12" s="772">
        <f>'Прогноз движ.ден.средств'!N7</f>
        <v>0</v>
      </c>
      <c r="O12" s="772">
        <f>'Прогноз движ.ден.средств'!O7</f>
        <v>0</v>
      </c>
      <c r="P12" s="772">
        <f>'Прогноз движ.ден.средств'!P7</f>
        <v>0</v>
      </c>
      <c r="Q12" s="772">
        <f>'Прогноз движ.ден.средств'!Q7</f>
        <v>0</v>
      </c>
      <c r="R12" s="772">
        <f>'Прогноз движ.ден.средств'!R7</f>
        <v>0</v>
      </c>
      <c r="S12" s="772">
        <f>'Прогноз движ.ден.средств'!S7</f>
        <v>0</v>
      </c>
      <c r="T12" s="772">
        <f>'Прогноз движ.ден.средств'!T7</f>
        <v>0</v>
      </c>
      <c r="U12" s="772">
        <f>'Прогноз движ.ден.средств'!U7</f>
        <v>0</v>
      </c>
      <c r="V12" s="772">
        <f>'Прогноз движ.ден.средств'!V7</f>
        <v>0</v>
      </c>
      <c r="W12" s="772">
        <f>'Прогноз движ.ден.средств'!W7</f>
        <v>0</v>
      </c>
      <c r="X12" s="772">
        <f>'Прогноз движ.ден.средств'!X7</f>
        <v>0</v>
      </c>
      <c r="Y12" s="772">
        <f>'Прогноз движ.ден.средств'!Y7</f>
        <v>0</v>
      </c>
      <c r="Z12" s="772">
        <f>'Прогноз движ.ден.средств'!Z7</f>
        <v>0</v>
      </c>
      <c r="AA12" s="772">
        <f>'Прогноз движ.ден.средств'!AA7</f>
        <v>0</v>
      </c>
      <c r="AB12" s="772">
        <f>'Прогноз движ.ден.средств'!AB7</f>
        <v>0</v>
      </c>
      <c r="AC12" s="772">
        <f>'Прогноз движ.ден.средств'!AC7</f>
        <v>0</v>
      </c>
      <c r="AD12" s="772">
        <f>'Прогноз движ.ден.средств'!AD7</f>
        <v>0</v>
      </c>
      <c r="AE12" s="772">
        <f>'Прогноз движ.ден.средств'!AE7</f>
        <v>0</v>
      </c>
      <c r="AF12" s="772">
        <f>'Прогноз движ.ден.средств'!AF7</f>
        <v>0</v>
      </c>
      <c r="AG12" s="772">
        <f>'Прогноз движ.ден.средств'!AG7</f>
        <v>0</v>
      </c>
      <c r="AH12" s="772">
        <f>'Прогноз движ.ден.средств'!AH7</f>
        <v>0</v>
      </c>
      <c r="AI12" s="772">
        <f>'Прогноз движ.ден.средств'!AI7</f>
        <v>0</v>
      </c>
      <c r="AJ12" s="772">
        <f>'Прогноз движ.ден.средств'!AJ7</f>
        <v>0</v>
      </c>
      <c r="AK12" s="772">
        <f>'Прогноз движ.ден.средств'!AK7</f>
        <v>0</v>
      </c>
      <c r="AL12" s="772">
        <f>'Прогноз движ.ден.средств'!AL7</f>
        <v>0</v>
      </c>
      <c r="AM12" s="772">
        <f>'Прогноз движ.ден.средств'!AM7</f>
        <v>0</v>
      </c>
      <c r="AN12" s="772">
        <f>'Прогноз движ.ден.средств'!AN7</f>
        <v>0</v>
      </c>
      <c r="AO12" s="772">
        <f>'Прогноз движ.ден.средств'!AO7</f>
        <v>0</v>
      </c>
      <c r="AP12" s="772">
        <f>'Прогноз движ.ден.средств'!AP7</f>
        <v>0</v>
      </c>
      <c r="AQ12" s="772">
        <f>'Прогноз движ.ден.средств'!AQ7</f>
        <v>0</v>
      </c>
      <c r="AR12" s="772">
        <f>'Прогноз движ.ден.средств'!AR7</f>
        <v>0</v>
      </c>
      <c r="AS12" s="772">
        <f>'Прогноз движ.ден.средств'!AS7</f>
        <v>0</v>
      </c>
      <c r="AT12" s="772">
        <f>'Прогноз движ.ден.средств'!AT7</f>
        <v>0</v>
      </c>
      <c r="AU12" s="772">
        <f>'Прогноз движ.ден.средств'!AU7</f>
        <v>0</v>
      </c>
      <c r="AV12" s="772">
        <f>'Прогноз движ.ден.средств'!AV7</f>
        <v>0</v>
      </c>
      <c r="AW12" s="772">
        <f>'Прогноз движ.ден.средств'!AW7</f>
        <v>0</v>
      </c>
      <c r="AX12" s="772">
        <f>'Прогноз движ.ден.средств'!AX7</f>
        <v>0</v>
      </c>
      <c r="AY12" s="772">
        <f>'Прогноз движ.ден.средств'!AY7</f>
        <v>0</v>
      </c>
      <c r="AZ12" s="772">
        <f>'Прогноз движ.ден.средств'!AZ7</f>
        <v>0</v>
      </c>
      <c r="BA12" s="772">
        <f>'Прогноз движ.ден.средств'!BA7</f>
        <v>0</v>
      </c>
      <c r="BB12" s="772">
        <f>'Прогноз движ.ден.средств'!BB7</f>
        <v>0</v>
      </c>
      <c r="BC12" s="772">
        <f>'Прогноз движ.ден.средств'!BC7</f>
        <v>0</v>
      </c>
      <c r="BD12" s="772">
        <f>'Прогноз движ.ден.средств'!BD7</f>
        <v>0</v>
      </c>
      <c r="BE12" s="772">
        <f>'Прогноз движ.ден.средств'!BE7</f>
        <v>0</v>
      </c>
      <c r="BF12" s="772">
        <f>'Прогноз движ.ден.средств'!BF7</f>
        <v>0</v>
      </c>
      <c r="BG12" s="772">
        <f>'Прогноз движ.ден.средств'!BG7</f>
        <v>0</v>
      </c>
      <c r="BH12" s="772">
        <f>'Прогноз движ.ден.средств'!BH7</f>
        <v>0</v>
      </c>
      <c r="BI12" s="772">
        <f>'Прогноз движ.ден.средств'!BI7</f>
        <v>0</v>
      </c>
      <c r="BJ12" s="772">
        <f>'Прогноз движ.ден.средств'!BJ7</f>
        <v>0</v>
      </c>
      <c r="BK12" s="772">
        <f>'Прогноз движ.ден.средств'!BK7</f>
        <v>0</v>
      </c>
      <c r="BL12" s="772">
        <f>'Прогноз движ.ден.средств'!BL7</f>
        <v>0</v>
      </c>
      <c r="BM12" s="772">
        <f>'Прогноз движ.ден.средств'!BM7</f>
        <v>0</v>
      </c>
      <c r="BN12" s="772">
        <f>'Прогноз движ.ден.средств'!BN7</f>
        <v>0</v>
      </c>
      <c r="BO12" s="772">
        <f>'Прогноз движ.ден.средств'!BO7</f>
        <v>0</v>
      </c>
      <c r="BP12" s="772">
        <f>'Прогноз движ.ден.средств'!BP7</f>
        <v>0</v>
      </c>
      <c r="BQ12" s="772">
        <f>'Прогноз движ.ден.средств'!BQ7</f>
        <v>0</v>
      </c>
      <c r="BR12" s="772">
        <f>'Прогноз движ.ден.средств'!BR7</f>
        <v>0</v>
      </c>
      <c r="BS12" s="772">
        <f>'Прогноз движ.ден.средств'!BS7</f>
        <v>0</v>
      </c>
      <c r="BT12" s="772">
        <f>'Прогноз движ.ден.средств'!BT7</f>
        <v>0</v>
      </c>
      <c r="BU12" s="772">
        <f>'Прогноз движ.ден.средств'!BU7</f>
        <v>0</v>
      </c>
      <c r="BV12" s="772">
        <f>'Прогноз движ.ден.средств'!BV7</f>
        <v>0</v>
      </c>
      <c r="BW12" s="772">
        <f>'Прогноз движ.ден.средств'!BW7</f>
        <v>0</v>
      </c>
      <c r="BX12" s="772">
        <f>'Прогноз движ.ден.средств'!BX7</f>
        <v>0</v>
      </c>
      <c r="BY12" s="772">
        <f>'Прогноз движ.ден.средств'!BY7</f>
        <v>0</v>
      </c>
      <c r="BZ12" s="772">
        <f>'Прогноз движ.ден.средств'!BZ7</f>
        <v>0</v>
      </c>
      <c r="CA12" s="772">
        <f>'Прогноз движ.ден.средств'!CA7</f>
        <v>0</v>
      </c>
      <c r="CB12" s="772">
        <f>'Прогноз движ.ден.средств'!CB7</f>
        <v>0</v>
      </c>
      <c r="CC12" s="772">
        <f>'Прогноз движ.ден.средств'!CC7</f>
        <v>0</v>
      </c>
      <c r="CD12" s="772">
        <f>'Прогноз движ.ден.средств'!CD7</f>
        <v>0</v>
      </c>
      <c r="CE12" s="772">
        <f>'Прогноз движ.ден.средств'!CE7</f>
        <v>0</v>
      </c>
      <c r="CF12" s="772">
        <f>'Прогноз движ.ден.средств'!CF7</f>
        <v>0</v>
      </c>
      <c r="CG12" s="772">
        <f>'Прогноз движ.ден.средств'!CG7</f>
        <v>0</v>
      </c>
      <c r="CH12" s="772">
        <f>'Прогноз движ.ден.средств'!CH7</f>
        <v>0</v>
      </c>
      <c r="CI12" s="772">
        <f>'Прогноз движ.ден.средств'!CI7</f>
        <v>0</v>
      </c>
      <c r="CJ12" s="772">
        <f>'Прогноз движ.ден.средств'!CJ7</f>
        <v>0</v>
      </c>
      <c r="CK12" s="772">
        <f>'Прогноз движ.ден.средств'!CK7</f>
        <v>0</v>
      </c>
      <c r="CL12" s="772">
        <f>'Прогноз движ.ден.средств'!CL7</f>
        <v>0</v>
      </c>
      <c r="CM12" s="772">
        <f>'Прогноз движ.ден.средств'!CM7</f>
        <v>0</v>
      </c>
      <c r="CN12" s="772">
        <f>'Прогноз движ.ден.средств'!CN7</f>
        <v>0</v>
      </c>
      <c r="CO12" s="772">
        <f>'Прогноз движ.ден.средств'!CO7</f>
        <v>0</v>
      </c>
      <c r="CP12" s="772">
        <f>'Прогноз движ.ден.средств'!CP7</f>
        <v>0</v>
      </c>
      <c r="CQ12" s="772">
        <f>'Прогноз движ.ден.средств'!CQ7</f>
        <v>0</v>
      </c>
      <c r="CR12" s="772">
        <f>'Прогноз движ.ден.средств'!CR7</f>
        <v>0</v>
      </c>
      <c r="CS12" s="772">
        <f>'Прогноз движ.ден.средств'!CS7</f>
        <v>0</v>
      </c>
      <c r="CT12" s="772">
        <f>'Прогноз движ.ден.средств'!CT7</f>
        <v>0</v>
      </c>
      <c r="CU12" s="772">
        <f>'Прогноз движ.ден.средств'!CU7</f>
        <v>0</v>
      </c>
      <c r="CV12" s="772">
        <f>'Прогноз движ.ден.средств'!CV7</f>
        <v>0</v>
      </c>
      <c r="CW12" s="772">
        <f>'Прогноз движ.ден.средств'!CW7</f>
        <v>0</v>
      </c>
      <c r="CX12" s="772">
        <f>'Прогноз движ.ден.средств'!CX7</f>
        <v>0</v>
      </c>
      <c r="CY12" s="772">
        <f>'Прогноз движ.ден.средств'!CY7</f>
        <v>0</v>
      </c>
      <c r="CZ12" s="772">
        <f>'Прогноз движ.ден.средств'!CZ7</f>
        <v>0</v>
      </c>
      <c r="DA12" s="772">
        <f>'Прогноз движ.ден.средств'!DA7</f>
        <v>0</v>
      </c>
      <c r="DB12" s="772">
        <f>'Прогноз движ.ден.средств'!DB7</f>
        <v>0</v>
      </c>
      <c r="DC12" s="772">
        <f>'Прогноз движ.ден.средств'!DC7</f>
        <v>0</v>
      </c>
      <c r="DD12" s="772">
        <f>'Прогноз движ.ден.средств'!DD7</f>
        <v>0</v>
      </c>
      <c r="DE12" s="772">
        <f>'Прогноз движ.ден.средств'!DE7</f>
        <v>0</v>
      </c>
      <c r="DF12" s="772">
        <f>'Прогноз движ.ден.средств'!DF7</f>
        <v>0</v>
      </c>
      <c r="DG12" s="772">
        <f>'Прогноз движ.ден.средств'!DG7</f>
        <v>0</v>
      </c>
      <c r="DH12" s="772">
        <f>'Прогноз движ.ден.средств'!DH7</f>
        <v>0</v>
      </c>
      <c r="DI12" s="772">
        <f>'Прогноз движ.ден.средств'!DI7</f>
        <v>0</v>
      </c>
      <c r="DJ12" s="772">
        <f>'Прогноз движ.ден.средств'!DJ7</f>
        <v>0</v>
      </c>
      <c r="DK12" s="772">
        <f>'Прогноз движ.ден.средств'!DK7</f>
        <v>0</v>
      </c>
      <c r="DL12" s="772">
        <f>'Прогноз движ.ден.средств'!DL7</f>
        <v>0</v>
      </c>
      <c r="DM12" s="772">
        <f>'Прогноз движ.ден.средств'!DM7</f>
        <v>0</v>
      </c>
      <c r="DN12" s="772">
        <f>'Прогноз движ.ден.средств'!DN7</f>
        <v>0</v>
      </c>
      <c r="DO12" s="772">
        <f>'Прогноз движ.ден.средств'!DO7</f>
        <v>0</v>
      </c>
      <c r="DP12" s="772">
        <f>'Прогноз движ.ден.средств'!DP7</f>
        <v>0</v>
      </c>
      <c r="DQ12" s="772">
        <f>'Прогноз движ.ден.средств'!DQ7</f>
        <v>0</v>
      </c>
      <c r="DR12" s="772">
        <f>'Прогноз движ.ден.средств'!DR7</f>
        <v>0</v>
      </c>
      <c r="DS12" s="772">
        <f>'Прогноз движ.ден.средств'!DS7</f>
        <v>0</v>
      </c>
      <c r="DT12" s="772">
        <f>'Прогноз движ.ден.средств'!DT7</f>
        <v>0</v>
      </c>
      <c r="DU12" s="772">
        <f>'Прогноз движ.ден.средств'!DU7</f>
        <v>0</v>
      </c>
      <c r="DV12" s="772">
        <f>'Прогноз движ.ден.средств'!DV7</f>
        <v>0</v>
      </c>
      <c r="DW12" s="772">
        <f>'Прогноз движ.ден.средств'!DW7</f>
        <v>0</v>
      </c>
      <c r="DX12" s="772">
        <f>'Прогноз движ.ден.средств'!DX7</f>
        <v>0</v>
      </c>
      <c r="DY12" s="772">
        <f>'Прогноз движ.ден.средств'!DY7</f>
        <v>0</v>
      </c>
      <c r="DZ12" s="772">
        <f>'Прогноз движ.ден.средств'!DZ7</f>
        <v>0</v>
      </c>
      <c r="EA12" s="772">
        <f>'Прогноз движ.ден.средств'!EA7</f>
        <v>0</v>
      </c>
      <c r="EB12" s="772">
        <f>'Прогноз движ.ден.средств'!EB7</f>
        <v>0</v>
      </c>
      <c r="EC12" s="772">
        <f>'Прогноз движ.ден.средств'!EC7</f>
        <v>0</v>
      </c>
      <c r="ED12" s="772">
        <f>'Прогноз движ.ден.средств'!ED7</f>
        <v>0</v>
      </c>
      <c r="EE12" s="772">
        <f>'Прогноз движ.ден.средств'!EE7</f>
        <v>0</v>
      </c>
      <c r="EF12" s="772">
        <f>'Прогноз движ.ден.средств'!EF7</f>
        <v>0</v>
      </c>
      <c r="EG12" s="772">
        <f>'Прогноз движ.ден.средств'!EG7</f>
        <v>0</v>
      </c>
      <c r="EH12" s="772">
        <f>'Прогноз движ.ден.средств'!EH7</f>
        <v>0</v>
      </c>
      <c r="EI12" s="772">
        <f>'Прогноз движ.ден.средств'!EI7</f>
        <v>0</v>
      </c>
      <c r="EJ12" s="772">
        <f>'Прогноз движ.ден.средств'!EJ7</f>
        <v>0</v>
      </c>
      <c r="EK12" s="772">
        <f>'Прогноз движ.ден.средств'!EK7</f>
        <v>0</v>
      </c>
    </row>
    <row r="13" spans="1:141" ht="15.75" x14ac:dyDescent="0.25">
      <c r="A13" s="193" t="s">
        <v>175</v>
      </c>
      <c r="B13" s="95" t="s">
        <v>858</v>
      </c>
      <c r="C13" s="2123"/>
      <c r="D13" s="2123"/>
      <c r="E13" s="2123"/>
      <c r="F13" s="2123"/>
      <c r="G13" s="2123"/>
      <c r="H13" s="2123"/>
      <c r="I13" s="2123"/>
      <c r="J13" s="2123"/>
      <c r="K13" s="2123"/>
      <c r="L13" s="2123"/>
      <c r="M13" s="2123"/>
      <c r="N13" s="2123"/>
      <c r="O13" s="2123"/>
      <c r="P13" s="2123"/>
      <c r="Q13" s="2123"/>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c r="CR13" s="152"/>
      <c r="CS13" s="152"/>
      <c r="CT13" s="152"/>
      <c r="CU13" s="152"/>
      <c r="CV13" s="152"/>
      <c r="CW13" s="152"/>
      <c r="CX13" s="152"/>
      <c r="CY13" s="152"/>
      <c r="CZ13" s="152"/>
      <c r="DA13" s="152"/>
      <c r="DB13" s="152"/>
      <c r="DC13" s="152"/>
      <c r="DD13" s="152"/>
      <c r="DE13" s="152"/>
      <c r="DF13" s="152"/>
      <c r="DG13" s="152"/>
      <c r="DH13" s="152"/>
      <c r="DI13" s="152"/>
      <c r="DJ13" s="152"/>
      <c r="DK13" s="152"/>
      <c r="DL13" s="152"/>
      <c r="DM13" s="152"/>
      <c r="DN13" s="152"/>
      <c r="DO13" s="152"/>
      <c r="DP13" s="152"/>
      <c r="DQ13" s="152"/>
      <c r="DR13" s="152"/>
      <c r="DS13" s="152"/>
      <c r="DT13" s="152"/>
      <c r="DU13" s="152"/>
      <c r="DV13" s="152"/>
      <c r="DW13" s="152"/>
      <c r="DX13" s="152"/>
      <c r="DY13" s="152"/>
      <c r="DZ13" s="152"/>
      <c r="EA13" s="152"/>
      <c r="EB13" s="152"/>
      <c r="EC13" s="152"/>
      <c r="ED13" s="152"/>
      <c r="EE13" s="152"/>
      <c r="EF13" s="152"/>
      <c r="EG13" s="152"/>
      <c r="EH13" s="152"/>
      <c r="EI13" s="152"/>
      <c r="EJ13" s="152"/>
      <c r="EK13" s="152"/>
    </row>
    <row r="14" spans="1:141" ht="15.75" x14ac:dyDescent="0.25">
      <c r="A14" s="193" t="s">
        <v>546</v>
      </c>
      <c r="B14" s="95" t="s">
        <v>976</v>
      </c>
      <c r="C14" s="32">
        <f>'Прогноз движ.ден.средств'!C9</f>
        <v>0</v>
      </c>
      <c r="D14" s="772">
        <f>'Прогноз движ.ден.средств'!D9</f>
        <v>0</v>
      </c>
      <c r="E14" s="772">
        <f>'Прогноз движ.ден.средств'!E9</f>
        <v>0</v>
      </c>
      <c r="F14" s="772">
        <f>'Прогноз движ.ден.средств'!F9</f>
        <v>0</v>
      </c>
      <c r="G14" s="772">
        <f>'Прогноз движ.ден.средств'!G9</f>
        <v>0</v>
      </c>
      <c r="H14" s="772">
        <f>'Прогноз движ.ден.средств'!H9</f>
        <v>0</v>
      </c>
      <c r="I14" s="772">
        <f>'Прогноз движ.ден.средств'!I9</f>
        <v>0</v>
      </c>
      <c r="J14" s="772">
        <f>'Прогноз движ.ден.средств'!J9</f>
        <v>0</v>
      </c>
      <c r="K14" s="772">
        <f>'Прогноз движ.ден.средств'!K9</f>
        <v>0</v>
      </c>
      <c r="L14" s="772">
        <f>'Прогноз движ.ден.средств'!L9</f>
        <v>0</v>
      </c>
      <c r="M14" s="772">
        <f>'Прогноз движ.ден.средств'!M9</f>
        <v>0</v>
      </c>
      <c r="N14" s="772">
        <f>'Прогноз движ.ден.средств'!N9</f>
        <v>0</v>
      </c>
      <c r="O14" s="772">
        <f>'Прогноз движ.ден.средств'!O9</f>
        <v>0</v>
      </c>
      <c r="P14" s="772">
        <f>'Прогноз движ.ден.средств'!P9</f>
        <v>0</v>
      </c>
      <c r="Q14" s="772">
        <f>'Прогноз движ.ден.средств'!Q9</f>
        <v>0</v>
      </c>
      <c r="R14" s="772">
        <f>'Прогноз движ.ден.средств'!R9</f>
        <v>0</v>
      </c>
      <c r="S14" s="772">
        <f>'Прогноз движ.ден.средств'!S9</f>
        <v>0</v>
      </c>
      <c r="T14" s="772">
        <f>'Прогноз движ.ден.средств'!T9</f>
        <v>0</v>
      </c>
      <c r="U14" s="772">
        <f>'Прогноз движ.ден.средств'!U9</f>
        <v>0</v>
      </c>
      <c r="V14" s="772">
        <f>'Прогноз движ.ден.средств'!V9</f>
        <v>0</v>
      </c>
      <c r="W14" s="772">
        <f>'Прогноз движ.ден.средств'!W9</f>
        <v>0</v>
      </c>
      <c r="X14" s="772">
        <f>'Прогноз движ.ден.средств'!X9</f>
        <v>0</v>
      </c>
      <c r="Y14" s="772">
        <f>'Прогноз движ.ден.средств'!Y9</f>
        <v>0</v>
      </c>
      <c r="Z14" s="772">
        <f>'Прогноз движ.ден.средств'!Z9</f>
        <v>0</v>
      </c>
      <c r="AA14" s="772">
        <f>'Прогноз движ.ден.средств'!AA9</f>
        <v>0</v>
      </c>
      <c r="AB14" s="772">
        <f>'Прогноз движ.ден.средств'!AB9</f>
        <v>0</v>
      </c>
      <c r="AC14" s="772">
        <f>'Прогноз движ.ден.средств'!AC9</f>
        <v>0</v>
      </c>
      <c r="AD14" s="772">
        <f>'Прогноз движ.ден.средств'!AD9</f>
        <v>0</v>
      </c>
      <c r="AE14" s="772">
        <f>'Прогноз движ.ден.средств'!AE9</f>
        <v>0</v>
      </c>
      <c r="AF14" s="772">
        <f>'Прогноз движ.ден.средств'!AF9</f>
        <v>0</v>
      </c>
      <c r="AG14" s="772">
        <f>'Прогноз движ.ден.средств'!AG9</f>
        <v>0</v>
      </c>
      <c r="AH14" s="772">
        <f>'Прогноз движ.ден.средств'!AH9</f>
        <v>0</v>
      </c>
      <c r="AI14" s="772">
        <f>'Прогноз движ.ден.средств'!AI9</f>
        <v>0</v>
      </c>
      <c r="AJ14" s="772">
        <f>'Прогноз движ.ден.средств'!AJ9</f>
        <v>0</v>
      </c>
      <c r="AK14" s="772">
        <f>'Прогноз движ.ден.средств'!AK9</f>
        <v>0</v>
      </c>
      <c r="AL14" s="772">
        <f>'Прогноз движ.ден.средств'!AL9</f>
        <v>0</v>
      </c>
      <c r="AM14" s="772">
        <f>'Прогноз движ.ден.средств'!AM9</f>
        <v>0</v>
      </c>
      <c r="AN14" s="772">
        <f>'Прогноз движ.ден.средств'!AN9</f>
        <v>0</v>
      </c>
      <c r="AO14" s="772">
        <f>'Прогноз движ.ден.средств'!AO9</f>
        <v>0</v>
      </c>
      <c r="AP14" s="772">
        <f>'Прогноз движ.ден.средств'!AP9</f>
        <v>0</v>
      </c>
      <c r="AQ14" s="772">
        <f>'Прогноз движ.ден.средств'!AQ9</f>
        <v>0</v>
      </c>
      <c r="AR14" s="772">
        <f>'Прогноз движ.ден.средств'!AR9</f>
        <v>0</v>
      </c>
      <c r="AS14" s="772">
        <f>'Прогноз движ.ден.средств'!AS9</f>
        <v>0</v>
      </c>
      <c r="AT14" s="772">
        <f>'Прогноз движ.ден.средств'!AT9</f>
        <v>0</v>
      </c>
      <c r="AU14" s="772">
        <f>'Прогноз движ.ден.средств'!AU9</f>
        <v>0</v>
      </c>
      <c r="AV14" s="772">
        <f>'Прогноз движ.ден.средств'!AV9</f>
        <v>0</v>
      </c>
      <c r="AW14" s="772">
        <f>'Прогноз движ.ден.средств'!AW9</f>
        <v>0</v>
      </c>
      <c r="AX14" s="772">
        <f>'Прогноз движ.ден.средств'!AX9</f>
        <v>0</v>
      </c>
      <c r="AY14" s="772">
        <f>'Прогноз движ.ден.средств'!AY9</f>
        <v>0</v>
      </c>
      <c r="AZ14" s="772">
        <f>'Прогноз движ.ден.средств'!AZ9</f>
        <v>0</v>
      </c>
      <c r="BA14" s="772">
        <f>'Прогноз движ.ден.средств'!BA9</f>
        <v>0</v>
      </c>
      <c r="BB14" s="772">
        <f>'Прогноз движ.ден.средств'!BB9</f>
        <v>0</v>
      </c>
      <c r="BC14" s="772">
        <f>'Прогноз движ.ден.средств'!BC9</f>
        <v>0</v>
      </c>
      <c r="BD14" s="772">
        <f>'Прогноз движ.ден.средств'!BD9</f>
        <v>0</v>
      </c>
      <c r="BE14" s="772">
        <f>'Прогноз движ.ден.средств'!BE9</f>
        <v>0</v>
      </c>
      <c r="BF14" s="772">
        <f>'Прогноз движ.ден.средств'!BF9</f>
        <v>0</v>
      </c>
      <c r="BG14" s="772">
        <f>'Прогноз движ.ден.средств'!BG9</f>
        <v>0</v>
      </c>
      <c r="BH14" s="772">
        <f>'Прогноз движ.ден.средств'!BH9</f>
        <v>0</v>
      </c>
      <c r="BI14" s="772">
        <f>'Прогноз движ.ден.средств'!BI9</f>
        <v>0</v>
      </c>
      <c r="BJ14" s="772">
        <f>'Прогноз движ.ден.средств'!BJ9</f>
        <v>0</v>
      </c>
      <c r="BK14" s="772">
        <f>'Прогноз движ.ден.средств'!BK9</f>
        <v>0</v>
      </c>
      <c r="BL14" s="772">
        <f>'Прогноз движ.ден.средств'!BL9</f>
        <v>0</v>
      </c>
      <c r="BM14" s="772">
        <f>'Прогноз движ.ден.средств'!BM9</f>
        <v>0</v>
      </c>
      <c r="BN14" s="772">
        <f>'Прогноз движ.ден.средств'!BN9</f>
        <v>0</v>
      </c>
      <c r="BO14" s="772">
        <f>'Прогноз движ.ден.средств'!BO9</f>
        <v>0</v>
      </c>
      <c r="BP14" s="772">
        <f>'Прогноз движ.ден.средств'!BP9</f>
        <v>0</v>
      </c>
      <c r="BQ14" s="772">
        <f>'Прогноз движ.ден.средств'!BQ9</f>
        <v>0</v>
      </c>
      <c r="BR14" s="772">
        <f>'Прогноз движ.ден.средств'!BR9</f>
        <v>0</v>
      </c>
      <c r="BS14" s="772">
        <f>'Прогноз движ.ден.средств'!BS9</f>
        <v>0</v>
      </c>
      <c r="BT14" s="772">
        <f>'Прогноз движ.ден.средств'!BT9</f>
        <v>0</v>
      </c>
      <c r="BU14" s="772">
        <f>'Прогноз движ.ден.средств'!BU9</f>
        <v>0</v>
      </c>
      <c r="BV14" s="772">
        <f>'Прогноз движ.ден.средств'!BV9</f>
        <v>0</v>
      </c>
      <c r="BW14" s="772">
        <f>'Прогноз движ.ден.средств'!BW9</f>
        <v>0</v>
      </c>
      <c r="BX14" s="772">
        <f>'Прогноз движ.ден.средств'!BX9</f>
        <v>0</v>
      </c>
      <c r="BY14" s="772">
        <f>'Прогноз движ.ден.средств'!BY9</f>
        <v>0</v>
      </c>
      <c r="BZ14" s="772">
        <f>'Прогноз движ.ден.средств'!BZ9</f>
        <v>0</v>
      </c>
      <c r="CA14" s="772">
        <f>'Прогноз движ.ден.средств'!CA9</f>
        <v>0</v>
      </c>
      <c r="CB14" s="772">
        <f>'Прогноз движ.ден.средств'!CB9</f>
        <v>0</v>
      </c>
      <c r="CC14" s="772">
        <f>'Прогноз движ.ден.средств'!CC9</f>
        <v>0</v>
      </c>
      <c r="CD14" s="772">
        <f>'Прогноз движ.ден.средств'!CD9</f>
        <v>0</v>
      </c>
      <c r="CE14" s="772">
        <f>'Прогноз движ.ден.средств'!CE9</f>
        <v>0</v>
      </c>
      <c r="CF14" s="772">
        <f>'Прогноз движ.ден.средств'!CF9</f>
        <v>0</v>
      </c>
      <c r="CG14" s="772">
        <f>'Прогноз движ.ден.средств'!CG9</f>
        <v>0</v>
      </c>
      <c r="CH14" s="772">
        <f>'Прогноз движ.ден.средств'!CH9</f>
        <v>0</v>
      </c>
      <c r="CI14" s="772">
        <f>'Прогноз движ.ден.средств'!CI9</f>
        <v>0</v>
      </c>
      <c r="CJ14" s="772">
        <f>'Прогноз движ.ден.средств'!CJ9</f>
        <v>0</v>
      </c>
      <c r="CK14" s="772">
        <f>'Прогноз движ.ден.средств'!CK9</f>
        <v>0</v>
      </c>
      <c r="CL14" s="772">
        <f>'Прогноз движ.ден.средств'!CL9</f>
        <v>0</v>
      </c>
      <c r="CM14" s="772">
        <f>'Прогноз движ.ден.средств'!CM9</f>
        <v>0</v>
      </c>
      <c r="CN14" s="772">
        <f>'Прогноз движ.ден.средств'!CN9</f>
        <v>0</v>
      </c>
      <c r="CO14" s="772">
        <f>'Прогноз движ.ден.средств'!CO9</f>
        <v>0</v>
      </c>
      <c r="CP14" s="772">
        <f>'Прогноз движ.ден.средств'!CP9</f>
        <v>0</v>
      </c>
      <c r="CQ14" s="772">
        <f>'Прогноз движ.ден.средств'!CQ9</f>
        <v>0</v>
      </c>
      <c r="CR14" s="772">
        <f>'Прогноз движ.ден.средств'!CR9</f>
        <v>0</v>
      </c>
      <c r="CS14" s="772">
        <f>'Прогноз движ.ден.средств'!CS9</f>
        <v>0</v>
      </c>
      <c r="CT14" s="772">
        <f>'Прогноз движ.ден.средств'!CT9</f>
        <v>0</v>
      </c>
      <c r="CU14" s="772">
        <f>'Прогноз движ.ден.средств'!CU9</f>
        <v>0</v>
      </c>
      <c r="CV14" s="772">
        <f>'Прогноз движ.ден.средств'!CV9</f>
        <v>0</v>
      </c>
      <c r="CW14" s="772">
        <f>'Прогноз движ.ден.средств'!CW9</f>
        <v>0</v>
      </c>
      <c r="CX14" s="772">
        <f>'Прогноз движ.ден.средств'!CX9</f>
        <v>0</v>
      </c>
      <c r="CY14" s="772">
        <f>'Прогноз движ.ден.средств'!CY9</f>
        <v>0</v>
      </c>
      <c r="CZ14" s="772">
        <f>'Прогноз движ.ден.средств'!CZ9</f>
        <v>0</v>
      </c>
      <c r="DA14" s="772">
        <f>'Прогноз движ.ден.средств'!DA9</f>
        <v>0</v>
      </c>
      <c r="DB14" s="772">
        <f>'Прогноз движ.ден.средств'!DB9</f>
        <v>0</v>
      </c>
      <c r="DC14" s="772">
        <f>'Прогноз движ.ден.средств'!DC9</f>
        <v>0</v>
      </c>
      <c r="DD14" s="772">
        <f>'Прогноз движ.ден.средств'!DD9</f>
        <v>0</v>
      </c>
      <c r="DE14" s="772">
        <f>'Прогноз движ.ден.средств'!DE9</f>
        <v>0</v>
      </c>
      <c r="DF14" s="772">
        <f>'Прогноз движ.ден.средств'!DF9</f>
        <v>0</v>
      </c>
      <c r="DG14" s="772">
        <f>'Прогноз движ.ден.средств'!DG9</f>
        <v>0</v>
      </c>
      <c r="DH14" s="772">
        <f>'Прогноз движ.ден.средств'!DH9</f>
        <v>0</v>
      </c>
      <c r="DI14" s="772">
        <f>'Прогноз движ.ден.средств'!DI9</f>
        <v>0</v>
      </c>
      <c r="DJ14" s="772">
        <f>'Прогноз движ.ден.средств'!DJ9</f>
        <v>0</v>
      </c>
      <c r="DK14" s="772">
        <f>'Прогноз движ.ден.средств'!DK9</f>
        <v>0</v>
      </c>
      <c r="DL14" s="772">
        <f>'Прогноз движ.ден.средств'!DL9</f>
        <v>0</v>
      </c>
      <c r="DM14" s="772">
        <f>'Прогноз движ.ден.средств'!DM9</f>
        <v>0</v>
      </c>
      <c r="DN14" s="772">
        <f>'Прогноз движ.ден.средств'!DN9</f>
        <v>0</v>
      </c>
      <c r="DO14" s="772">
        <f>'Прогноз движ.ден.средств'!DO9</f>
        <v>0</v>
      </c>
      <c r="DP14" s="772">
        <f>'Прогноз движ.ден.средств'!DP9</f>
        <v>0</v>
      </c>
      <c r="DQ14" s="772">
        <f>'Прогноз движ.ден.средств'!DQ9</f>
        <v>0</v>
      </c>
      <c r="DR14" s="772">
        <f>'Прогноз движ.ден.средств'!DR9</f>
        <v>0</v>
      </c>
      <c r="DS14" s="772">
        <f>'Прогноз движ.ден.средств'!DS9</f>
        <v>0</v>
      </c>
      <c r="DT14" s="772">
        <f>'Прогноз движ.ден.средств'!DT9</f>
        <v>0</v>
      </c>
      <c r="DU14" s="772">
        <f>'Прогноз движ.ден.средств'!DU9</f>
        <v>0</v>
      </c>
      <c r="DV14" s="772">
        <f>'Прогноз движ.ден.средств'!DV9</f>
        <v>0</v>
      </c>
      <c r="DW14" s="772">
        <f>'Прогноз движ.ден.средств'!DW9</f>
        <v>0</v>
      </c>
      <c r="DX14" s="772">
        <f>'Прогноз движ.ден.средств'!DX9</f>
        <v>0</v>
      </c>
      <c r="DY14" s="772">
        <f>'Прогноз движ.ден.средств'!DY9</f>
        <v>0</v>
      </c>
      <c r="DZ14" s="772">
        <f>'Прогноз движ.ден.средств'!DZ9</f>
        <v>0</v>
      </c>
      <c r="EA14" s="772">
        <f>'Прогноз движ.ден.средств'!EA9</f>
        <v>0</v>
      </c>
      <c r="EB14" s="772">
        <f>'Прогноз движ.ден.средств'!EB9</f>
        <v>0</v>
      </c>
      <c r="EC14" s="772">
        <f>'Прогноз движ.ден.средств'!EC9</f>
        <v>0</v>
      </c>
      <c r="ED14" s="772">
        <f>'Прогноз движ.ден.средств'!ED9</f>
        <v>0</v>
      </c>
      <c r="EE14" s="772">
        <f>'Прогноз движ.ден.средств'!EE9</f>
        <v>0</v>
      </c>
      <c r="EF14" s="772">
        <f>'Прогноз движ.ден.средств'!EF9</f>
        <v>0</v>
      </c>
      <c r="EG14" s="772">
        <f>'Прогноз движ.ден.средств'!EG9</f>
        <v>0</v>
      </c>
      <c r="EH14" s="772">
        <f>'Прогноз движ.ден.средств'!EH9</f>
        <v>0</v>
      </c>
      <c r="EI14" s="772">
        <f>'Прогноз движ.ден.средств'!EI9</f>
        <v>0</v>
      </c>
      <c r="EJ14" s="772">
        <f>'Прогноз движ.ден.средств'!EJ9</f>
        <v>0</v>
      </c>
      <c r="EK14" s="772">
        <f>'Прогноз движ.ден.средств'!EK9</f>
        <v>0</v>
      </c>
    </row>
    <row r="15" spans="1:141" ht="47.25" x14ac:dyDescent="0.25">
      <c r="A15" s="193" t="s">
        <v>547</v>
      </c>
      <c r="B15" s="95" t="s">
        <v>996</v>
      </c>
      <c r="C15" s="772">
        <f>'Прогноз движ.ден.средств'!C10</f>
        <v>0</v>
      </c>
      <c r="D15" s="772">
        <f>'Прогноз движ.ден.средств'!D10</f>
        <v>0</v>
      </c>
      <c r="E15" s="772">
        <f>'Прогноз движ.ден.средств'!E10</f>
        <v>0</v>
      </c>
      <c r="F15" s="772">
        <f>'Прогноз движ.ден.средств'!F10</f>
        <v>0</v>
      </c>
      <c r="G15" s="772">
        <f>'Прогноз движ.ден.средств'!G10</f>
        <v>0</v>
      </c>
      <c r="H15" s="772">
        <f>'Прогноз движ.ден.средств'!H10</f>
        <v>0</v>
      </c>
      <c r="I15" s="772">
        <f>'Прогноз движ.ден.средств'!I10</f>
        <v>0</v>
      </c>
      <c r="J15" s="772">
        <f>'Прогноз движ.ден.средств'!J10</f>
        <v>0</v>
      </c>
      <c r="K15" s="772">
        <f>'Прогноз движ.ден.средств'!K10</f>
        <v>0</v>
      </c>
      <c r="L15" s="772">
        <f>'Прогноз движ.ден.средств'!L10</f>
        <v>0</v>
      </c>
      <c r="M15" s="772">
        <f>'Прогноз движ.ден.средств'!M10</f>
        <v>0</v>
      </c>
      <c r="N15" s="772">
        <f>'Прогноз движ.ден.средств'!N10</f>
        <v>0</v>
      </c>
      <c r="O15" s="772">
        <f>'Прогноз движ.ден.средств'!O10</f>
        <v>0</v>
      </c>
      <c r="P15" s="772">
        <f>'Прогноз движ.ден.средств'!P10</f>
        <v>0</v>
      </c>
      <c r="Q15" s="772">
        <f>'Прогноз движ.ден.средств'!Q10</f>
        <v>0</v>
      </c>
      <c r="R15" s="772">
        <f>'Прогноз движ.ден.средств'!R10</f>
        <v>0</v>
      </c>
      <c r="S15" s="772">
        <f>'Прогноз движ.ден.средств'!S10</f>
        <v>0</v>
      </c>
      <c r="T15" s="772">
        <f>'Прогноз движ.ден.средств'!T10</f>
        <v>0</v>
      </c>
      <c r="U15" s="772">
        <f>'Прогноз движ.ден.средств'!U10</f>
        <v>0</v>
      </c>
      <c r="V15" s="772">
        <f>'Прогноз движ.ден.средств'!V10</f>
        <v>0</v>
      </c>
      <c r="W15" s="772">
        <f>'Прогноз движ.ден.средств'!W10</f>
        <v>0</v>
      </c>
      <c r="X15" s="772">
        <f>'Прогноз движ.ден.средств'!X10</f>
        <v>0</v>
      </c>
      <c r="Y15" s="772">
        <f>'Прогноз движ.ден.средств'!Y10</f>
        <v>0</v>
      </c>
      <c r="Z15" s="772">
        <f>'Прогноз движ.ден.средств'!Z10</f>
        <v>0</v>
      </c>
      <c r="AA15" s="772">
        <f>'Прогноз движ.ден.средств'!AA10</f>
        <v>0</v>
      </c>
      <c r="AB15" s="772">
        <f>'Прогноз движ.ден.средств'!AB10</f>
        <v>0</v>
      </c>
      <c r="AC15" s="772">
        <f>'Прогноз движ.ден.средств'!AC10</f>
        <v>0</v>
      </c>
      <c r="AD15" s="772">
        <f>'Прогноз движ.ден.средств'!AD10</f>
        <v>0</v>
      </c>
      <c r="AE15" s="772">
        <f>'Прогноз движ.ден.средств'!AE10</f>
        <v>0</v>
      </c>
      <c r="AF15" s="772">
        <f>'Прогноз движ.ден.средств'!AF10</f>
        <v>0</v>
      </c>
      <c r="AG15" s="772">
        <f>'Прогноз движ.ден.средств'!AG10</f>
        <v>0</v>
      </c>
      <c r="AH15" s="772">
        <f>'Прогноз движ.ден.средств'!AH10</f>
        <v>0</v>
      </c>
      <c r="AI15" s="772">
        <f>'Прогноз движ.ден.средств'!AI10</f>
        <v>0</v>
      </c>
      <c r="AJ15" s="772">
        <f>'Прогноз движ.ден.средств'!AJ10</f>
        <v>0</v>
      </c>
      <c r="AK15" s="772">
        <f>'Прогноз движ.ден.средств'!AK10</f>
        <v>0</v>
      </c>
      <c r="AL15" s="772">
        <f>'Прогноз движ.ден.средств'!AL10</f>
        <v>0</v>
      </c>
      <c r="AM15" s="772">
        <f>'Прогноз движ.ден.средств'!AM10</f>
        <v>0</v>
      </c>
      <c r="AN15" s="772">
        <f>'Прогноз движ.ден.средств'!AN10</f>
        <v>0</v>
      </c>
      <c r="AO15" s="772">
        <f>'Прогноз движ.ден.средств'!AO10</f>
        <v>0</v>
      </c>
      <c r="AP15" s="772">
        <f>'Прогноз движ.ден.средств'!AP10</f>
        <v>0</v>
      </c>
      <c r="AQ15" s="772">
        <f>'Прогноз движ.ден.средств'!AQ10</f>
        <v>0</v>
      </c>
      <c r="AR15" s="772">
        <f>'Прогноз движ.ден.средств'!AR10</f>
        <v>0</v>
      </c>
      <c r="AS15" s="772">
        <f>'Прогноз движ.ден.средств'!AS10</f>
        <v>0</v>
      </c>
      <c r="AT15" s="772">
        <f>'Прогноз движ.ден.средств'!AT10</f>
        <v>0</v>
      </c>
      <c r="AU15" s="772">
        <f>'Прогноз движ.ден.средств'!AU10</f>
        <v>0</v>
      </c>
      <c r="AV15" s="772">
        <f>'Прогноз движ.ден.средств'!AV10</f>
        <v>0</v>
      </c>
      <c r="AW15" s="772">
        <f>'Прогноз движ.ден.средств'!AW10</f>
        <v>0</v>
      </c>
      <c r="AX15" s="772">
        <f>'Прогноз движ.ден.средств'!AX10</f>
        <v>0</v>
      </c>
      <c r="AY15" s="772">
        <f>'Прогноз движ.ден.средств'!AY10</f>
        <v>0</v>
      </c>
      <c r="AZ15" s="772">
        <f>'Прогноз движ.ден.средств'!AZ10</f>
        <v>0</v>
      </c>
      <c r="BA15" s="772">
        <f>'Прогноз движ.ден.средств'!BA10</f>
        <v>0</v>
      </c>
      <c r="BB15" s="772">
        <f>'Прогноз движ.ден.средств'!BB10</f>
        <v>0</v>
      </c>
      <c r="BC15" s="772">
        <f>'Прогноз движ.ден.средств'!BC10</f>
        <v>0</v>
      </c>
      <c r="BD15" s="772">
        <f>'Прогноз движ.ден.средств'!BD10</f>
        <v>0</v>
      </c>
      <c r="BE15" s="772">
        <f>'Прогноз движ.ден.средств'!BE10</f>
        <v>0</v>
      </c>
      <c r="BF15" s="772">
        <f>'Прогноз движ.ден.средств'!BF10</f>
        <v>0</v>
      </c>
      <c r="BG15" s="772">
        <f>'Прогноз движ.ден.средств'!BG10</f>
        <v>0</v>
      </c>
      <c r="BH15" s="772">
        <f>'Прогноз движ.ден.средств'!BH10</f>
        <v>0</v>
      </c>
      <c r="BI15" s="772">
        <f>'Прогноз движ.ден.средств'!BI10</f>
        <v>0</v>
      </c>
      <c r="BJ15" s="772">
        <f>'Прогноз движ.ден.средств'!BJ10</f>
        <v>0</v>
      </c>
      <c r="BK15" s="772">
        <f>'Прогноз движ.ден.средств'!BK10</f>
        <v>0</v>
      </c>
      <c r="BL15" s="772">
        <f>'Прогноз движ.ден.средств'!BL10</f>
        <v>0</v>
      </c>
      <c r="BM15" s="772">
        <f>'Прогноз движ.ден.средств'!BM10</f>
        <v>0</v>
      </c>
      <c r="BN15" s="772">
        <f>'Прогноз движ.ден.средств'!BN10</f>
        <v>0</v>
      </c>
      <c r="BO15" s="772">
        <f>'Прогноз движ.ден.средств'!BO10</f>
        <v>0</v>
      </c>
      <c r="BP15" s="772">
        <f>'Прогноз движ.ден.средств'!BP10</f>
        <v>0</v>
      </c>
      <c r="BQ15" s="772">
        <f>'Прогноз движ.ден.средств'!BQ10</f>
        <v>0</v>
      </c>
      <c r="BR15" s="772">
        <f>'Прогноз движ.ден.средств'!BR10</f>
        <v>0</v>
      </c>
      <c r="BS15" s="772">
        <f>'Прогноз движ.ден.средств'!BS10</f>
        <v>0</v>
      </c>
      <c r="BT15" s="772">
        <f>'Прогноз движ.ден.средств'!BT10</f>
        <v>0</v>
      </c>
      <c r="BU15" s="772">
        <f>'Прогноз движ.ден.средств'!BU10</f>
        <v>0</v>
      </c>
      <c r="BV15" s="772">
        <f>'Прогноз движ.ден.средств'!BV10</f>
        <v>0</v>
      </c>
      <c r="BW15" s="772">
        <f>'Прогноз движ.ден.средств'!BW10</f>
        <v>0</v>
      </c>
      <c r="BX15" s="772">
        <f>'Прогноз движ.ден.средств'!BX10</f>
        <v>0</v>
      </c>
      <c r="BY15" s="772">
        <f>'Прогноз движ.ден.средств'!BY10</f>
        <v>0</v>
      </c>
      <c r="BZ15" s="772">
        <f>'Прогноз движ.ден.средств'!BZ10</f>
        <v>0</v>
      </c>
      <c r="CA15" s="772">
        <f>'Прогноз движ.ден.средств'!CA10</f>
        <v>0</v>
      </c>
      <c r="CB15" s="772">
        <f>'Прогноз движ.ден.средств'!CB10</f>
        <v>0</v>
      </c>
      <c r="CC15" s="772">
        <f>'Прогноз движ.ден.средств'!CC10</f>
        <v>0</v>
      </c>
      <c r="CD15" s="772">
        <f>'Прогноз движ.ден.средств'!CD10</f>
        <v>0</v>
      </c>
      <c r="CE15" s="772">
        <f>'Прогноз движ.ден.средств'!CE10</f>
        <v>0</v>
      </c>
      <c r="CF15" s="772">
        <f>'Прогноз движ.ден.средств'!CF10</f>
        <v>0</v>
      </c>
      <c r="CG15" s="772">
        <f>'Прогноз движ.ден.средств'!CG10</f>
        <v>0</v>
      </c>
      <c r="CH15" s="772">
        <f>'Прогноз движ.ден.средств'!CH10</f>
        <v>0</v>
      </c>
      <c r="CI15" s="772">
        <f>'Прогноз движ.ден.средств'!CI10</f>
        <v>0</v>
      </c>
      <c r="CJ15" s="772">
        <f>'Прогноз движ.ден.средств'!CJ10</f>
        <v>0</v>
      </c>
      <c r="CK15" s="772">
        <f>'Прогноз движ.ден.средств'!CK10</f>
        <v>0</v>
      </c>
      <c r="CL15" s="772">
        <f>'Прогноз движ.ден.средств'!CL10</f>
        <v>0</v>
      </c>
      <c r="CM15" s="772">
        <f>'Прогноз движ.ден.средств'!CM10</f>
        <v>0</v>
      </c>
      <c r="CN15" s="772">
        <f>'Прогноз движ.ден.средств'!CN10</f>
        <v>0</v>
      </c>
      <c r="CO15" s="772">
        <f>'Прогноз движ.ден.средств'!CO10</f>
        <v>0</v>
      </c>
      <c r="CP15" s="772">
        <f>'Прогноз движ.ден.средств'!CP10</f>
        <v>0</v>
      </c>
      <c r="CQ15" s="772">
        <f>'Прогноз движ.ден.средств'!CQ10</f>
        <v>0</v>
      </c>
      <c r="CR15" s="772">
        <f>'Прогноз движ.ден.средств'!CR10</f>
        <v>0</v>
      </c>
      <c r="CS15" s="772">
        <f>'Прогноз движ.ден.средств'!CS10</f>
        <v>0</v>
      </c>
      <c r="CT15" s="772">
        <f>'Прогноз движ.ден.средств'!CT10</f>
        <v>0</v>
      </c>
      <c r="CU15" s="772">
        <f>'Прогноз движ.ден.средств'!CU10</f>
        <v>0</v>
      </c>
      <c r="CV15" s="772">
        <f>'Прогноз движ.ден.средств'!CV10</f>
        <v>0</v>
      </c>
      <c r="CW15" s="772">
        <f>'Прогноз движ.ден.средств'!CW10</f>
        <v>0</v>
      </c>
      <c r="CX15" s="772">
        <f>'Прогноз движ.ден.средств'!CX10</f>
        <v>0</v>
      </c>
      <c r="CY15" s="772">
        <f>'Прогноз движ.ден.средств'!CY10</f>
        <v>0</v>
      </c>
      <c r="CZ15" s="772">
        <f>'Прогноз движ.ден.средств'!CZ10</f>
        <v>0</v>
      </c>
      <c r="DA15" s="772">
        <f>'Прогноз движ.ден.средств'!DA10</f>
        <v>0</v>
      </c>
      <c r="DB15" s="772">
        <f>'Прогноз движ.ден.средств'!DB10</f>
        <v>0</v>
      </c>
      <c r="DC15" s="772">
        <f>'Прогноз движ.ден.средств'!DC10</f>
        <v>0</v>
      </c>
      <c r="DD15" s="772">
        <f>'Прогноз движ.ден.средств'!DD10</f>
        <v>0</v>
      </c>
      <c r="DE15" s="772">
        <f>'Прогноз движ.ден.средств'!DE10</f>
        <v>0</v>
      </c>
      <c r="DF15" s="772">
        <f>'Прогноз движ.ден.средств'!DF10</f>
        <v>0</v>
      </c>
      <c r="DG15" s="772">
        <f>'Прогноз движ.ден.средств'!DG10</f>
        <v>0</v>
      </c>
      <c r="DH15" s="772">
        <f>'Прогноз движ.ден.средств'!DH10</f>
        <v>0</v>
      </c>
      <c r="DI15" s="772">
        <f>'Прогноз движ.ден.средств'!DI10</f>
        <v>0</v>
      </c>
      <c r="DJ15" s="772">
        <f>'Прогноз движ.ден.средств'!DJ10</f>
        <v>0</v>
      </c>
      <c r="DK15" s="772">
        <f>'Прогноз движ.ден.средств'!DK10</f>
        <v>0</v>
      </c>
      <c r="DL15" s="772">
        <f>'Прогноз движ.ден.средств'!DL10</f>
        <v>0</v>
      </c>
      <c r="DM15" s="772">
        <f>'Прогноз движ.ден.средств'!DM10</f>
        <v>0</v>
      </c>
      <c r="DN15" s="772">
        <f>'Прогноз движ.ден.средств'!DN10</f>
        <v>0</v>
      </c>
      <c r="DO15" s="772">
        <f>'Прогноз движ.ден.средств'!DO10</f>
        <v>0</v>
      </c>
      <c r="DP15" s="772">
        <f>'Прогноз движ.ден.средств'!DP10</f>
        <v>0</v>
      </c>
      <c r="DQ15" s="772">
        <f>'Прогноз движ.ден.средств'!DQ10</f>
        <v>0</v>
      </c>
      <c r="DR15" s="772">
        <f>'Прогноз движ.ден.средств'!DR10</f>
        <v>0</v>
      </c>
      <c r="DS15" s="772">
        <f>'Прогноз движ.ден.средств'!DS10</f>
        <v>0</v>
      </c>
      <c r="DT15" s="772">
        <f>'Прогноз движ.ден.средств'!DT10</f>
        <v>0</v>
      </c>
      <c r="DU15" s="772">
        <f>'Прогноз движ.ден.средств'!DU10</f>
        <v>0</v>
      </c>
      <c r="DV15" s="772">
        <f>'Прогноз движ.ден.средств'!DV10</f>
        <v>0</v>
      </c>
      <c r="DW15" s="772">
        <f>'Прогноз движ.ден.средств'!DW10</f>
        <v>0</v>
      </c>
      <c r="DX15" s="772">
        <f>'Прогноз движ.ден.средств'!DX10</f>
        <v>0</v>
      </c>
      <c r="DY15" s="772">
        <f>'Прогноз движ.ден.средств'!DY10</f>
        <v>0</v>
      </c>
      <c r="DZ15" s="772">
        <f>'Прогноз движ.ден.средств'!DZ10</f>
        <v>0</v>
      </c>
      <c r="EA15" s="772">
        <f>'Прогноз движ.ден.средств'!EA10</f>
        <v>0</v>
      </c>
      <c r="EB15" s="772">
        <f>'Прогноз движ.ден.средств'!EB10</f>
        <v>0</v>
      </c>
      <c r="EC15" s="772">
        <f>'Прогноз движ.ден.средств'!EC10</f>
        <v>0</v>
      </c>
      <c r="ED15" s="772">
        <f>'Прогноз движ.ден.средств'!ED10</f>
        <v>0</v>
      </c>
      <c r="EE15" s="772">
        <f>'Прогноз движ.ден.средств'!EE10</f>
        <v>0</v>
      </c>
      <c r="EF15" s="772">
        <f>'Прогноз движ.ден.средств'!EF10</f>
        <v>0</v>
      </c>
      <c r="EG15" s="772">
        <f>'Прогноз движ.ден.средств'!EG10</f>
        <v>0</v>
      </c>
      <c r="EH15" s="772">
        <f>'Прогноз движ.ден.средств'!EH10</f>
        <v>0</v>
      </c>
      <c r="EI15" s="772">
        <f>'Прогноз движ.ден.средств'!EI10</f>
        <v>0</v>
      </c>
      <c r="EJ15" s="772">
        <f>'Прогноз движ.ден.средств'!EJ10</f>
        <v>0</v>
      </c>
      <c r="EK15" s="772">
        <f>'Прогноз движ.ден.средств'!EK10</f>
        <v>0</v>
      </c>
    </row>
    <row r="16" spans="1:141" ht="15.75" x14ac:dyDescent="0.25">
      <c r="A16" s="418" t="str">
        <f>'Прогноз движ.ден.средств'!A11</f>
        <v>2.2.1.</v>
      </c>
      <c r="B16" s="419" t="str">
        <f>'Прогноз движ.ден.средств'!B11</f>
        <v>Банк 1</v>
      </c>
      <c r="C16" s="772">
        <f>'Прогноз движ.ден.средств'!C11</f>
        <v>0</v>
      </c>
      <c r="D16" s="772">
        <f>'Прогноз движ.ден.средств'!D11</f>
        <v>0</v>
      </c>
      <c r="E16" s="772">
        <f>'Прогноз движ.ден.средств'!E11</f>
        <v>0</v>
      </c>
      <c r="F16" s="772">
        <f>'Прогноз движ.ден.средств'!F11</f>
        <v>0</v>
      </c>
      <c r="G16" s="772">
        <f>'Прогноз движ.ден.средств'!G11</f>
        <v>0</v>
      </c>
      <c r="H16" s="772">
        <f>'Прогноз движ.ден.средств'!H11</f>
        <v>0</v>
      </c>
      <c r="I16" s="772">
        <f>'Прогноз движ.ден.средств'!I11</f>
        <v>0</v>
      </c>
      <c r="J16" s="772">
        <f>'Прогноз движ.ден.средств'!J11</f>
        <v>0</v>
      </c>
      <c r="K16" s="772">
        <f>'Прогноз движ.ден.средств'!K11</f>
        <v>0</v>
      </c>
      <c r="L16" s="772">
        <f>'Прогноз движ.ден.средств'!L11</f>
        <v>0</v>
      </c>
      <c r="M16" s="772">
        <f>'Прогноз движ.ден.средств'!M11</f>
        <v>0</v>
      </c>
      <c r="N16" s="772">
        <f>'Прогноз движ.ден.средств'!N11</f>
        <v>0</v>
      </c>
      <c r="O16" s="772">
        <f>'Прогноз движ.ден.средств'!O11</f>
        <v>0</v>
      </c>
      <c r="P16" s="772">
        <f>'Прогноз движ.ден.средств'!P11</f>
        <v>0</v>
      </c>
      <c r="Q16" s="772">
        <f>'Прогноз движ.ден.средств'!Q11</f>
        <v>0</v>
      </c>
      <c r="R16" s="772">
        <f>'Прогноз движ.ден.средств'!R11</f>
        <v>0</v>
      </c>
      <c r="S16" s="772">
        <f>'Прогноз движ.ден.средств'!S11</f>
        <v>0</v>
      </c>
      <c r="T16" s="772">
        <f>'Прогноз движ.ден.средств'!T11</f>
        <v>0</v>
      </c>
      <c r="U16" s="772">
        <f>'Прогноз движ.ден.средств'!U11</f>
        <v>0</v>
      </c>
      <c r="V16" s="772">
        <f>'Прогноз движ.ден.средств'!V11</f>
        <v>0</v>
      </c>
      <c r="W16" s="772">
        <f>'Прогноз движ.ден.средств'!W11</f>
        <v>0</v>
      </c>
      <c r="X16" s="772">
        <f>'Прогноз движ.ден.средств'!X11</f>
        <v>0</v>
      </c>
      <c r="Y16" s="772">
        <f>'Прогноз движ.ден.средств'!Y11</f>
        <v>0</v>
      </c>
      <c r="Z16" s="772">
        <f>'Прогноз движ.ден.средств'!Z11</f>
        <v>0</v>
      </c>
      <c r="AA16" s="772">
        <f>'Прогноз движ.ден.средств'!AA11</f>
        <v>0</v>
      </c>
      <c r="AB16" s="772">
        <f>'Прогноз движ.ден.средств'!AB11</f>
        <v>0</v>
      </c>
      <c r="AC16" s="772">
        <f>'Прогноз движ.ден.средств'!AC11</f>
        <v>0</v>
      </c>
      <c r="AD16" s="772">
        <f>'Прогноз движ.ден.средств'!AD11</f>
        <v>0</v>
      </c>
      <c r="AE16" s="772">
        <f>'Прогноз движ.ден.средств'!AE11</f>
        <v>0</v>
      </c>
      <c r="AF16" s="772">
        <f>'Прогноз движ.ден.средств'!AF11</f>
        <v>0</v>
      </c>
      <c r="AG16" s="772">
        <f>'Прогноз движ.ден.средств'!AG11</f>
        <v>0</v>
      </c>
      <c r="AH16" s="772">
        <f>'Прогноз движ.ден.средств'!AH11</f>
        <v>0</v>
      </c>
      <c r="AI16" s="772">
        <f>'Прогноз движ.ден.средств'!AI11</f>
        <v>0</v>
      </c>
      <c r="AJ16" s="772">
        <f>'Прогноз движ.ден.средств'!AJ11</f>
        <v>0</v>
      </c>
      <c r="AK16" s="772">
        <f>'Прогноз движ.ден.средств'!AK11</f>
        <v>0</v>
      </c>
      <c r="AL16" s="772">
        <f>'Прогноз движ.ден.средств'!AL11</f>
        <v>0</v>
      </c>
      <c r="AM16" s="772">
        <f>'Прогноз движ.ден.средств'!AM11</f>
        <v>0</v>
      </c>
      <c r="AN16" s="772">
        <f>'Прогноз движ.ден.средств'!AN11</f>
        <v>0</v>
      </c>
      <c r="AO16" s="772">
        <f>'Прогноз движ.ден.средств'!AO11</f>
        <v>0</v>
      </c>
      <c r="AP16" s="772">
        <f>'Прогноз движ.ден.средств'!AP11</f>
        <v>0</v>
      </c>
      <c r="AQ16" s="772">
        <f>'Прогноз движ.ден.средств'!AQ11</f>
        <v>0</v>
      </c>
      <c r="AR16" s="772">
        <f>'Прогноз движ.ден.средств'!AR11</f>
        <v>0</v>
      </c>
      <c r="AS16" s="772">
        <f>'Прогноз движ.ден.средств'!AS11</f>
        <v>0</v>
      </c>
      <c r="AT16" s="772">
        <f>'Прогноз движ.ден.средств'!AT11</f>
        <v>0</v>
      </c>
      <c r="AU16" s="772">
        <f>'Прогноз движ.ден.средств'!AU11</f>
        <v>0</v>
      </c>
      <c r="AV16" s="772">
        <f>'Прогноз движ.ден.средств'!AV11</f>
        <v>0</v>
      </c>
      <c r="AW16" s="772">
        <f>'Прогноз движ.ден.средств'!AW11</f>
        <v>0</v>
      </c>
      <c r="AX16" s="772">
        <f>'Прогноз движ.ден.средств'!AX11</f>
        <v>0</v>
      </c>
      <c r="AY16" s="772">
        <f>'Прогноз движ.ден.средств'!AY11</f>
        <v>0</v>
      </c>
      <c r="AZ16" s="772">
        <f>'Прогноз движ.ден.средств'!AZ11</f>
        <v>0</v>
      </c>
      <c r="BA16" s="772">
        <f>'Прогноз движ.ден.средств'!BA11</f>
        <v>0</v>
      </c>
      <c r="BB16" s="772">
        <f>'Прогноз движ.ден.средств'!BB11</f>
        <v>0</v>
      </c>
      <c r="BC16" s="772">
        <f>'Прогноз движ.ден.средств'!BC11</f>
        <v>0</v>
      </c>
      <c r="BD16" s="772">
        <f>'Прогноз движ.ден.средств'!BD11</f>
        <v>0</v>
      </c>
      <c r="BE16" s="772">
        <f>'Прогноз движ.ден.средств'!BE11</f>
        <v>0</v>
      </c>
      <c r="BF16" s="772">
        <f>'Прогноз движ.ден.средств'!BF11</f>
        <v>0</v>
      </c>
      <c r="BG16" s="772">
        <f>'Прогноз движ.ден.средств'!BG11</f>
        <v>0</v>
      </c>
      <c r="BH16" s="772">
        <f>'Прогноз движ.ден.средств'!BH11</f>
        <v>0</v>
      </c>
      <c r="BI16" s="772">
        <f>'Прогноз движ.ден.средств'!BI11</f>
        <v>0</v>
      </c>
      <c r="BJ16" s="772">
        <f>'Прогноз движ.ден.средств'!BJ11</f>
        <v>0</v>
      </c>
      <c r="BK16" s="772">
        <f>'Прогноз движ.ден.средств'!BK11</f>
        <v>0</v>
      </c>
      <c r="BL16" s="772">
        <f>'Прогноз движ.ден.средств'!BL11</f>
        <v>0</v>
      </c>
      <c r="BM16" s="772">
        <f>'Прогноз движ.ден.средств'!BM11</f>
        <v>0</v>
      </c>
      <c r="BN16" s="772">
        <f>'Прогноз движ.ден.средств'!BN11</f>
        <v>0</v>
      </c>
      <c r="BO16" s="772">
        <f>'Прогноз движ.ден.средств'!BO11</f>
        <v>0</v>
      </c>
      <c r="BP16" s="772">
        <f>'Прогноз движ.ден.средств'!BP11</f>
        <v>0</v>
      </c>
      <c r="BQ16" s="772">
        <f>'Прогноз движ.ден.средств'!BQ11</f>
        <v>0</v>
      </c>
      <c r="BR16" s="772">
        <f>'Прогноз движ.ден.средств'!BR11</f>
        <v>0</v>
      </c>
      <c r="BS16" s="772">
        <f>'Прогноз движ.ден.средств'!BS11</f>
        <v>0</v>
      </c>
      <c r="BT16" s="772">
        <f>'Прогноз движ.ден.средств'!BT11</f>
        <v>0</v>
      </c>
      <c r="BU16" s="772">
        <f>'Прогноз движ.ден.средств'!BU11</f>
        <v>0</v>
      </c>
      <c r="BV16" s="772">
        <f>'Прогноз движ.ден.средств'!BV11</f>
        <v>0</v>
      </c>
      <c r="BW16" s="772">
        <f>'Прогноз движ.ден.средств'!BW11</f>
        <v>0</v>
      </c>
      <c r="BX16" s="772">
        <f>'Прогноз движ.ден.средств'!BX11</f>
        <v>0</v>
      </c>
      <c r="BY16" s="772">
        <f>'Прогноз движ.ден.средств'!BY11</f>
        <v>0</v>
      </c>
      <c r="BZ16" s="772">
        <f>'Прогноз движ.ден.средств'!BZ11</f>
        <v>0</v>
      </c>
      <c r="CA16" s="772">
        <f>'Прогноз движ.ден.средств'!CA11</f>
        <v>0</v>
      </c>
      <c r="CB16" s="772">
        <f>'Прогноз движ.ден.средств'!CB11</f>
        <v>0</v>
      </c>
      <c r="CC16" s="772">
        <f>'Прогноз движ.ден.средств'!CC11</f>
        <v>0</v>
      </c>
      <c r="CD16" s="772">
        <f>'Прогноз движ.ден.средств'!CD11</f>
        <v>0</v>
      </c>
      <c r="CE16" s="772">
        <f>'Прогноз движ.ден.средств'!CE11</f>
        <v>0</v>
      </c>
      <c r="CF16" s="772">
        <f>'Прогноз движ.ден.средств'!CF11</f>
        <v>0</v>
      </c>
      <c r="CG16" s="772">
        <f>'Прогноз движ.ден.средств'!CG11</f>
        <v>0</v>
      </c>
      <c r="CH16" s="772">
        <f>'Прогноз движ.ден.средств'!CH11</f>
        <v>0</v>
      </c>
      <c r="CI16" s="772">
        <f>'Прогноз движ.ден.средств'!CI11</f>
        <v>0</v>
      </c>
      <c r="CJ16" s="772">
        <f>'Прогноз движ.ден.средств'!CJ11</f>
        <v>0</v>
      </c>
      <c r="CK16" s="772">
        <f>'Прогноз движ.ден.средств'!CK11</f>
        <v>0</v>
      </c>
      <c r="CL16" s="772">
        <f>'Прогноз движ.ден.средств'!CL11</f>
        <v>0</v>
      </c>
      <c r="CM16" s="772">
        <f>'Прогноз движ.ден.средств'!CM11</f>
        <v>0</v>
      </c>
      <c r="CN16" s="772">
        <f>'Прогноз движ.ден.средств'!CN11</f>
        <v>0</v>
      </c>
      <c r="CO16" s="772">
        <f>'Прогноз движ.ден.средств'!CO11</f>
        <v>0</v>
      </c>
      <c r="CP16" s="772">
        <f>'Прогноз движ.ден.средств'!CP11</f>
        <v>0</v>
      </c>
      <c r="CQ16" s="772">
        <f>'Прогноз движ.ден.средств'!CQ11</f>
        <v>0</v>
      </c>
      <c r="CR16" s="772">
        <f>'Прогноз движ.ден.средств'!CR11</f>
        <v>0</v>
      </c>
      <c r="CS16" s="772">
        <f>'Прогноз движ.ден.средств'!CS11</f>
        <v>0</v>
      </c>
      <c r="CT16" s="772">
        <f>'Прогноз движ.ден.средств'!CT11</f>
        <v>0</v>
      </c>
      <c r="CU16" s="772">
        <f>'Прогноз движ.ден.средств'!CU11</f>
        <v>0</v>
      </c>
      <c r="CV16" s="772">
        <f>'Прогноз движ.ден.средств'!CV11</f>
        <v>0</v>
      </c>
      <c r="CW16" s="772">
        <f>'Прогноз движ.ден.средств'!CW11</f>
        <v>0</v>
      </c>
      <c r="CX16" s="772">
        <f>'Прогноз движ.ден.средств'!CX11</f>
        <v>0</v>
      </c>
      <c r="CY16" s="772">
        <f>'Прогноз движ.ден.средств'!CY11</f>
        <v>0</v>
      </c>
      <c r="CZ16" s="772">
        <f>'Прогноз движ.ден.средств'!CZ11</f>
        <v>0</v>
      </c>
      <c r="DA16" s="772">
        <f>'Прогноз движ.ден.средств'!DA11</f>
        <v>0</v>
      </c>
      <c r="DB16" s="772">
        <f>'Прогноз движ.ден.средств'!DB11</f>
        <v>0</v>
      </c>
      <c r="DC16" s="772">
        <f>'Прогноз движ.ден.средств'!DC11</f>
        <v>0</v>
      </c>
      <c r="DD16" s="772">
        <f>'Прогноз движ.ден.средств'!DD11</f>
        <v>0</v>
      </c>
      <c r="DE16" s="772">
        <f>'Прогноз движ.ден.средств'!DE11</f>
        <v>0</v>
      </c>
      <c r="DF16" s="772">
        <f>'Прогноз движ.ден.средств'!DF11</f>
        <v>0</v>
      </c>
      <c r="DG16" s="772">
        <f>'Прогноз движ.ден.средств'!DG11</f>
        <v>0</v>
      </c>
      <c r="DH16" s="772">
        <f>'Прогноз движ.ден.средств'!DH11</f>
        <v>0</v>
      </c>
      <c r="DI16" s="772">
        <f>'Прогноз движ.ден.средств'!DI11</f>
        <v>0</v>
      </c>
      <c r="DJ16" s="772">
        <f>'Прогноз движ.ден.средств'!DJ11</f>
        <v>0</v>
      </c>
      <c r="DK16" s="772">
        <f>'Прогноз движ.ден.средств'!DK11</f>
        <v>0</v>
      </c>
      <c r="DL16" s="772">
        <f>'Прогноз движ.ден.средств'!DL11</f>
        <v>0</v>
      </c>
      <c r="DM16" s="772">
        <f>'Прогноз движ.ден.средств'!DM11</f>
        <v>0</v>
      </c>
      <c r="DN16" s="772">
        <f>'Прогноз движ.ден.средств'!DN11</f>
        <v>0</v>
      </c>
      <c r="DO16" s="772">
        <f>'Прогноз движ.ден.средств'!DO11</f>
        <v>0</v>
      </c>
      <c r="DP16" s="772">
        <f>'Прогноз движ.ден.средств'!DP11</f>
        <v>0</v>
      </c>
      <c r="DQ16" s="772">
        <f>'Прогноз движ.ден.средств'!DQ11</f>
        <v>0</v>
      </c>
      <c r="DR16" s="772">
        <f>'Прогноз движ.ден.средств'!DR11</f>
        <v>0</v>
      </c>
      <c r="DS16" s="772">
        <f>'Прогноз движ.ден.средств'!DS11</f>
        <v>0</v>
      </c>
      <c r="DT16" s="772">
        <f>'Прогноз движ.ден.средств'!DT11</f>
        <v>0</v>
      </c>
      <c r="DU16" s="772">
        <f>'Прогноз движ.ден.средств'!DU11</f>
        <v>0</v>
      </c>
      <c r="DV16" s="772">
        <f>'Прогноз движ.ден.средств'!DV11</f>
        <v>0</v>
      </c>
      <c r="DW16" s="772">
        <f>'Прогноз движ.ден.средств'!DW11</f>
        <v>0</v>
      </c>
      <c r="DX16" s="772">
        <f>'Прогноз движ.ден.средств'!DX11</f>
        <v>0</v>
      </c>
      <c r="DY16" s="772">
        <f>'Прогноз движ.ден.средств'!DY11</f>
        <v>0</v>
      </c>
      <c r="DZ16" s="772">
        <f>'Прогноз движ.ден.средств'!DZ11</f>
        <v>0</v>
      </c>
      <c r="EA16" s="772">
        <f>'Прогноз движ.ден.средств'!EA11</f>
        <v>0</v>
      </c>
      <c r="EB16" s="772">
        <f>'Прогноз движ.ден.средств'!EB11</f>
        <v>0</v>
      </c>
      <c r="EC16" s="772">
        <f>'Прогноз движ.ден.средств'!EC11</f>
        <v>0</v>
      </c>
      <c r="ED16" s="772">
        <f>'Прогноз движ.ден.средств'!ED11</f>
        <v>0</v>
      </c>
      <c r="EE16" s="772">
        <f>'Прогноз движ.ден.средств'!EE11</f>
        <v>0</v>
      </c>
      <c r="EF16" s="772">
        <f>'Прогноз движ.ден.средств'!EF11</f>
        <v>0</v>
      </c>
      <c r="EG16" s="772">
        <f>'Прогноз движ.ден.средств'!EG11</f>
        <v>0</v>
      </c>
      <c r="EH16" s="772">
        <f>'Прогноз движ.ден.средств'!EH11</f>
        <v>0</v>
      </c>
      <c r="EI16" s="772">
        <f>'Прогноз движ.ден.средств'!EI11</f>
        <v>0</v>
      </c>
      <c r="EJ16" s="772">
        <f>'Прогноз движ.ден.средств'!EJ11</f>
        <v>0</v>
      </c>
      <c r="EK16" s="772">
        <f>'Прогноз движ.ден.средств'!EK11</f>
        <v>0</v>
      </c>
    </row>
    <row r="17" spans="1:141" ht="15.75" x14ac:dyDescent="0.25">
      <c r="A17" s="418" t="str">
        <f>'Прогноз движ.ден.средств'!A12</f>
        <v>2.2.2.</v>
      </c>
      <c r="B17" s="419" t="str">
        <f>'Прогноз движ.ден.средств'!B12</f>
        <v>Банк 2</v>
      </c>
      <c r="C17" s="772">
        <f>'Прогноз движ.ден.средств'!C12</f>
        <v>0</v>
      </c>
      <c r="D17" s="772">
        <f>'Прогноз движ.ден.средств'!D12</f>
        <v>0</v>
      </c>
      <c r="E17" s="772">
        <f>'Прогноз движ.ден.средств'!E12</f>
        <v>0</v>
      </c>
      <c r="F17" s="772">
        <f>'Прогноз движ.ден.средств'!F12</f>
        <v>0</v>
      </c>
      <c r="G17" s="772">
        <f>'Прогноз движ.ден.средств'!G12</f>
        <v>0</v>
      </c>
      <c r="H17" s="772">
        <f>'Прогноз движ.ден.средств'!H12</f>
        <v>0</v>
      </c>
      <c r="I17" s="772">
        <f>'Прогноз движ.ден.средств'!I12</f>
        <v>0</v>
      </c>
      <c r="J17" s="772">
        <f>'Прогноз движ.ден.средств'!J12</f>
        <v>0</v>
      </c>
      <c r="K17" s="772">
        <f>'Прогноз движ.ден.средств'!K12</f>
        <v>0</v>
      </c>
      <c r="L17" s="772">
        <f>'Прогноз движ.ден.средств'!L12</f>
        <v>0</v>
      </c>
      <c r="M17" s="772">
        <f>'Прогноз движ.ден.средств'!M12</f>
        <v>0</v>
      </c>
      <c r="N17" s="772">
        <f>'Прогноз движ.ден.средств'!N12</f>
        <v>0</v>
      </c>
      <c r="O17" s="772">
        <f>'Прогноз движ.ден.средств'!O12</f>
        <v>0</v>
      </c>
      <c r="P17" s="772">
        <f>'Прогноз движ.ден.средств'!P12</f>
        <v>0</v>
      </c>
      <c r="Q17" s="772">
        <f>'Прогноз движ.ден.средств'!Q12</f>
        <v>0</v>
      </c>
      <c r="R17" s="772">
        <f>'Прогноз движ.ден.средств'!R12</f>
        <v>0</v>
      </c>
      <c r="S17" s="772">
        <f>'Прогноз движ.ден.средств'!S12</f>
        <v>0</v>
      </c>
      <c r="T17" s="772">
        <f>'Прогноз движ.ден.средств'!T12</f>
        <v>0</v>
      </c>
      <c r="U17" s="772">
        <f>'Прогноз движ.ден.средств'!U12</f>
        <v>0</v>
      </c>
      <c r="V17" s="772">
        <f>'Прогноз движ.ден.средств'!V12</f>
        <v>0</v>
      </c>
      <c r="W17" s="772">
        <f>'Прогноз движ.ден.средств'!W12</f>
        <v>0</v>
      </c>
      <c r="X17" s="772">
        <f>'Прогноз движ.ден.средств'!X12</f>
        <v>0</v>
      </c>
      <c r="Y17" s="772">
        <f>'Прогноз движ.ден.средств'!Y12</f>
        <v>0</v>
      </c>
      <c r="Z17" s="772">
        <f>'Прогноз движ.ден.средств'!Z12</f>
        <v>0</v>
      </c>
      <c r="AA17" s="772">
        <f>'Прогноз движ.ден.средств'!AA12</f>
        <v>0</v>
      </c>
      <c r="AB17" s="772">
        <f>'Прогноз движ.ден.средств'!AB12</f>
        <v>0</v>
      </c>
      <c r="AC17" s="772">
        <f>'Прогноз движ.ден.средств'!AC12</f>
        <v>0</v>
      </c>
      <c r="AD17" s="772">
        <f>'Прогноз движ.ден.средств'!AD12</f>
        <v>0</v>
      </c>
      <c r="AE17" s="772">
        <f>'Прогноз движ.ден.средств'!AE12</f>
        <v>0</v>
      </c>
      <c r="AF17" s="772">
        <f>'Прогноз движ.ден.средств'!AF12</f>
        <v>0</v>
      </c>
      <c r="AG17" s="772">
        <f>'Прогноз движ.ден.средств'!AG12</f>
        <v>0</v>
      </c>
      <c r="AH17" s="772">
        <f>'Прогноз движ.ден.средств'!AH12</f>
        <v>0</v>
      </c>
      <c r="AI17" s="772">
        <f>'Прогноз движ.ден.средств'!AI12</f>
        <v>0</v>
      </c>
      <c r="AJ17" s="772">
        <f>'Прогноз движ.ден.средств'!AJ12</f>
        <v>0</v>
      </c>
      <c r="AK17" s="772">
        <f>'Прогноз движ.ден.средств'!AK12</f>
        <v>0</v>
      </c>
      <c r="AL17" s="772">
        <f>'Прогноз движ.ден.средств'!AL12</f>
        <v>0</v>
      </c>
      <c r="AM17" s="772">
        <f>'Прогноз движ.ден.средств'!AM12</f>
        <v>0</v>
      </c>
      <c r="AN17" s="772">
        <f>'Прогноз движ.ден.средств'!AN12</f>
        <v>0</v>
      </c>
      <c r="AO17" s="772">
        <f>'Прогноз движ.ден.средств'!AO12</f>
        <v>0</v>
      </c>
      <c r="AP17" s="772">
        <f>'Прогноз движ.ден.средств'!AP12</f>
        <v>0</v>
      </c>
      <c r="AQ17" s="772">
        <f>'Прогноз движ.ден.средств'!AQ12</f>
        <v>0</v>
      </c>
      <c r="AR17" s="772">
        <f>'Прогноз движ.ден.средств'!AR12</f>
        <v>0</v>
      </c>
      <c r="AS17" s="772">
        <f>'Прогноз движ.ден.средств'!AS12</f>
        <v>0</v>
      </c>
      <c r="AT17" s="772">
        <f>'Прогноз движ.ден.средств'!AT12</f>
        <v>0</v>
      </c>
      <c r="AU17" s="772">
        <f>'Прогноз движ.ден.средств'!AU12</f>
        <v>0</v>
      </c>
      <c r="AV17" s="772">
        <f>'Прогноз движ.ден.средств'!AV12</f>
        <v>0</v>
      </c>
      <c r="AW17" s="772">
        <f>'Прогноз движ.ден.средств'!AW12</f>
        <v>0</v>
      </c>
      <c r="AX17" s="772">
        <f>'Прогноз движ.ден.средств'!AX12</f>
        <v>0</v>
      </c>
      <c r="AY17" s="772">
        <f>'Прогноз движ.ден.средств'!AY12</f>
        <v>0</v>
      </c>
      <c r="AZ17" s="772">
        <f>'Прогноз движ.ден.средств'!AZ12</f>
        <v>0</v>
      </c>
      <c r="BA17" s="772">
        <f>'Прогноз движ.ден.средств'!BA12</f>
        <v>0</v>
      </c>
      <c r="BB17" s="772">
        <f>'Прогноз движ.ден.средств'!BB12</f>
        <v>0</v>
      </c>
      <c r="BC17" s="772">
        <f>'Прогноз движ.ден.средств'!BC12</f>
        <v>0</v>
      </c>
      <c r="BD17" s="772">
        <f>'Прогноз движ.ден.средств'!BD12</f>
        <v>0</v>
      </c>
      <c r="BE17" s="772">
        <f>'Прогноз движ.ден.средств'!BE12</f>
        <v>0</v>
      </c>
      <c r="BF17" s="772">
        <f>'Прогноз движ.ден.средств'!BF12</f>
        <v>0</v>
      </c>
      <c r="BG17" s="772">
        <f>'Прогноз движ.ден.средств'!BG12</f>
        <v>0</v>
      </c>
      <c r="BH17" s="772">
        <f>'Прогноз движ.ден.средств'!BH12</f>
        <v>0</v>
      </c>
      <c r="BI17" s="772">
        <f>'Прогноз движ.ден.средств'!BI12</f>
        <v>0</v>
      </c>
      <c r="BJ17" s="772">
        <f>'Прогноз движ.ден.средств'!BJ12</f>
        <v>0</v>
      </c>
      <c r="BK17" s="772">
        <f>'Прогноз движ.ден.средств'!BK12</f>
        <v>0</v>
      </c>
      <c r="BL17" s="772">
        <f>'Прогноз движ.ден.средств'!BL12</f>
        <v>0</v>
      </c>
      <c r="BM17" s="772">
        <f>'Прогноз движ.ден.средств'!BM12</f>
        <v>0</v>
      </c>
      <c r="BN17" s="772">
        <f>'Прогноз движ.ден.средств'!BN12</f>
        <v>0</v>
      </c>
      <c r="BO17" s="772">
        <f>'Прогноз движ.ден.средств'!BO12</f>
        <v>0</v>
      </c>
      <c r="BP17" s="772">
        <f>'Прогноз движ.ден.средств'!BP12</f>
        <v>0</v>
      </c>
      <c r="BQ17" s="772">
        <f>'Прогноз движ.ден.средств'!BQ12</f>
        <v>0</v>
      </c>
      <c r="BR17" s="772">
        <f>'Прогноз движ.ден.средств'!BR12</f>
        <v>0</v>
      </c>
      <c r="BS17" s="772">
        <f>'Прогноз движ.ден.средств'!BS12</f>
        <v>0</v>
      </c>
      <c r="BT17" s="772">
        <f>'Прогноз движ.ден.средств'!BT12</f>
        <v>0</v>
      </c>
      <c r="BU17" s="772">
        <f>'Прогноз движ.ден.средств'!BU12</f>
        <v>0</v>
      </c>
      <c r="BV17" s="772">
        <f>'Прогноз движ.ден.средств'!BV12</f>
        <v>0</v>
      </c>
      <c r="BW17" s="772">
        <f>'Прогноз движ.ден.средств'!BW12</f>
        <v>0</v>
      </c>
      <c r="BX17" s="772">
        <f>'Прогноз движ.ден.средств'!BX12</f>
        <v>0</v>
      </c>
      <c r="BY17" s="772">
        <f>'Прогноз движ.ден.средств'!BY12</f>
        <v>0</v>
      </c>
      <c r="BZ17" s="772">
        <f>'Прогноз движ.ден.средств'!BZ12</f>
        <v>0</v>
      </c>
      <c r="CA17" s="772">
        <f>'Прогноз движ.ден.средств'!CA12</f>
        <v>0</v>
      </c>
      <c r="CB17" s="772">
        <f>'Прогноз движ.ден.средств'!CB12</f>
        <v>0</v>
      </c>
      <c r="CC17" s="772">
        <f>'Прогноз движ.ден.средств'!CC12</f>
        <v>0</v>
      </c>
      <c r="CD17" s="772">
        <f>'Прогноз движ.ден.средств'!CD12</f>
        <v>0</v>
      </c>
      <c r="CE17" s="772">
        <f>'Прогноз движ.ден.средств'!CE12</f>
        <v>0</v>
      </c>
      <c r="CF17" s="772">
        <f>'Прогноз движ.ден.средств'!CF12</f>
        <v>0</v>
      </c>
      <c r="CG17" s="772">
        <f>'Прогноз движ.ден.средств'!CG12</f>
        <v>0</v>
      </c>
      <c r="CH17" s="772">
        <f>'Прогноз движ.ден.средств'!CH12</f>
        <v>0</v>
      </c>
      <c r="CI17" s="772">
        <f>'Прогноз движ.ден.средств'!CI12</f>
        <v>0</v>
      </c>
      <c r="CJ17" s="772">
        <f>'Прогноз движ.ден.средств'!CJ12</f>
        <v>0</v>
      </c>
      <c r="CK17" s="772">
        <f>'Прогноз движ.ден.средств'!CK12</f>
        <v>0</v>
      </c>
      <c r="CL17" s="772">
        <f>'Прогноз движ.ден.средств'!CL12</f>
        <v>0</v>
      </c>
      <c r="CM17" s="772">
        <f>'Прогноз движ.ден.средств'!CM12</f>
        <v>0</v>
      </c>
      <c r="CN17" s="772">
        <f>'Прогноз движ.ден.средств'!CN12</f>
        <v>0</v>
      </c>
      <c r="CO17" s="772">
        <f>'Прогноз движ.ден.средств'!CO12</f>
        <v>0</v>
      </c>
      <c r="CP17" s="772">
        <f>'Прогноз движ.ден.средств'!CP12</f>
        <v>0</v>
      </c>
      <c r="CQ17" s="772">
        <f>'Прогноз движ.ден.средств'!CQ12</f>
        <v>0</v>
      </c>
      <c r="CR17" s="772">
        <f>'Прогноз движ.ден.средств'!CR12</f>
        <v>0</v>
      </c>
      <c r="CS17" s="772">
        <f>'Прогноз движ.ден.средств'!CS12</f>
        <v>0</v>
      </c>
      <c r="CT17" s="772">
        <f>'Прогноз движ.ден.средств'!CT12</f>
        <v>0</v>
      </c>
      <c r="CU17" s="772">
        <f>'Прогноз движ.ден.средств'!CU12</f>
        <v>0</v>
      </c>
      <c r="CV17" s="772">
        <f>'Прогноз движ.ден.средств'!CV12</f>
        <v>0</v>
      </c>
      <c r="CW17" s="772">
        <f>'Прогноз движ.ден.средств'!CW12</f>
        <v>0</v>
      </c>
      <c r="CX17" s="772">
        <f>'Прогноз движ.ден.средств'!CX12</f>
        <v>0</v>
      </c>
      <c r="CY17" s="772">
        <f>'Прогноз движ.ден.средств'!CY12</f>
        <v>0</v>
      </c>
      <c r="CZ17" s="772">
        <f>'Прогноз движ.ден.средств'!CZ12</f>
        <v>0</v>
      </c>
      <c r="DA17" s="772">
        <f>'Прогноз движ.ден.средств'!DA12</f>
        <v>0</v>
      </c>
      <c r="DB17" s="772">
        <f>'Прогноз движ.ден.средств'!DB12</f>
        <v>0</v>
      </c>
      <c r="DC17" s="772">
        <f>'Прогноз движ.ден.средств'!DC12</f>
        <v>0</v>
      </c>
      <c r="DD17" s="772">
        <f>'Прогноз движ.ден.средств'!DD12</f>
        <v>0</v>
      </c>
      <c r="DE17" s="772">
        <f>'Прогноз движ.ден.средств'!DE12</f>
        <v>0</v>
      </c>
      <c r="DF17" s="772">
        <f>'Прогноз движ.ден.средств'!DF12</f>
        <v>0</v>
      </c>
      <c r="DG17" s="772">
        <f>'Прогноз движ.ден.средств'!DG12</f>
        <v>0</v>
      </c>
      <c r="DH17" s="772">
        <f>'Прогноз движ.ден.средств'!DH12</f>
        <v>0</v>
      </c>
      <c r="DI17" s="772">
        <f>'Прогноз движ.ден.средств'!DI12</f>
        <v>0</v>
      </c>
      <c r="DJ17" s="772">
        <f>'Прогноз движ.ден.средств'!DJ12</f>
        <v>0</v>
      </c>
      <c r="DK17" s="772">
        <f>'Прогноз движ.ден.средств'!DK12</f>
        <v>0</v>
      </c>
      <c r="DL17" s="772">
        <f>'Прогноз движ.ден.средств'!DL12</f>
        <v>0</v>
      </c>
      <c r="DM17" s="772">
        <f>'Прогноз движ.ден.средств'!DM12</f>
        <v>0</v>
      </c>
      <c r="DN17" s="772">
        <f>'Прогноз движ.ден.средств'!DN12</f>
        <v>0</v>
      </c>
      <c r="DO17" s="772">
        <f>'Прогноз движ.ден.средств'!DO12</f>
        <v>0</v>
      </c>
      <c r="DP17" s="772">
        <f>'Прогноз движ.ден.средств'!DP12</f>
        <v>0</v>
      </c>
      <c r="DQ17" s="772">
        <f>'Прогноз движ.ден.средств'!DQ12</f>
        <v>0</v>
      </c>
      <c r="DR17" s="772">
        <f>'Прогноз движ.ден.средств'!DR12</f>
        <v>0</v>
      </c>
      <c r="DS17" s="772">
        <f>'Прогноз движ.ден.средств'!DS12</f>
        <v>0</v>
      </c>
      <c r="DT17" s="772">
        <f>'Прогноз движ.ден.средств'!DT12</f>
        <v>0</v>
      </c>
      <c r="DU17" s="772">
        <f>'Прогноз движ.ден.средств'!DU12</f>
        <v>0</v>
      </c>
      <c r="DV17" s="772">
        <f>'Прогноз движ.ден.средств'!DV12</f>
        <v>0</v>
      </c>
      <c r="DW17" s="772">
        <f>'Прогноз движ.ден.средств'!DW12</f>
        <v>0</v>
      </c>
      <c r="DX17" s="772">
        <f>'Прогноз движ.ден.средств'!DX12</f>
        <v>0</v>
      </c>
      <c r="DY17" s="772">
        <f>'Прогноз движ.ден.средств'!DY12</f>
        <v>0</v>
      </c>
      <c r="DZ17" s="772">
        <f>'Прогноз движ.ден.средств'!DZ12</f>
        <v>0</v>
      </c>
      <c r="EA17" s="772">
        <f>'Прогноз движ.ден.средств'!EA12</f>
        <v>0</v>
      </c>
      <c r="EB17" s="772">
        <f>'Прогноз движ.ден.средств'!EB12</f>
        <v>0</v>
      </c>
      <c r="EC17" s="772">
        <f>'Прогноз движ.ден.средств'!EC12</f>
        <v>0</v>
      </c>
      <c r="ED17" s="772">
        <f>'Прогноз движ.ден.средств'!ED12</f>
        <v>0</v>
      </c>
      <c r="EE17" s="772">
        <f>'Прогноз движ.ден.средств'!EE12</f>
        <v>0</v>
      </c>
      <c r="EF17" s="772">
        <f>'Прогноз движ.ден.средств'!EF12</f>
        <v>0</v>
      </c>
      <c r="EG17" s="772">
        <f>'Прогноз движ.ден.средств'!EG12</f>
        <v>0</v>
      </c>
      <c r="EH17" s="772">
        <f>'Прогноз движ.ден.средств'!EH12</f>
        <v>0</v>
      </c>
      <c r="EI17" s="772">
        <f>'Прогноз движ.ден.средств'!EI12</f>
        <v>0</v>
      </c>
      <c r="EJ17" s="772">
        <f>'Прогноз движ.ден.средств'!EJ12</f>
        <v>0</v>
      </c>
      <c r="EK17" s="772">
        <f>'Прогноз движ.ден.средств'!EK12</f>
        <v>0</v>
      </c>
    </row>
    <row r="18" spans="1:141" ht="15.75" x14ac:dyDescent="0.25">
      <c r="A18" s="418" t="str">
        <f>'Прогноз движ.ден.средств'!A13</f>
        <v>2.2.3.</v>
      </c>
      <c r="B18" s="419" t="str">
        <f>'Прогноз движ.ден.средств'!B13</f>
        <v>Банк 3</v>
      </c>
      <c r="C18" s="772">
        <f>'Прогноз движ.ден.средств'!C13</f>
        <v>0</v>
      </c>
      <c r="D18" s="772">
        <f>'Прогноз движ.ден.средств'!D13</f>
        <v>0</v>
      </c>
      <c r="E18" s="772">
        <f>'Прогноз движ.ден.средств'!E13</f>
        <v>0</v>
      </c>
      <c r="F18" s="772">
        <f>'Прогноз движ.ден.средств'!F13</f>
        <v>0</v>
      </c>
      <c r="G18" s="772">
        <f>'Прогноз движ.ден.средств'!G13</f>
        <v>0</v>
      </c>
      <c r="H18" s="772">
        <f>'Прогноз движ.ден.средств'!H13</f>
        <v>0</v>
      </c>
      <c r="I18" s="772">
        <f>'Прогноз движ.ден.средств'!I13</f>
        <v>0</v>
      </c>
      <c r="J18" s="772">
        <f>'Прогноз движ.ден.средств'!J13</f>
        <v>0</v>
      </c>
      <c r="K18" s="772">
        <f>'Прогноз движ.ден.средств'!K13</f>
        <v>0</v>
      </c>
      <c r="L18" s="772">
        <f>'Прогноз движ.ден.средств'!L13</f>
        <v>0</v>
      </c>
      <c r="M18" s="772">
        <f>'Прогноз движ.ден.средств'!M13</f>
        <v>0</v>
      </c>
      <c r="N18" s="772">
        <f>'Прогноз движ.ден.средств'!N13</f>
        <v>0</v>
      </c>
      <c r="O18" s="772">
        <f>'Прогноз движ.ден.средств'!O13</f>
        <v>0</v>
      </c>
      <c r="P18" s="772">
        <f>'Прогноз движ.ден.средств'!P13</f>
        <v>0</v>
      </c>
      <c r="Q18" s="772">
        <f>'Прогноз движ.ден.средств'!Q13</f>
        <v>0</v>
      </c>
      <c r="R18" s="772">
        <f>'Прогноз движ.ден.средств'!R13</f>
        <v>0</v>
      </c>
      <c r="S18" s="772">
        <f>'Прогноз движ.ден.средств'!S13</f>
        <v>0</v>
      </c>
      <c r="T18" s="772">
        <f>'Прогноз движ.ден.средств'!T13</f>
        <v>0</v>
      </c>
      <c r="U18" s="772">
        <f>'Прогноз движ.ден.средств'!U13</f>
        <v>0</v>
      </c>
      <c r="V18" s="772">
        <f>'Прогноз движ.ден.средств'!V13</f>
        <v>0</v>
      </c>
      <c r="W18" s="772">
        <f>'Прогноз движ.ден.средств'!W13</f>
        <v>0</v>
      </c>
      <c r="X18" s="772">
        <f>'Прогноз движ.ден.средств'!X13</f>
        <v>0</v>
      </c>
      <c r="Y18" s="772">
        <f>'Прогноз движ.ден.средств'!Y13</f>
        <v>0</v>
      </c>
      <c r="Z18" s="772">
        <f>'Прогноз движ.ден.средств'!Z13</f>
        <v>0</v>
      </c>
      <c r="AA18" s="772">
        <f>'Прогноз движ.ден.средств'!AA13</f>
        <v>0</v>
      </c>
      <c r="AB18" s="772">
        <f>'Прогноз движ.ден.средств'!AB13</f>
        <v>0</v>
      </c>
      <c r="AC18" s="772">
        <f>'Прогноз движ.ден.средств'!AC13</f>
        <v>0</v>
      </c>
      <c r="AD18" s="772">
        <f>'Прогноз движ.ден.средств'!AD13</f>
        <v>0</v>
      </c>
      <c r="AE18" s="772">
        <f>'Прогноз движ.ден.средств'!AE13</f>
        <v>0</v>
      </c>
      <c r="AF18" s="772">
        <f>'Прогноз движ.ден.средств'!AF13</f>
        <v>0</v>
      </c>
      <c r="AG18" s="772">
        <f>'Прогноз движ.ден.средств'!AG13</f>
        <v>0</v>
      </c>
      <c r="AH18" s="772">
        <f>'Прогноз движ.ден.средств'!AH13</f>
        <v>0</v>
      </c>
      <c r="AI18" s="772">
        <f>'Прогноз движ.ден.средств'!AI13</f>
        <v>0</v>
      </c>
      <c r="AJ18" s="772">
        <f>'Прогноз движ.ден.средств'!AJ13</f>
        <v>0</v>
      </c>
      <c r="AK18" s="772">
        <f>'Прогноз движ.ден.средств'!AK13</f>
        <v>0</v>
      </c>
      <c r="AL18" s="772">
        <f>'Прогноз движ.ден.средств'!AL13</f>
        <v>0</v>
      </c>
      <c r="AM18" s="772">
        <f>'Прогноз движ.ден.средств'!AM13</f>
        <v>0</v>
      </c>
      <c r="AN18" s="772">
        <f>'Прогноз движ.ден.средств'!AN13</f>
        <v>0</v>
      </c>
      <c r="AO18" s="772">
        <f>'Прогноз движ.ден.средств'!AO13</f>
        <v>0</v>
      </c>
      <c r="AP18" s="772">
        <f>'Прогноз движ.ден.средств'!AP13</f>
        <v>0</v>
      </c>
      <c r="AQ18" s="772">
        <f>'Прогноз движ.ден.средств'!AQ13</f>
        <v>0</v>
      </c>
      <c r="AR18" s="772">
        <f>'Прогноз движ.ден.средств'!AR13</f>
        <v>0</v>
      </c>
      <c r="AS18" s="772">
        <f>'Прогноз движ.ден.средств'!AS13</f>
        <v>0</v>
      </c>
      <c r="AT18" s="772">
        <f>'Прогноз движ.ден.средств'!AT13</f>
        <v>0</v>
      </c>
      <c r="AU18" s="772">
        <f>'Прогноз движ.ден.средств'!AU13</f>
        <v>0</v>
      </c>
      <c r="AV18" s="772">
        <f>'Прогноз движ.ден.средств'!AV13</f>
        <v>0</v>
      </c>
      <c r="AW18" s="772">
        <f>'Прогноз движ.ден.средств'!AW13</f>
        <v>0</v>
      </c>
      <c r="AX18" s="772">
        <f>'Прогноз движ.ден.средств'!AX13</f>
        <v>0</v>
      </c>
      <c r="AY18" s="772">
        <f>'Прогноз движ.ден.средств'!AY13</f>
        <v>0</v>
      </c>
      <c r="AZ18" s="772">
        <f>'Прогноз движ.ден.средств'!AZ13</f>
        <v>0</v>
      </c>
      <c r="BA18" s="772">
        <f>'Прогноз движ.ден.средств'!BA13</f>
        <v>0</v>
      </c>
      <c r="BB18" s="772">
        <f>'Прогноз движ.ден.средств'!BB13</f>
        <v>0</v>
      </c>
      <c r="BC18" s="772">
        <f>'Прогноз движ.ден.средств'!BC13</f>
        <v>0</v>
      </c>
      <c r="BD18" s="772">
        <f>'Прогноз движ.ден.средств'!BD13</f>
        <v>0</v>
      </c>
      <c r="BE18" s="772">
        <f>'Прогноз движ.ден.средств'!BE13</f>
        <v>0</v>
      </c>
      <c r="BF18" s="772">
        <f>'Прогноз движ.ден.средств'!BF13</f>
        <v>0</v>
      </c>
      <c r="BG18" s="772">
        <f>'Прогноз движ.ден.средств'!BG13</f>
        <v>0</v>
      </c>
      <c r="BH18" s="772">
        <f>'Прогноз движ.ден.средств'!BH13</f>
        <v>0</v>
      </c>
      <c r="BI18" s="772">
        <f>'Прогноз движ.ден.средств'!BI13</f>
        <v>0</v>
      </c>
      <c r="BJ18" s="772">
        <f>'Прогноз движ.ден.средств'!BJ13</f>
        <v>0</v>
      </c>
      <c r="BK18" s="772">
        <f>'Прогноз движ.ден.средств'!BK13</f>
        <v>0</v>
      </c>
      <c r="BL18" s="772">
        <f>'Прогноз движ.ден.средств'!BL13</f>
        <v>0</v>
      </c>
      <c r="BM18" s="772">
        <f>'Прогноз движ.ден.средств'!BM13</f>
        <v>0</v>
      </c>
      <c r="BN18" s="772">
        <f>'Прогноз движ.ден.средств'!BN13</f>
        <v>0</v>
      </c>
      <c r="BO18" s="772">
        <f>'Прогноз движ.ден.средств'!BO13</f>
        <v>0</v>
      </c>
      <c r="BP18" s="772">
        <f>'Прогноз движ.ден.средств'!BP13</f>
        <v>0</v>
      </c>
      <c r="BQ18" s="772">
        <f>'Прогноз движ.ден.средств'!BQ13</f>
        <v>0</v>
      </c>
      <c r="BR18" s="772">
        <f>'Прогноз движ.ден.средств'!BR13</f>
        <v>0</v>
      </c>
      <c r="BS18" s="772">
        <f>'Прогноз движ.ден.средств'!BS13</f>
        <v>0</v>
      </c>
      <c r="BT18" s="772">
        <f>'Прогноз движ.ден.средств'!BT13</f>
        <v>0</v>
      </c>
      <c r="BU18" s="772">
        <f>'Прогноз движ.ден.средств'!BU13</f>
        <v>0</v>
      </c>
      <c r="BV18" s="772">
        <f>'Прогноз движ.ден.средств'!BV13</f>
        <v>0</v>
      </c>
      <c r="BW18" s="772">
        <f>'Прогноз движ.ден.средств'!BW13</f>
        <v>0</v>
      </c>
      <c r="BX18" s="772">
        <f>'Прогноз движ.ден.средств'!BX13</f>
        <v>0</v>
      </c>
      <c r="BY18" s="772">
        <f>'Прогноз движ.ден.средств'!BY13</f>
        <v>0</v>
      </c>
      <c r="BZ18" s="772">
        <f>'Прогноз движ.ден.средств'!BZ13</f>
        <v>0</v>
      </c>
      <c r="CA18" s="772">
        <f>'Прогноз движ.ден.средств'!CA13</f>
        <v>0</v>
      </c>
      <c r="CB18" s="772">
        <f>'Прогноз движ.ден.средств'!CB13</f>
        <v>0</v>
      </c>
      <c r="CC18" s="772">
        <f>'Прогноз движ.ден.средств'!CC13</f>
        <v>0</v>
      </c>
      <c r="CD18" s="772">
        <f>'Прогноз движ.ден.средств'!CD13</f>
        <v>0</v>
      </c>
      <c r="CE18" s="772">
        <f>'Прогноз движ.ден.средств'!CE13</f>
        <v>0</v>
      </c>
      <c r="CF18" s="772">
        <f>'Прогноз движ.ден.средств'!CF13</f>
        <v>0</v>
      </c>
      <c r="CG18" s="772">
        <f>'Прогноз движ.ден.средств'!CG13</f>
        <v>0</v>
      </c>
      <c r="CH18" s="772">
        <f>'Прогноз движ.ден.средств'!CH13</f>
        <v>0</v>
      </c>
      <c r="CI18" s="772">
        <f>'Прогноз движ.ден.средств'!CI13</f>
        <v>0</v>
      </c>
      <c r="CJ18" s="772">
        <f>'Прогноз движ.ден.средств'!CJ13</f>
        <v>0</v>
      </c>
      <c r="CK18" s="772">
        <f>'Прогноз движ.ден.средств'!CK13</f>
        <v>0</v>
      </c>
      <c r="CL18" s="772">
        <f>'Прогноз движ.ден.средств'!CL13</f>
        <v>0</v>
      </c>
      <c r="CM18" s="772">
        <f>'Прогноз движ.ден.средств'!CM13</f>
        <v>0</v>
      </c>
      <c r="CN18" s="772">
        <f>'Прогноз движ.ден.средств'!CN13</f>
        <v>0</v>
      </c>
      <c r="CO18" s="772">
        <f>'Прогноз движ.ден.средств'!CO13</f>
        <v>0</v>
      </c>
      <c r="CP18" s="772">
        <f>'Прогноз движ.ден.средств'!CP13</f>
        <v>0</v>
      </c>
      <c r="CQ18" s="772">
        <f>'Прогноз движ.ден.средств'!CQ13</f>
        <v>0</v>
      </c>
      <c r="CR18" s="772">
        <f>'Прогноз движ.ден.средств'!CR13</f>
        <v>0</v>
      </c>
      <c r="CS18" s="772">
        <f>'Прогноз движ.ден.средств'!CS13</f>
        <v>0</v>
      </c>
      <c r="CT18" s="772">
        <f>'Прогноз движ.ден.средств'!CT13</f>
        <v>0</v>
      </c>
      <c r="CU18" s="772">
        <f>'Прогноз движ.ден.средств'!CU13</f>
        <v>0</v>
      </c>
      <c r="CV18" s="772">
        <f>'Прогноз движ.ден.средств'!CV13</f>
        <v>0</v>
      </c>
      <c r="CW18" s="772">
        <f>'Прогноз движ.ден.средств'!CW13</f>
        <v>0</v>
      </c>
      <c r="CX18" s="772">
        <f>'Прогноз движ.ден.средств'!CX13</f>
        <v>0</v>
      </c>
      <c r="CY18" s="772">
        <f>'Прогноз движ.ден.средств'!CY13</f>
        <v>0</v>
      </c>
      <c r="CZ18" s="772">
        <f>'Прогноз движ.ден.средств'!CZ13</f>
        <v>0</v>
      </c>
      <c r="DA18" s="772">
        <f>'Прогноз движ.ден.средств'!DA13</f>
        <v>0</v>
      </c>
      <c r="DB18" s="772">
        <f>'Прогноз движ.ден.средств'!DB13</f>
        <v>0</v>
      </c>
      <c r="DC18" s="772">
        <f>'Прогноз движ.ден.средств'!DC13</f>
        <v>0</v>
      </c>
      <c r="DD18" s="772">
        <f>'Прогноз движ.ден.средств'!DD13</f>
        <v>0</v>
      </c>
      <c r="DE18" s="772">
        <f>'Прогноз движ.ден.средств'!DE13</f>
        <v>0</v>
      </c>
      <c r="DF18" s="772">
        <f>'Прогноз движ.ден.средств'!DF13</f>
        <v>0</v>
      </c>
      <c r="DG18" s="772">
        <f>'Прогноз движ.ден.средств'!DG13</f>
        <v>0</v>
      </c>
      <c r="DH18" s="772">
        <f>'Прогноз движ.ден.средств'!DH13</f>
        <v>0</v>
      </c>
      <c r="DI18" s="772">
        <f>'Прогноз движ.ден.средств'!DI13</f>
        <v>0</v>
      </c>
      <c r="DJ18" s="772">
        <f>'Прогноз движ.ден.средств'!DJ13</f>
        <v>0</v>
      </c>
      <c r="DK18" s="772">
        <f>'Прогноз движ.ден.средств'!DK13</f>
        <v>0</v>
      </c>
      <c r="DL18" s="772">
        <f>'Прогноз движ.ден.средств'!DL13</f>
        <v>0</v>
      </c>
      <c r="DM18" s="772">
        <f>'Прогноз движ.ден.средств'!DM13</f>
        <v>0</v>
      </c>
      <c r="DN18" s="772">
        <f>'Прогноз движ.ден.средств'!DN13</f>
        <v>0</v>
      </c>
      <c r="DO18" s="772">
        <f>'Прогноз движ.ден.средств'!DO13</f>
        <v>0</v>
      </c>
      <c r="DP18" s="772">
        <f>'Прогноз движ.ден.средств'!DP13</f>
        <v>0</v>
      </c>
      <c r="DQ18" s="772">
        <f>'Прогноз движ.ден.средств'!DQ13</f>
        <v>0</v>
      </c>
      <c r="DR18" s="772">
        <f>'Прогноз движ.ден.средств'!DR13</f>
        <v>0</v>
      </c>
      <c r="DS18" s="772">
        <f>'Прогноз движ.ден.средств'!DS13</f>
        <v>0</v>
      </c>
      <c r="DT18" s="772">
        <f>'Прогноз движ.ден.средств'!DT13</f>
        <v>0</v>
      </c>
      <c r="DU18" s="772">
        <f>'Прогноз движ.ден.средств'!DU13</f>
        <v>0</v>
      </c>
      <c r="DV18" s="772">
        <f>'Прогноз движ.ден.средств'!DV13</f>
        <v>0</v>
      </c>
      <c r="DW18" s="772">
        <f>'Прогноз движ.ден.средств'!DW13</f>
        <v>0</v>
      </c>
      <c r="DX18" s="772">
        <f>'Прогноз движ.ден.средств'!DX13</f>
        <v>0</v>
      </c>
      <c r="DY18" s="772">
        <f>'Прогноз движ.ден.средств'!DY13</f>
        <v>0</v>
      </c>
      <c r="DZ18" s="772">
        <f>'Прогноз движ.ден.средств'!DZ13</f>
        <v>0</v>
      </c>
      <c r="EA18" s="772">
        <f>'Прогноз движ.ден.средств'!EA13</f>
        <v>0</v>
      </c>
      <c r="EB18" s="772">
        <f>'Прогноз движ.ден.средств'!EB13</f>
        <v>0</v>
      </c>
      <c r="EC18" s="772">
        <f>'Прогноз движ.ден.средств'!EC13</f>
        <v>0</v>
      </c>
      <c r="ED18" s="772">
        <f>'Прогноз движ.ден.средств'!ED13</f>
        <v>0</v>
      </c>
      <c r="EE18" s="772">
        <f>'Прогноз движ.ден.средств'!EE13</f>
        <v>0</v>
      </c>
      <c r="EF18" s="772">
        <f>'Прогноз движ.ден.средств'!EF13</f>
        <v>0</v>
      </c>
      <c r="EG18" s="772">
        <f>'Прогноз движ.ден.средств'!EG13</f>
        <v>0</v>
      </c>
      <c r="EH18" s="772">
        <f>'Прогноз движ.ден.средств'!EH13</f>
        <v>0</v>
      </c>
      <c r="EI18" s="772">
        <f>'Прогноз движ.ден.средств'!EI13</f>
        <v>0</v>
      </c>
      <c r="EJ18" s="772">
        <f>'Прогноз движ.ден.средств'!EJ13</f>
        <v>0</v>
      </c>
      <c r="EK18" s="772">
        <f>'Прогноз движ.ден.средств'!EK13</f>
        <v>0</v>
      </c>
    </row>
    <row r="19" spans="1:141" ht="15.75" hidden="1" outlineLevel="1" x14ac:dyDescent="0.25">
      <c r="A19" s="418" t="str">
        <f>'Прогноз движ.ден.средств'!A14</f>
        <v>nnn</v>
      </c>
      <c r="B19" s="440">
        <f>'Прогноз движ.ден.средств'!B14</f>
        <v>0</v>
      </c>
      <c r="C19" s="772">
        <f>'Прогноз движ.ден.средств'!C14</f>
        <v>0</v>
      </c>
      <c r="D19" s="772">
        <f>'Прогноз движ.ден.средств'!D14</f>
        <v>0</v>
      </c>
      <c r="E19" s="772">
        <f>'Прогноз движ.ден.средств'!E14</f>
        <v>0</v>
      </c>
      <c r="F19" s="772">
        <f>'Прогноз движ.ден.средств'!F14</f>
        <v>0</v>
      </c>
      <c r="G19" s="772">
        <f>'Прогноз движ.ден.средств'!G14</f>
        <v>0</v>
      </c>
      <c r="H19" s="772">
        <f>'Прогноз движ.ден.средств'!H14</f>
        <v>0</v>
      </c>
      <c r="I19" s="772">
        <f>'Прогноз движ.ден.средств'!I14</f>
        <v>0</v>
      </c>
      <c r="J19" s="772">
        <f>'Прогноз движ.ден.средств'!J14</f>
        <v>0</v>
      </c>
      <c r="K19" s="772">
        <f>'Прогноз движ.ден.средств'!K14</f>
        <v>0</v>
      </c>
      <c r="L19" s="772">
        <f>'Прогноз движ.ден.средств'!L14</f>
        <v>0</v>
      </c>
      <c r="M19" s="772">
        <f>'Прогноз движ.ден.средств'!M14</f>
        <v>0</v>
      </c>
      <c r="N19" s="772">
        <f>'Прогноз движ.ден.средств'!N14</f>
        <v>0</v>
      </c>
      <c r="O19" s="772">
        <f>'Прогноз движ.ден.средств'!O14</f>
        <v>0</v>
      </c>
      <c r="P19" s="772">
        <f>'Прогноз движ.ден.средств'!P14</f>
        <v>0</v>
      </c>
      <c r="Q19" s="772">
        <f>'Прогноз движ.ден.средств'!Q14</f>
        <v>0</v>
      </c>
      <c r="R19" s="772">
        <f>'Прогноз движ.ден.средств'!R14</f>
        <v>0</v>
      </c>
      <c r="S19" s="772">
        <f>'Прогноз движ.ден.средств'!S14</f>
        <v>0</v>
      </c>
      <c r="T19" s="772">
        <f>'Прогноз движ.ден.средств'!T14</f>
        <v>0</v>
      </c>
      <c r="U19" s="772">
        <f>'Прогноз движ.ден.средств'!U14</f>
        <v>0</v>
      </c>
      <c r="V19" s="772">
        <f>'Прогноз движ.ден.средств'!V14</f>
        <v>0</v>
      </c>
      <c r="W19" s="772">
        <f>'Прогноз движ.ден.средств'!W14</f>
        <v>0</v>
      </c>
      <c r="X19" s="772">
        <f>'Прогноз движ.ден.средств'!X14</f>
        <v>0</v>
      </c>
      <c r="Y19" s="772">
        <f>'Прогноз движ.ден.средств'!Y14</f>
        <v>0</v>
      </c>
      <c r="Z19" s="772">
        <f>'Прогноз движ.ден.средств'!Z14</f>
        <v>0</v>
      </c>
      <c r="AA19" s="772">
        <f>'Прогноз движ.ден.средств'!AA14</f>
        <v>0</v>
      </c>
      <c r="AB19" s="772">
        <f>'Прогноз движ.ден.средств'!AB14</f>
        <v>0</v>
      </c>
      <c r="AC19" s="772">
        <f>'Прогноз движ.ден.средств'!AC14</f>
        <v>0</v>
      </c>
      <c r="AD19" s="772">
        <f>'Прогноз движ.ден.средств'!AD14</f>
        <v>0</v>
      </c>
      <c r="AE19" s="772">
        <f>'Прогноз движ.ден.средств'!AE14</f>
        <v>0</v>
      </c>
      <c r="AF19" s="772">
        <f>'Прогноз движ.ден.средств'!AF14</f>
        <v>0</v>
      </c>
      <c r="AG19" s="772">
        <f>'Прогноз движ.ден.средств'!AG14</f>
        <v>0</v>
      </c>
      <c r="AH19" s="772">
        <f>'Прогноз движ.ден.средств'!AH14</f>
        <v>0</v>
      </c>
      <c r="AI19" s="772">
        <f>'Прогноз движ.ден.средств'!AI14</f>
        <v>0</v>
      </c>
      <c r="AJ19" s="772">
        <f>'Прогноз движ.ден.средств'!AJ14</f>
        <v>0</v>
      </c>
      <c r="AK19" s="772">
        <f>'Прогноз движ.ден.средств'!AK14</f>
        <v>0</v>
      </c>
      <c r="AL19" s="772">
        <f>'Прогноз движ.ден.средств'!AL14</f>
        <v>0</v>
      </c>
      <c r="AM19" s="772">
        <f>'Прогноз движ.ден.средств'!AM14</f>
        <v>0</v>
      </c>
      <c r="AN19" s="772">
        <f>'Прогноз движ.ден.средств'!AN14</f>
        <v>0</v>
      </c>
      <c r="AO19" s="772">
        <f>'Прогноз движ.ден.средств'!AO14</f>
        <v>0</v>
      </c>
      <c r="AP19" s="772">
        <f>'Прогноз движ.ден.средств'!AP14</f>
        <v>0</v>
      </c>
      <c r="AQ19" s="772">
        <f>'Прогноз движ.ден.средств'!AQ14</f>
        <v>0</v>
      </c>
      <c r="AR19" s="772">
        <f>'Прогноз движ.ден.средств'!AR14</f>
        <v>0</v>
      </c>
      <c r="AS19" s="772">
        <f>'Прогноз движ.ден.средств'!AS14</f>
        <v>0</v>
      </c>
      <c r="AT19" s="772">
        <f>'Прогноз движ.ден.средств'!AT14</f>
        <v>0</v>
      </c>
      <c r="AU19" s="772">
        <f>'Прогноз движ.ден.средств'!AU14</f>
        <v>0</v>
      </c>
      <c r="AV19" s="772">
        <f>'Прогноз движ.ден.средств'!AV14</f>
        <v>0</v>
      </c>
      <c r="AW19" s="772">
        <f>'Прогноз движ.ден.средств'!AW14</f>
        <v>0</v>
      </c>
      <c r="AX19" s="772">
        <f>'Прогноз движ.ден.средств'!AX14</f>
        <v>0</v>
      </c>
      <c r="AY19" s="772">
        <f>'Прогноз движ.ден.средств'!AY14</f>
        <v>0</v>
      </c>
      <c r="AZ19" s="772">
        <f>'Прогноз движ.ден.средств'!AZ14</f>
        <v>0</v>
      </c>
      <c r="BA19" s="772">
        <f>'Прогноз движ.ден.средств'!BA14</f>
        <v>0</v>
      </c>
      <c r="BB19" s="772">
        <f>'Прогноз движ.ден.средств'!BB14</f>
        <v>0</v>
      </c>
      <c r="BC19" s="772">
        <f>'Прогноз движ.ден.средств'!BC14</f>
        <v>0</v>
      </c>
      <c r="BD19" s="772">
        <f>'Прогноз движ.ден.средств'!BD14</f>
        <v>0</v>
      </c>
      <c r="BE19" s="772">
        <f>'Прогноз движ.ден.средств'!BE14</f>
        <v>0</v>
      </c>
      <c r="BF19" s="772">
        <f>'Прогноз движ.ден.средств'!BF14</f>
        <v>0</v>
      </c>
      <c r="BG19" s="772">
        <f>'Прогноз движ.ден.средств'!BG14</f>
        <v>0</v>
      </c>
      <c r="BH19" s="772">
        <f>'Прогноз движ.ден.средств'!BH14</f>
        <v>0</v>
      </c>
      <c r="BI19" s="772">
        <f>'Прогноз движ.ден.средств'!BI14</f>
        <v>0</v>
      </c>
      <c r="BJ19" s="772">
        <f>'Прогноз движ.ден.средств'!BJ14</f>
        <v>0</v>
      </c>
      <c r="BK19" s="772">
        <f>'Прогноз движ.ден.средств'!BK14</f>
        <v>0</v>
      </c>
      <c r="BL19" s="772">
        <f>'Прогноз движ.ден.средств'!BL14</f>
        <v>0</v>
      </c>
      <c r="BM19" s="772">
        <f>'Прогноз движ.ден.средств'!BM14</f>
        <v>0</v>
      </c>
      <c r="BN19" s="772">
        <f>'Прогноз движ.ден.средств'!BN14</f>
        <v>0</v>
      </c>
      <c r="BO19" s="772">
        <f>'Прогноз движ.ден.средств'!BO14</f>
        <v>0</v>
      </c>
      <c r="BP19" s="772">
        <f>'Прогноз движ.ден.средств'!BP14</f>
        <v>0</v>
      </c>
      <c r="BQ19" s="772">
        <f>'Прогноз движ.ден.средств'!BQ14</f>
        <v>0</v>
      </c>
      <c r="BR19" s="772">
        <f>'Прогноз движ.ден.средств'!BR14</f>
        <v>0</v>
      </c>
      <c r="BS19" s="772">
        <f>'Прогноз движ.ден.средств'!BS14</f>
        <v>0</v>
      </c>
      <c r="BT19" s="772">
        <f>'Прогноз движ.ден.средств'!BT14</f>
        <v>0</v>
      </c>
      <c r="BU19" s="772">
        <f>'Прогноз движ.ден.средств'!BU14</f>
        <v>0</v>
      </c>
      <c r="BV19" s="772">
        <f>'Прогноз движ.ден.средств'!BV14</f>
        <v>0</v>
      </c>
      <c r="BW19" s="772">
        <f>'Прогноз движ.ден.средств'!BW14</f>
        <v>0</v>
      </c>
      <c r="BX19" s="772">
        <f>'Прогноз движ.ден.средств'!BX14</f>
        <v>0</v>
      </c>
      <c r="BY19" s="772">
        <f>'Прогноз движ.ден.средств'!BY14</f>
        <v>0</v>
      </c>
      <c r="BZ19" s="772">
        <f>'Прогноз движ.ден.средств'!BZ14</f>
        <v>0</v>
      </c>
      <c r="CA19" s="772">
        <f>'Прогноз движ.ден.средств'!CA14</f>
        <v>0</v>
      </c>
      <c r="CB19" s="772">
        <f>'Прогноз движ.ден.средств'!CB14</f>
        <v>0</v>
      </c>
      <c r="CC19" s="772">
        <f>'Прогноз движ.ден.средств'!CC14</f>
        <v>0</v>
      </c>
      <c r="CD19" s="772">
        <f>'Прогноз движ.ден.средств'!CD14</f>
        <v>0</v>
      </c>
      <c r="CE19" s="772">
        <f>'Прогноз движ.ден.средств'!CE14</f>
        <v>0</v>
      </c>
      <c r="CF19" s="772">
        <f>'Прогноз движ.ден.средств'!CF14</f>
        <v>0</v>
      </c>
      <c r="CG19" s="772">
        <f>'Прогноз движ.ден.средств'!CG14</f>
        <v>0</v>
      </c>
      <c r="CH19" s="772">
        <f>'Прогноз движ.ден.средств'!CH14</f>
        <v>0</v>
      </c>
      <c r="CI19" s="772">
        <f>'Прогноз движ.ден.средств'!CI14</f>
        <v>0</v>
      </c>
      <c r="CJ19" s="772">
        <f>'Прогноз движ.ден.средств'!CJ14</f>
        <v>0</v>
      </c>
      <c r="CK19" s="772">
        <f>'Прогноз движ.ден.средств'!CK14</f>
        <v>0</v>
      </c>
      <c r="CL19" s="772">
        <f>'Прогноз движ.ден.средств'!CL14</f>
        <v>0</v>
      </c>
      <c r="CM19" s="772">
        <f>'Прогноз движ.ден.средств'!CM14</f>
        <v>0</v>
      </c>
      <c r="CN19" s="772">
        <f>'Прогноз движ.ден.средств'!CN14</f>
        <v>0</v>
      </c>
      <c r="CO19" s="772">
        <f>'Прогноз движ.ден.средств'!CO14</f>
        <v>0</v>
      </c>
      <c r="CP19" s="772">
        <f>'Прогноз движ.ден.средств'!CP14</f>
        <v>0</v>
      </c>
      <c r="CQ19" s="772">
        <f>'Прогноз движ.ден.средств'!CQ14</f>
        <v>0</v>
      </c>
      <c r="CR19" s="772">
        <f>'Прогноз движ.ден.средств'!CR14</f>
        <v>0</v>
      </c>
      <c r="CS19" s="772">
        <f>'Прогноз движ.ден.средств'!CS14</f>
        <v>0</v>
      </c>
      <c r="CT19" s="772">
        <f>'Прогноз движ.ден.средств'!CT14</f>
        <v>0</v>
      </c>
      <c r="CU19" s="772">
        <f>'Прогноз движ.ден.средств'!CU14</f>
        <v>0</v>
      </c>
      <c r="CV19" s="772">
        <f>'Прогноз движ.ден.средств'!CV14</f>
        <v>0</v>
      </c>
      <c r="CW19" s="772">
        <f>'Прогноз движ.ден.средств'!CW14</f>
        <v>0</v>
      </c>
      <c r="CX19" s="772">
        <f>'Прогноз движ.ден.средств'!CX14</f>
        <v>0</v>
      </c>
      <c r="CY19" s="772">
        <f>'Прогноз движ.ден.средств'!CY14</f>
        <v>0</v>
      </c>
      <c r="CZ19" s="772">
        <f>'Прогноз движ.ден.средств'!CZ14</f>
        <v>0</v>
      </c>
      <c r="DA19" s="772">
        <f>'Прогноз движ.ден.средств'!DA14</f>
        <v>0</v>
      </c>
      <c r="DB19" s="772">
        <f>'Прогноз движ.ден.средств'!DB14</f>
        <v>0</v>
      </c>
      <c r="DC19" s="772">
        <f>'Прогноз движ.ден.средств'!DC14</f>
        <v>0</v>
      </c>
      <c r="DD19" s="772">
        <f>'Прогноз движ.ден.средств'!DD14</f>
        <v>0</v>
      </c>
      <c r="DE19" s="772">
        <f>'Прогноз движ.ден.средств'!DE14</f>
        <v>0</v>
      </c>
      <c r="DF19" s="772">
        <f>'Прогноз движ.ден.средств'!DF14</f>
        <v>0</v>
      </c>
      <c r="DG19" s="772">
        <f>'Прогноз движ.ден.средств'!DG14</f>
        <v>0</v>
      </c>
      <c r="DH19" s="772">
        <f>'Прогноз движ.ден.средств'!DH14</f>
        <v>0</v>
      </c>
      <c r="DI19" s="772">
        <f>'Прогноз движ.ден.средств'!DI14</f>
        <v>0</v>
      </c>
      <c r="DJ19" s="772">
        <f>'Прогноз движ.ден.средств'!DJ14</f>
        <v>0</v>
      </c>
      <c r="DK19" s="772">
        <f>'Прогноз движ.ден.средств'!DK14</f>
        <v>0</v>
      </c>
      <c r="DL19" s="772">
        <f>'Прогноз движ.ден.средств'!DL14</f>
        <v>0</v>
      </c>
      <c r="DM19" s="772">
        <f>'Прогноз движ.ден.средств'!DM14</f>
        <v>0</v>
      </c>
      <c r="DN19" s="772">
        <f>'Прогноз движ.ден.средств'!DN14</f>
        <v>0</v>
      </c>
      <c r="DO19" s="772">
        <f>'Прогноз движ.ден.средств'!DO14</f>
        <v>0</v>
      </c>
      <c r="DP19" s="772">
        <f>'Прогноз движ.ден.средств'!DP14</f>
        <v>0</v>
      </c>
      <c r="DQ19" s="772">
        <f>'Прогноз движ.ден.средств'!DQ14</f>
        <v>0</v>
      </c>
      <c r="DR19" s="772">
        <f>'Прогноз движ.ден.средств'!DR14</f>
        <v>0</v>
      </c>
      <c r="DS19" s="772">
        <f>'Прогноз движ.ден.средств'!DS14</f>
        <v>0</v>
      </c>
      <c r="DT19" s="772">
        <f>'Прогноз движ.ден.средств'!DT14</f>
        <v>0</v>
      </c>
      <c r="DU19" s="772">
        <f>'Прогноз движ.ден.средств'!DU14</f>
        <v>0</v>
      </c>
      <c r="DV19" s="772">
        <f>'Прогноз движ.ден.средств'!DV14</f>
        <v>0</v>
      </c>
      <c r="DW19" s="772">
        <f>'Прогноз движ.ден.средств'!DW14</f>
        <v>0</v>
      </c>
      <c r="DX19" s="772">
        <f>'Прогноз движ.ден.средств'!DX14</f>
        <v>0</v>
      </c>
      <c r="DY19" s="772">
        <f>'Прогноз движ.ден.средств'!DY14</f>
        <v>0</v>
      </c>
      <c r="DZ19" s="772">
        <f>'Прогноз движ.ден.средств'!DZ14</f>
        <v>0</v>
      </c>
      <c r="EA19" s="772">
        <f>'Прогноз движ.ден.средств'!EA14</f>
        <v>0</v>
      </c>
      <c r="EB19" s="772">
        <f>'Прогноз движ.ден.средств'!EB14</f>
        <v>0</v>
      </c>
      <c r="EC19" s="772">
        <f>'Прогноз движ.ден.средств'!EC14</f>
        <v>0</v>
      </c>
      <c r="ED19" s="772">
        <f>'Прогноз движ.ден.средств'!ED14</f>
        <v>0</v>
      </c>
      <c r="EE19" s="772">
        <f>'Прогноз движ.ден.средств'!EE14</f>
        <v>0</v>
      </c>
      <c r="EF19" s="772">
        <f>'Прогноз движ.ден.средств'!EF14</f>
        <v>0</v>
      </c>
      <c r="EG19" s="772">
        <f>'Прогноз движ.ден.средств'!EG14</f>
        <v>0</v>
      </c>
      <c r="EH19" s="772">
        <f>'Прогноз движ.ден.средств'!EH14</f>
        <v>0</v>
      </c>
      <c r="EI19" s="772">
        <f>'Прогноз движ.ден.средств'!EI14</f>
        <v>0</v>
      </c>
      <c r="EJ19" s="772">
        <f>'Прогноз движ.ден.средств'!EJ14</f>
        <v>0</v>
      </c>
      <c r="EK19" s="772">
        <f>'Прогноз движ.ден.средств'!EK14</f>
        <v>0</v>
      </c>
    </row>
    <row r="20" spans="1:141" ht="15.75" hidden="1" outlineLevel="1" x14ac:dyDescent="0.25">
      <c r="A20" s="418" t="str">
        <f>'Прогноз движ.ден.средств'!A15</f>
        <v>nnn</v>
      </c>
      <c r="B20" s="440">
        <f>'Прогноз движ.ден.средств'!B15</f>
        <v>0</v>
      </c>
      <c r="C20" s="772">
        <f>'Прогноз движ.ден.средств'!C15</f>
        <v>0</v>
      </c>
      <c r="D20" s="772">
        <f>'Прогноз движ.ден.средств'!D15</f>
        <v>0</v>
      </c>
      <c r="E20" s="772">
        <f>'Прогноз движ.ден.средств'!E15</f>
        <v>0</v>
      </c>
      <c r="F20" s="772">
        <f>'Прогноз движ.ден.средств'!F15</f>
        <v>0</v>
      </c>
      <c r="G20" s="772">
        <f>'Прогноз движ.ден.средств'!G15</f>
        <v>0</v>
      </c>
      <c r="H20" s="772">
        <f>'Прогноз движ.ден.средств'!H15</f>
        <v>0</v>
      </c>
      <c r="I20" s="772">
        <f>'Прогноз движ.ден.средств'!I15</f>
        <v>0</v>
      </c>
      <c r="J20" s="772">
        <f>'Прогноз движ.ден.средств'!J15</f>
        <v>0</v>
      </c>
      <c r="K20" s="772">
        <f>'Прогноз движ.ден.средств'!K15</f>
        <v>0</v>
      </c>
      <c r="L20" s="772">
        <f>'Прогноз движ.ден.средств'!L15</f>
        <v>0</v>
      </c>
      <c r="M20" s="772">
        <f>'Прогноз движ.ден.средств'!M15</f>
        <v>0</v>
      </c>
      <c r="N20" s="772">
        <f>'Прогноз движ.ден.средств'!N15</f>
        <v>0</v>
      </c>
      <c r="O20" s="772">
        <f>'Прогноз движ.ден.средств'!O15</f>
        <v>0</v>
      </c>
      <c r="P20" s="772">
        <f>'Прогноз движ.ден.средств'!P15</f>
        <v>0</v>
      </c>
      <c r="Q20" s="772">
        <f>'Прогноз движ.ден.средств'!Q15</f>
        <v>0</v>
      </c>
      <c r="R20" s="772">
        <f>'Прогноз движ.ден.средств'!R15</f>
        <v>0</v>
      </c>
      <c r="S20" s="772">
        <f>'Прогноз движ.ден.средств'!S15</f>
        <v>0</v>
      </c>
      <c r="T20" s="772">
        <f>'Прогноз движ.ден.средств'!T15</f>
        <v>0</v>
      </c>
      <c r="U20" s="772">
        <f>'Прогноз движ.ден.средств'!U15</f>
        <v>0</v>
      </c>
      <c r="V20" s="772">
        <f>'Прогноз движ.ден.средств'!V15</f>
        <v>0</v>
      </c>
      <c r="W20" s="772">
        <f>'Прогноз движ.ден.средств'!W15</f>
        <v>0</v>
      </c>
      <c r="X20" s="772">
        <f>'Прогноз движ.ден.средств'!X15</f>
        <v>0</v>
      </c>
      <c r="Y20" s="772">
        <f>'Прогноз движ.ден.средств'!Y15</f>
        <v>0</v>
      </c>
      <c r="Z20" s="772">
        <f>'Прогноз движ.ден.средств'!Z15</f>
        <v>0</v>
      </c>
      <c r="AA20" s="772">
        <f>'Прогноз движ.ден.средств'!AA15</f>
        <v>0</v>
      </c>
      <c r="AB20" s="772">
        <f>'Прогноз движ.ден.средств'!AB15</f>
        <v>0</v>
      </c>
      <c r="AC20" s="772">
        <f>'Прогноз движ.ден.средств'!AC15</f>
        <v>0</v>
      </c>
      <c r="AD20" s="772">
        <f>'Прогноз движ.ден.средств'!AD15</f>
        <v>0</v>
      </c>
      <c r="AE20" s="772">
        <f>'Прогноз движ.ден.средств'!AE15</f>
        <v>0</v>
      </c>
      <c r="AF20" s="772">
        <f>'Прогноз движ.ден.средств'!AF15</f>
        <v>0</v>
      </c>
      <c r="AG20" s="772">
        <f>'Прогноз движ.ден.средств'!AG15</f>
        <v>0</v>
      </c>
      <c r="AH20" s="772">
        <f>'Прогноз движ.ден.средств'!AH15</f>
        <v>0</v>
      </c>
      <c r="AI20" s="772">
        <f>'Прогноз движ.ден.средств'!AI15</f>
        <v>0</v>
      </c>
      <c r="AJ20" s="772">
        <f>'Прогноз движ.ден.средств'!AJ15</f>
        <v>0</v>
      </c>
      <c r="AK20" s="772">
        <f>'Прогноз движ.ден.средств'!AK15</f>
        <v>0</v>
      </c>
      <c r="AL20" s="772">
        <f>'Прогноз движ.ден.средств'!AL15</f>
        <v>0</v>
      </c>
      <c r="AM20" s="772">
        <f>'Прогноз движ.ден.средств'!AM15</f>
        <v>0</v>
      </c>
      <c r="AN20" s="772">
        <f>'Прогноз движ.ден.средств'!AN15</f>
        <v>0</v>
      </c>
      <c r="AO20" s="772">
        <f>'Прогноз движ.ден.средств'!AO15</f>
        <v>0</v>
      </c>
      <c r="AP20" s="772">
        <f>'Прогноз движ.ден.средств'!AP15</f>
        <v>0</v>
      </c>
      <c r="AQ20" s="772">
        <f>'Прогноз движ.ден.средств'!AQ15</f>
        <v>0</v>
      </c>
      <c r="AR20" s="772">
        <f>'Прогноз движ.ден.средств'!AR15</f>
        <v>0</v>
      </c>
      <c r="AS20" s="772">
        <f>'Прогноз движ.ден.средств'!AS15</f>
        <v>0</v>
      </c>
      <c r="AT20" s="772">
        <f>'Прогноз движ.ден.средств'!AT15</f>
        <v>0</v>
      </c>
      <c r="AU20" s="772">
        <f>'Прогноз движ.ден.средств'!AU15</f>
        <v>0</v>
      </c>
      <c r="AV20" s="772">
        <f>'Прогноз движ.ден.средств'!AV15</f>
        <v>0</v>
      </c>
      <c r="AW20" s="772">
        <f>'Прогноз движ.ден.средств'!AW15</f>
        <v>0</v>
      </c>
      <c r="AX20" s="772">
        <f>'Прогноз движ.ден.средств'!AX15</f>
        <v>0</v>
      </c>
      <c r="AY20" s="772">
        <f>'Прогноз движ.ден.средств'!AY15</f>
        <v>0</v>
      </c>
      <c r="AZ20" s="772">
        <f>'Прогноз движ.ден.средств'!AZ15</f>
        <v>0</v>
      </c>
      <c r="BA20" s="772">
        <f>'Прогноз движ.ден.средств'!BA15</f>
        <v>0</v>
      </c>
      <c r="BB20" s="772">
        <f>'Прогноз движ.ден.средств'!BB15</f>
        <v>0</v>
      </c>
      <c r="BC20" s="772">
        <f>'Прогноз движ.ден.средств'!BC15</f>
        <v>0</v>
      </c>
      <c r="BD20" s="772">
        <f>'Прогноз движ.ден.средств'!BD15</f>
        <v>0</v>
      </c>
      <c r="BE20" s="772">
        <f>'Прогноз движ.ден.средств'!BE15</f>
        <v>0</v>
      </c>
      <c r="BF20" s="772">
        <f>'Прогноз движ.ден.средств'!BF15</f>
        <v>0</v>
      </c>
      <c r="BG20" s="772">
        <f>'Прогноз движ.ден.средств'!BG15</f>
        <v>0</v>
      </c>
      <c r="BH20" s="772">
        <f>'Прогноз движ.ден.средств'!BH15</f>
        <v>0</v>
      </c>
      <c r="BI20" s="772">
        <f>'Прогноз движ.ден.средств'!BI15</f>
        <v>0</v>
      </c>
      <c r="BJ20" s="772">
        <f>'Прогноз движ.ден.средств'!BJ15</f>
        <v>0</v>
      </c>
      <c r="BK20" s="772">
        <f>'Прогноз движ.ден.средств'!BK15</f>
        <v>0</v>
      </c>
      <c r="BL20" s="772">
        <f>'Прогноз движ.ден.средств'!BL15</f>
        <v>0</v>
      </c>
      <c r="BM20" s="772">
        <f>'Прогноз движ.ден.средств'!BM15</f>
        <v>0</v>
      </c>
      <c r="BN20" s="772">
        <f>'Прогноз движ.ден.средств'!BN15</f>
        <v>0</v>
      </c>
      <c r="BO20" s="772">
        <f>'Прогноз движ.ден.средств'!BO15</f>
        <v>0</v>
      </c>
      <c r="BP20" s="772">
        <f>'Прогноз движ.ден.средств'!BP15</f>
        <v>0</v>
      </c>
      <c r="BQ20" s="772">
        <f>'Прогноз движ.ден.средств'!BQ15</f>
        <v>0</v>
      </c>
      <c r="BR20" s="772">
        <f>'Прогноз движ.ден.средств'!BR15</f>
        <v>0</v>
      </c>
      <c r="BS20" s="772">
        <f>'Прогноз движ.ден.средств'!BS15</f>
        <v>0</v>
      </c>
      <c r="BT20" s="772">
        <f>'Прогноз движ.ден.средств'!BT15</f>
        <v>0</v>
      </c>
      <c r="BU20" s="772">
        <f>'Прогноз движ.ден.средств'!BU15</f>
        <v>0</v>
      </c>
      <c r="BV20" s="772">
        <f>'Прогноз движ.ден.средств'!BV15</f>
        <v>0</v>
      </c>
      <c r="BW20" s="772">
        <f>'Прогноз движ.ден.средств'!BW15</f>
        <v>0</v>
      </c>
      <c r="BX20" s="772">
        <f>'Прогноз движ.ден.средств'!BX15</f>
        <v>0</v>
      </c>
      <c r="BY20" s="772">
        <f>'Прогноз движ.ден.средств'!BY15</f>
        <v>0</v>
      </c>
      <c r="BZ20" s="772">
        <f>'Прогноз движ.ден.средств'!BZ15</f>
        <v>0</v>
      </c>
      <c r="CA20" s="772">
        <f>'Прогноз движ.ден.средств'!CA15</f>
        <v>0</v>
      </c>
      <c r="CB20" s="772">
        <f>'Прогноз движ.ден.средств'!CB15</f>
        <v>0</v>
      </c>
      <c r="CC20" s="772">
        <f>'Прогноз движ.ден.средств'!CC15</f>
        <v>0</v>
      </c>
      <c r="CD20" s="772">
        <f>'Прогноз движ.ден.средств'!CD15</f>
        <v>0</v>
      </c>
      <c r="CE20" s="772">
        <f>'Прогноз движ.ден.средств'!CE15</f>
        <v>0</v>
      </c>
      <c r="CF20" s="772">
        <f>'Прогноз движ.ден.средств'!CF15</f>
        <v>0</v>
      </c>
      <c r="CG20" s="772">
        <f>'Прогноз движ.ден.средств'!CG15</f>
        <v>0</v>
      </c>
      <c r="CH20" s="772">
        <f>'Прогноз движ.ден.средств'!CH15</f>
        <v>0</v>
      </c>
      <c r="CI20" s="772">
        <f>'Прогноз движ.ден.средств'!CI15</f>
        <v>0</v>
      </c>
      <c r="CJ20" s="772">
        <f>'Прогноз движ.ден.средств'!CJ15</f>
        <v>0</v>
      </c>
      <c r="CK20" s="772">
        <f>'Прогноз движ.ден.средств'!CK15</f>
        <v>0</v>
      </c>
      <c r="CL20" s="772">
        <f>'Прогноз движ.ден.средств'!CL15</f>
        <v>0</v>
      </c>
      <c r="CM20" s="772">
        <f>'Прогноз движ.ден.средств'!CM15</f>
        <v>0</v>
      </c>
      <c r="CN20" s="772">
        <f>'Прогноз движ.ден.средств'!CN15</f>
        <v>0</v>
      </c>
      <c r="CO20" s="772">
        <f>'Прогноз движ.ден.средств'!CO15</f>
        <v>0</v>
      </c>
      <c r="CP20" s="772">
        <f>'Прогноз движ.ден.средств'!CP15</f>
        <v>0</v>
      </c>
      <c r="CQ20" s="772">
        <f>'Прогноз движ.ден.средств'!CQ15</f>
        <v>0</v>
      </c>
      <c r="CR20" s="772">
        <f>'Прогноз движ.ден.средств'!CR15</f>
        <v>0</v>
      </c>
      <c r="CS20" s="772">
        <f>'Прогноз движ.ден.средств'!CS15</f>
        <v>0</v>
      </c>
      <c r="CT20" s="772">
        <f>'Прогноз движ.ден.средств'!CT15</f>
        <v>0</v>
      </c>
      <c r="CU20" s="772">
        <f>'Прогноз движ.ден.средств'!CU15</f>
        <v>0</v>
      </c>
      <c r="CV20" s="772">
        <f>'Прогноз движ.ден.средств'!CV15</f>
        <v>0</v>
      </c>
      <c r="CW20" s="772">
        <f>'Прогноз движ.ден.средств'!CW15</f>
        <v>0</v>
      </c>
      <c r="CX20" s="772">
        <f>'Прогноз движ.ден.средств'!CX15</f>
        <v>0</v>
      </c>
      <c r="CY20" s="772">
        <f>'Прогноз движ.ден.средств'!CY15</f>
        <v>0</v>
      </c>
      <c r="CZ20" s="772">
        <f>'Прогноз движ.ден.средств'!CZ15</f>
        <v>0</v>
      </c>
      <c r="DA20" s="772">
        <f>'Прогноз движ.ден.средств'!DA15</f>
        <v>0</v>
      </c>
      <c r="DB20" s="772">
        <f>'Прогноз движ.ден.средств'!DB15</f>
        <v>0</v>
      </c>
      <c r="DC20" s="772">
        <f>'Прогноз движ.ден.средств'!DC15</f>
        <v>0</v>
      </c>
      <c r="DD20" s="772">
        <f>'Прогноз движ.ден.средств'!DD15</f>
        <v>0</v>
      </c>
      <c r="DE20" s="772">
        <f>'Прогноз движ.ден.средств'!DE15</f>
        <v>0</v>
      </c>
      <c r="DF20" s="772">
        <f>'Прогноз движ.ден.средств'!DF15</f>
        <v>0</v>
      </c>
      <c r="DG20" s="772">
        <f>'Прогноз движ.ден.средств'!DG15</f>
        <v>0</v>
      </c>
      <c r="DH20" s="772">
        <f>'Прогноз движ.ден.средств'!DH15</f>
        <v>0</v>
      </c>
      <c r="DI20" s="772">
        <f>'Прогноз движ.ден.средств'!DI15</f>
        <v>0</v>
      </c>
      <c r="DJ20" s="772">
        <f>'Прогноз движ.ден.средств'!DJ15</f>
        <v>0</v>
      </c>
      <c r="DK20" s="772">
        <f>'Прогноз движ.ден.средств'!DK15</f>
        <v>0</v>
      </c>
      <c r="DL20" s="772">
        <f>'Прогноз движ.ден.средств'!DL15</f>
        <v>0</v>
      </c>
      <c r="DM20" s="772">
        <f>'Прогноз движ.ден.средств'!DM15</f>
        <v>0</v>
      </c>
      <c r="DN20" s="772">
        <f>'Прогноз движ.ден.средств'!DN15</f>
        <v>0</v>
      </c>
      <c r="DO20" s="772">
        <f>'Прогноз движ.ден.средств'!DO15</f>
        <v>0</v>
      </c>
      <c r="DP20" s="772">
        <f>'Прогноз движ.ден.средств'!DP15</f>
        <v>0</v>
      </c>
      <c r="DQ20" s="772">
        <f>'Прогноз движ.ден.средств'!DQ15</f>
        <v>0</v>
      </c>
      <c r="DR20" s="772">
        <f>'Прогноз движ.ден.средств'!DR15</f>
        <v>0</v>
      </c>
      <c r="DS20" s="772">
        <f>'Прогноз движ.ден.средств'!DS15</f>
        <v>0</v>
      </c>
      <c r="DT20" s="772">
        <f>'Прогноз движ.ден.средств'!DT15</f>
        <v>0</v>
      </c>
      <c r="DU20" s="772">
        <f>'Прогноз движ.ден.средств'!DU15</f>
        <v>0</v>
      </c>
      <c r="DV20" s="772">
        <f>'Прогноз движ.ден.средств'!DV15</f>
        <v>0</v>
      </c>
      <c r="DW20" s="772">
        <f>'Прогноз движ.ден.средств'!DW15</f>
        <v>0</v>
      </c>
      <c r="DX20" s="772">
        <f>'Прогноз движ.ден.средств'!DX15</f>
        <v>0</v>
      </c>
      <c r="DY20" s="772">
        <f>'Прогноз движ.ден.средств'!DY15</f>
        <v>0</v>
      </c>
      <c r="DZ20" s="772">
        <f>'Прогноз движ.ден.средств'!DZ15</f>
        <v>0</v>
      </c>
      <c r="EA20" s="772">
        <f>'Прогноз движ.ден.средств'!EA15</f>
        <v>0</v>
      </c>
      <c r="EB20" s="772">
        <f>'Прогноз движ.ден.средств'!EB15</f>
        <v>0</v>
      </c>
      <c r="EC20" s="772">
        <f>'Прогноз движ.ден.средств'!EC15</f>
        <v>0</v>
      </c>
      <c r="ED20" s="772">
        <f>'Прогноз движ.ден.средств'!ED15</f>
        <v>0</v>
      </c>
      <c r="EE20" s="772">
        <f>'Прогноз движ.ден.средств'!EE15</f>
        <v>0</v>
      </c>
      <c r="EF20" s="772">
        <f>'Прогноз движ.ден.средств'!EF15</f>
        <v>0</v>
      </c>
      <c r="EG20" s="772">
        <f>'Прогноз движ.ден.средств'!EG15</f>
        <v>0</v>
      </c>
      <c r="EH20" s="772">
        <f>'Прогноз движ.ден.средств'!EH15</f>
        <v>0</v>
      </c>
      <c r="EI20" s="772">
        <f>'Прогноз движ.ден.средств'!EI15</f>
        <v>0</v>
      </c>
      <c r="EJ20" s="772">
        <f>'Прогноз движ.ден.средств'!EJ15</f>
        <v>0</v>
      </c>
      <c r="EK20" s="772">
        <f>'Прогноз движ.ден.средств'!EK15</f>
        <v>0</v>
      </c>
    </row>
    <row r="21" spans="1:141" ht="15.75" hidden="1" outlineLevel="1" x14ac:dyDescent="0.25">
      <c r="A21" s="418" t="str">
        <f>'Прогноз движ.ден.средств'!A16</f>
        <v>nnn</v>
      </c>
      <c r="B21" s="440">
        <f>'Прогноз движ.ден.средств'!B16</f>
        <v>0</v>
      </c>
      <c r="C21" s="772">
        <f>'Прогноз движ.ден.средств'!C16</f>
        <v>0</v>
      </c>
      <c r="D21" s="772">
        <f>'Прогноз движ.ден.средств'!D16</f>
        <v>0</v>
      </c>
      <c r="E21" s="772">
        <f>'Прогноз движ.ден.средств'!E16</f>
        <v>0</v>
      </c>
      <c r="F21" s="772">
        <f>'Прогноз движ.ден.средств'!F16</f>
        <v>0</v>
      </c>
      <c r="G21" s="772">
        <f>'Прогноз движ.ден.средств'!G16</f>
        <v>0</v>
      </c>
      <c r="H21" s="772">
        <f>'Прогноз движ.ден.средств'!H16</f>
        <v>0</v>
      </c>
      <c r="I21" s="772">
        <f>'Прогноз движ.ден.средств'!I16</f>
        <v>0</v>
      </c>
      <c r="J21" s="772">
        <f>'Прогноз движ.ден.средств'!J16</f>
        <v>0</v>
      </c>
      <c r="K21" s="772">
        <f>'Прогноз движ.ден.средств'!K16</f>
        <v>0</v>
      </c>
      <c r="L21" s="772">
        <f>'Прогноз движ.ден.средств'!L16</f>
        <v>0</v>
      </c>
      <c r="M21" s="772">
        <f>'Прогноз движ.ден.средств'!M16</f>
        <v>0</v>
      </c>
      <c r="N21" s="772">
        <f>'Прогноз движ.ден.средств'!N16</f>
        <v>0</v>
      </c>
      <c r="O21" s="772">
        <f>'Прогноз движ.ден.средств'!O16</f>
        <v>0</v>
      </c>
      <c r="P21" s="772">
        <f>'Прогноз движ.ден.средств'!P16</f>
        <v>0</v>
      </c>
      <c r="Q21" s="772">
        <f>'Прогноз движ.ден.средств'!Q16</f>
        <v>0</v>
      </c>
      <c r="R21" s="772">
        <f>'Прогноз движ.ден.средств'!R16</f>
        <v>0</v>
      </c>
      <c r="S21" s="772">
        <f>'Прогноз движ.ден.средств'!S16</f>
        <v>0</v>
      </c>
      <c r="T21" s="772">
        <f>'Прогноз движ.ден.средств'!T16</f>
        <v>0</v>
      </c>
      <c r="U21" s="772">
        <f>'Прогноз движ.ден.средств'!U16</f>
        <v>0</v>
      </c>
      <c r="V21" s="772">
        <f>'Прогноз движ.ден.средств'!V16</f>
        <v>0</v>
      </c>
      <c r="W21" s="772">
        <f>'Прогноз движ.ден.средств'!W16</f>
        <v>0</v>
      </c>
      <c r="X21" s="772">
        <f>'Прогноз движ.ден.средств'!X16</f>
        <v>0</v>
      </c>
      <c r="Y21" s="772">
        <f>'Прогноз движ.ден.средств'!Y16</f>
        <v>0</v>
      </c>
      <c r="Z21" s="772">
        <f>'Прогноз движ.ден.средств'!Z16</f>
        <v>0</v>
      </c>
      <c r="AA21" s="772">
        <f>'Прогноз движ.ден.средств'!AA16</f>
        <v>0</v>
      </c>
      <c r="AB21" s="772">
        <f>'Прогноз движ.ден.средств'!AB16</f>
        <v>0</v>
      </c>
      <c r="AC21" s="772">
        <f>'Прогноз движ.ден.средств'!AC16</f>
        <v>0</v>
      </c>
      <c r="AD21" s="772">
        <f>'Прогноз движ.ден.средств'!AD16</f>
        <v>0</v>
      </c>
      <c r="AE21" s="772">
        <f>'Прогноз движ.ден.средств'!AE16</f>
        <v>0</v>
      </c>
      <c r="AF21" s="772">
        <f>'Прогноз движ.ден.средств'!AF16</f>
        <v>0</v>
      </c>
      <c r="AG21" s="772">
        <f>'Прогноз движ.ден.средств'!AG16</f>
        <v>0</v>
      </c>
      <c r="AH21" s="772">
        <f>'Прогноз движ.ден.средств'!AH16</f>
        <v>0</v>
      </c>
      <c r="AI21" s="772">
        <f>'Прогноз движ.ден.средств'!AI16</f>
        <v>0</v>
      </c>
      <c r="AJ21" s="772">
        <f>'Прогноз движ.ден.средств'!AJ16</f>
        <v>0</v>
      </c>
      <c r="AK21" s="772">
        <f>'Прогноз движ.ден.средств'!AK16</f>
        <v>0</v>
      </c>
      <c r="AL21" s="772">
        <f>'Прогноз движ.ден.средств'!AL16</f>
        <v>0</v>
      </c>
      <c r="AM21" s="772">
        <f>'Прогноз движ.ден.средств'!AM16</f>
        <v>0</v>
      </c>
      <c r="AN21" s="772">
        <f>'Прогноз движ.ден.средств'!AN16</f>
        <v>0</v>
      </c>
      <c r="AO21" s="772">
        <f>'Прогноз движ.ден.средств'!AO16</f>
        <v>0</v>
      </c>
      <c r="AP21" s="772">
        <f>'Прогноз движ.ден.средств'!AP16</f>
        <v>0</v>
      </c>
      <c r="AQ21" s="772">
        <f>'Прогноз движ.ден.средств'!AQ16</f>
        <v>0</v>
      </c>
      <c r="AR21" s="772">
        <f>'Прогноз движ.ден.средств'!AR16</f>
        <v>0</v>
      </c>
      <c r="AS21" s="772">
        <f>'Прогноз движ.ден.средств'!AS16</f>
        <v>0</v>
      </c>
      <c r="AT21" s="772">
        <f>'Прогноз движ.ден.средств'!AT16</f>
        <v>0</v>
      </c>
      <c r="AU21" s="772">
        <f>'Прогноз движ.ден.средств'!AU16</f>
        <v>0</v>
      </c>
      <c r="AV21" s="772">
        <f>'Прогноз движ.ден.средств'!AV16</f>
        <v>0</v>
      </c>
      <c r="AW21" s="772">
        <f>'Прогноз движ.ден.средств'!AW16</f>
        <v>0</v>
      </c>
      <c r="AX21" s="772">
        <f>'Прогноз движ.ден.средств'!AX16</f>
        <v>0</v>
      </c>
      <c r="AY21" s="772">
        <f>'Прогноз движ.ден.средств'!AY16</f>
        <v>0</v>
      </c>
      <c r="AZ21" s="772">
        <f>'Прогноз движ.ден.средств'!AZ16</f>
        <v>0</v>
      </c>
      <c r="BA21" s="772">
        <f>'Прогноз движ.ден.средств'!BA16</f>
        <v>0</v>
      </c>
      <c r="BB21" s="772">
        <f>'Прогноз движ.ден.средств'!BB16</f>
        <v>0</v>
      </c>
      <c r="BC21" s="772">
        <f>'Прогноз движ.ден.средств'!BC16</f>
        <v>0</v>
      </c>
      <c r="BD21" s="772">
        <f>'Прогноз движ.ден.средств'!BD16</f>
        <v>0</v>
      </c>
      <c r="BE21" s="772">
        <f>'Прогноз движ.ден.средств'!BE16</f>
        <v>0</v>
      </c>
      <c r="BF21" s="772">
        <f>'Прогноз движ.ден.средств'!BF16</f>
        <v>0</v>
      </c>
      <c r="BG21" s="772">
        <f>'Прогноз движ.ден.средств'!BG16</f>
        <v>0</v>
      </c>
      <c r="BH21" s="772">
        <f>'Прогноз движ.ден.средств'!BH16</f>
        <v>0</v>
      </c>
      <c r="BI21" s="772">
        <f>'Прогноз движ.ден.средств'!BI16</f>
        <v>0</v>
      </c>
      <c r="BJ21" s="772">
        <f>'Прогноз движ.ден.средств'!BJ16</f>
        <v>0</v>
      </c>
      <c r="BK21" s="772">
        <f>'Прогноз движ.ден.средств'!BK16</f>
        <v>0</v>
      </c>
      <c r="BL21" s="772">
        <f>'Прогноз движ.ден.средств'!BL16</f>
        <v>0</v>
      </c>
      <c r="BM21" s="772">
        <f>'Прогноз движ.ден.средств'!BM16</f>
        <v>0</v>
      </c>
      <c r="BN21" s="772">
        <f>'Прогноз движ.ден.средств'!BN16</f>
        <v>0</v>
      </c>
      <c r="BO21" s="772">
        <f>'Прогноз движ.ден.средств'!BO16</f>
        <v>0</v>
      </c>
      <c r="BP21" s="772">
        <f>'Прогноз движ.ден.средств'!BP16</f>
        <v>0</v>
      </c>
      <c r="BQ21" s="772">
        <f>'Прогноз движ.ден.средств'!BQ16</f>
        <v>0</v>
      </c>
      <c r="BR21" s="772">
        <f>'Прогноз движ.ден.средств'!BR16</f>
        <v>0</v>
      </c>
      <c r="BS21" s="772">
        <f>'Прогноз движ.ден.средств'!BS16</f>
        <v>0</v>
      </c>
      <c r="BT21" s="772">
        <f>'Прогноз движ.ден.средств'!BT16</f>
        <v>0</v>
      </c>
      <c r="BU21" s="772">
        <f>'Прогноз движ.ден.средств'!BU16</f>
        <v>0</v>
      </c>
      <c r="BV21" s="772">
        <f>'Прогноз движ.ден.средств'!BV16</f>
        <v>0</v>
      </c>
      <c r="BW21" s="772">
        <f>'Прогноз движ.ден.средств'!BW16</f>
        <v>0</v>
      </c>
      <c r="BX21" s="772">
        <f>'Прогноз движ.ден.средств'!BX16</f>
        <v>0</v>
      </c>
      <c r="BY21" s="772">
        <f>'Прогноз движ.ден.средств'!BY16</f>
        <v>0</v>
      </c>
      <c r="BZ21" s="772">
        <f>'Прогноз движ.ден.средств'!BZ16</f>
        <v>0</v>
      </c>
      <c r="CA21" s="772">
        <f>'Прогноз движ.ден.средств'!CA16</f>
        <v>0</v>
      </c>
      <c r="CB21" s="772">
        <f>'Прогноз движ.ден.средств'!CB16</f>
        <v>0</v>
      </c>
      <c r="CC21" s="772">
        <f>'Прогноз движ.ден.средств'!CC16</f>
        <v>0</v>
      </c>
      <c r="CD21" s="772">
        <f>'Прогноз движ.ден.средств'!CD16</f>
        <v>0</v>
      </c>
      <c r="CE21" s="772">
        <f>'Прогноз движ.ден.средств'!CE16</f>
        <v>0</v>
      </c>
      <c r="CF21" s="772">
        <f>'Прогноз движ.ден.средств'!CF16</f>
        <v>0</v>
      </c>
      <c r="CG21" s="772">
        <f>'Прогноз движ.ден.средств'!CG16</f>
        <v>0</v>
      </c>
      <c r="CH21" s="772">
        <f>'Прогноз движ.ден.средств'!CH16</f>
        <v>0</v>
      </c>
      <c r="CI21" s="772">
        <f>'Прогноз движ.ден.средств'!CI16</f>
        <v>0</v>
      </c>
      <c r="CJ21" s="772">
        <f>'Прогноз движ.ден.средств'!CJ16</f>
        <v>0</v>
      </c>
      <c r="CK21" s="772">
        <f>'Прогноз движ.ден.средств'!CK16</f>
        <v>0</v>
      </c>
      <c r="CL21" s="772">
        <f>'Прогноз движ.ден.средств'!CL16</f>
        <v>0</v>
      </c>
      <c r="CM21" s="772">
        <f>'Прогноз движ.ден.средств'!CM16</f>
        <v>0</v>
      </c>
      <c r="CN21" s="772">
        <f>'Прогноз движ.ден.средств'!CN16</f>
        <v>0</v>
      </c>
      <c r="CO21" s="772">
        <f>'Прогноз движ.ден.средств'!CO16</f>
        <v>0</v>
      </c>
      <c r="CP21" s="772">
        <f>'Прогноз движ.ден.средств'!CP16</f>
        <v>0</v>
      </c>
      <c r="CQ21" s="772">
        <f>'Прогноз движ.ден.средств'!CQ16</f>
        <v>0</v>
      </c>
      <c r="CR21" s="772">
        <f>'Прогноз движ.ден.средств'!CR16</f>
        <v>0</v>
      </c>
      <c r="CS21" s="772">
        <f>'Прогноз движ.ден.средств'!CS16</f>
        <v>0</v>
      </c>
      <c r="CT21" s="772">
        <f>'Прогноз движ.ден.средств'!CT16</f>
        <v>0</v>
      </c>
      <c r="CU21" s="772">
        <f>'Прогноз движ.ден.средств'!CU16</f>
        <v>0</v>
      </c>
      <c r="CV21" s="772">
        <f>'Прогноз движ.ден.средств'!CV16</f>
        <v>0</v>
      </c>
      <c r="CW21" s="772">
        <f>'Прогноз движ.ден.средств'!CW16</f>
        <v>0</v>
      </c>
      <c r="CX21" s="772">
        <f>'Прогноз движ.ден.средств'!CX16</f>
        <v>0</v>
      </c>
      <c r="CY21" s="772">
        <f>'Прогноз движ.ден.средств'!CY16</f>
        <v>0</v>
      </c>
      <c r="CZ21" s="772">
        <f>'Прогноз движ.ден.средств'!CZ16</f>
        <v>0</v>
      </c>
      <c r="DA21" s="772">
        <f>'Прогноз движ.ден.средств'!DA16</f>
        <v>0</v>
      </c>
      <c r="DB21" s="772">
        <f>'Прогноз движ.ден.средств'!DB16</f>
        <v>0</v>
      </c>
      <c r="DC21" s="772">
        <f>'Прогноз движ.ден.средств'!DC16</f>
        <v>0</v>
      </c>
      <c r="DD21" s="772">
        <f>'Прогноз движ.ден.средств'!DD16</f>
        <v>0</v>
      </c>
      <c r="DE21" s="772">
        <f>'Прогноз движ.ден.средств'!DE16</f>
        <v>0</v>
      </c>
      <c r="DF21" s="772">
        <f>'Прогноз движ.ден.средств'!DF16</f>
        <v>0</v>
      </c>
      <c r="DG21" s="772">
        <f>'Прогноз движ.ден.средств'!DG16</f>
        <v>0</v>
      </c>
      <c r="DH21" s="772">
        <f>'Прогноз движ.ден.средств'!DH16</f>
        <v>0</v>
      </c>
      <c r="DI21" s="772">
        <f>'Прогноз движ.ден.средств'!DI16</f>
        <v>0</v>
      </c>
      <c r="DJ21" s="772">
        <f>'Прогноз движ.ден.средств'!DJ16</f>
        <v>0</v>
      </c>
      <c r="DK21" s="772">
        <f>'Прогноз движ.ден.средств'!DK16</f>
        <v>0</v>
      </c>
      <c r="DL21" s="772">
        <f>'Прогноз движ.ден.средств'!DL16</f>
        <v>0</v>
      </c>
      <c r="DM21" s="772">
        <f>'Прогноз движ.ден.средств'!DM16</f>
        <v>0</v>
      </c>
      <c r="DN21" s="772">
        <f>'Прогноз движ.ден.средств'!DN16</f>
        <v>0</v>
      </c>
      <c r="DO21" s="772">
        <f>'Прогноз движ.ден.средств'!DO16</f>
        <v>0</v>
      </c>
      <c r="DP21" s="772">
        <f>'Прогноз движ.ден.средств'!DP16</f>
        <v>0</v>
      </c>
      <c r="DQ21" s="772">
        <f>'Прогноз движ.ден.средств'!DQ16</f>
        <v>0</v>
      </c>
      <c r="DR21" s="772">
        <f>'Прогноз движ.ден.средств'!DR16</f>
        <v>0</v>
      </c>
      <c r="DS21" s="772">
        <f>'Прогноз движ.ден.средств'!DS16</f>
        <v>0</v>
      </c>
      <c r="DT21" s="772">
        <f>'Прогноз движ.ден.средств'!DT16</f>
        <v>0</v>
      </c>
      <c r="DU21" s="772">
        <f>'Прогноз движ.ден.средств'!DU16</f>
        <v>0</v>
      </c>
      <c r="DV21" s="772">
        <f>'Прогноз движ.ден.средств'!DV16</f>
        <v>0</v>
      </c>
      <c r="DW21" s="772">
        <f>'Прогноз движ.ден.средств'!DW16</f>
        <v>0</v>
      </c>
      <c r="DX21" s="772">
        <f>'Прогноз движ.ден.средств'!DX16</f>
        <v>0</v>
      </c>
      <c r="DY21" s="772">
        <f>'Прогноз движ.ден.средств'!DY16</f>
        <v>0</v>
      </c>
      <c r="DZ21" s="772">
        <f>'Прогноз движ.ден.средств'!DZ16</f>
        <v>0</v>
      </c>
      <c r="EA21" s="772">
        <f>'Прогноз движ.ден.средств'!EA16</f>
        <v>0</v>
      </c>
      <c r="EB21" s="772">
        <f>'Прогноз движ.ден.средств'!EB16</f>
        <v>0</v>
      </c>
      <c r="EC21" s="772">
        <f>'Прогноз движ.ден.средств'!EC16</f>
        <v>0</v>
      </c>
      <c r="ED21" s="772">
        <f>'Прогноз движ.ден.средств'!ED16</f>
        <v>0</v>
      </c>
      <c r="EE21" s="772">
        <f>'Прогноз движ.ден.средств'!EE16</f>
        <v>0</v>
      </c>
      <c r="EF21" s="772">
        <f>'Прогноз движ.ден.средств'!EF16</f>
        <v>0</v>
      </c>
      <c r="EG21" s="772">
        <f>'Прогноз движ.ден.средств'!EG16</f>
        <v>0</v>
      </c>
      <c r="EH21" s="772">
        <f>'Прогноз движ.ден.средств'!EH16</f>
        <v>0</v>
      </c>
      <c r="EI21" s="772">
        <f>'Прогноз движ.ден.средств'!EI16</f>
        <v>0</v>
      </c>
      <c r="EJ21" s="772">
        <f>'Прогноз движ.ден.средств'!EJ16</f>
        <v>0</v>
      </c>
      <c r="EK21" s="772">
        <f>'Прогноз движ.ден.средств'!EK16</f>
        <v>0</v>
      </c>
    </row>
    <row r="22" spans="1:141" ht="15.75" hidden="1" outlineLevel="1" x14ac:dyDescent="0.25">
      <c r="A22" s="418" t="str">
        <f>'Прогноз движ.ден.средств'!A17</f>
        <v>nnn</v>
      </c>
      <c r="B22" s="440">
        <f>'Прогноз движ.ден.средств'!B17</f>
        <v>0</v>
      </c>
      <c r="C22" s="772">
        <f>'Прогноз движ.ден.средств'!C17</f>
        <v>0</v>
      </c>
      <c r="D22" s="772">
        <f>'Прогноз движ.ден.средств'!D17</f>
        <v>0</v>
      </c>
      <c r="E22" s="772">
        <f>'Прогноз движ.ден.средств'!E17</f>
        <v>0</v>
      </c>
      <c r="F22" s="772">
        <f>'Прогноз движ.ден.средств'!F17</f>
        <v>0</v>
      </c>
      <c r="G22" s="772">
        <f>'Прогноз движ.ден.средств'!G17</f>
        <v>0</v>
      </c>
      <c r="H22" s="772">
        <f>'Прогноз движ.ден.средств'!H17</f>
        <v>0</v>
      </c>
      <c r="I22" s="772">
        <f>'Прогноз движ.ден.средств'!I17</f>
        <v>0</v>
      </c>
      <c r="J22" s="772">
        <f>'Прогноз движ.ден.средств'!J17</f>
        <v>0</v>
      </c>
      <c r="K22" s="772">
        <f>'Прогноз движ.ден.средств'!K17</f>
        <v>0</v>
      </c>
      <c r="L22" s="772">
        <f>'Прогноз движ.ден.средств'!L17</f>
        <v>0</v>
      </c>
      <c r="M22" s="772">
        <f>'Прогноз движ.ден.средств'!M17</f>
        <v>0</v>
      </c>
      <c r="N22" s="772">
        <f>'Прогноз движ.ден.средств'!N17</f>
        <v>0</v>
      </c>
      <c r="O22" s="772">
        <f>'Прогноз движ.ден.средств'!O17</f>
        <v>0</v>
      </c>
      <c r="P22" s="772">
        <f>'Прогноз движ.ден.средств'!P17</f>
        <v>0</v>
      </c>
      <c r="Q22" s="772">
        <f>'Прогноз движ.ден.средств'!Q17</f>
        <v>0</v>
      </c>
      <c r="R22" s="772">
        <f>'Прогноз движ.ден.средств'!R17</f>
        <v>0</v>
      </c>
      <c r="S22" s="772">
        <f>'Прогноз движ.ден.средств'!S17</f>
        <v>0</v>
      </c>
      <c r="T22" s="772">
        <f>'Прогноз движ.ден.средств'!T17</f>
        <v>0</v>
      </c>
      <c r="U22" s="772">
        <f>'Прогноз движ.ден.средств'!U17</f>
        <v>0</v>
      </c>
      <c r="V22" s="772">
        <f>'Прогноз движ.ден.средств'!V17</f>
        <v>0</v>
      </c>
      <c r="W22" s="772">
        <f>'Прогноз движ.ден.средств'!W17</f>
        <v>0</v>
      </c>
      <c r="X22" s="772">
        <f>'Прогноз движ.ден.средств'!X17</f>
        <v>0</v>
      </c>
      <c r="Y22" s="772">
        <f>'Прогноз движ.ден.средств'!Y17</f>
        <v>0</v>
      </c>
      <c r="Z22" s="772">
        <f>'Прогноз движ.ден.средств'!Z17</f>
        <v>0</v>
      </c>
      <c r="AA22" s="772">
        <f>'Прогноз движ.ден.средств'!AA17</f>
        <v>0</v>
      </c>
      <c r="AB22" s="772">
        <f>'Прогноз движ.ден.средств'!AB17</f>
        <v>0</v>
      </c>
      <c r="AC22" s="772">
        <f>'Прогноз движ.ден.средств'!AC17</f>
        <v>0</v>
      </c>
      <c r="AD22" s="772">
        <f>'Прогноз движ.ден.средств'!AD17</f>
        <v>0</v>
      </c>
      <c r="AE22" s="772">
        <f>'Прогноз движ.ден.средств'!AE17</f>
        <v>0</v>
      </c>
      <c r="AF22" s="772">
        <f>'Прогноз движ.ден.средств'!AF17</f>
        <v>0</v>
      </c>
      <c r="AG22" s="772">
        <f>'Прогноз движ.ден.средств'!AG17</f>
        <v>0</v>
      </c>
      <c r="AH22" s="772">
        <f>'Прогноз движ.ден.средств'!AH17</f>
        <v>0</v>
      </c>
      <c r="AI22" s="772">
        <f>'Прогноз движ.ден.средств'!AI17</f>
        <v>0</v>
      </c>
      <c r="AJ22" s="772">
        <f>'Прогноз движ.ден.средств'!AJ17</f>
        <v>0</v>
      </c>
      <c r="AK22" s="772">
        <f>'Прогноз движ.ден.средств'!AK17</f>
        <v>0</v>
      </c>
      <c r="AL22" s="772">
        <f>'Прогноз движ.ден.средств'!AL17</f>
        <v>0</v>
      </c>
      <c r="AM22" s="772">
        <f>'Прогноз движ.ден.средств'!AM17</f>
        <v>0</v>
      </c>
      <c r="AN22" s="772">
        <f>'Прогноз движ.ден.средств'!AN17</f>
        <v>0</v>
      </c>
      <c r="AO22" s="772">
        <f>'Прогноз движ.ден.средств'!AO17</f>
        <v>0</v>
      </c>
      <c r="AP22" s="772">
        <f>'Прогноз движ.ден.средств'!AP17</f>
        <v>0</v>
      </c>
      <c r="AQ22" s="772">
        <f>'Прогноз движ.ден.средств'!AQ17</f>
        <v>0</v>
      </c>
      <c r="AR22" s="772">
        <f>'Прогноз движ.ден.средств'!AR17</f>
        <v>0</v>
      </c>
      <c r="AS22" s="772">
        <f>'Прогноз движ.ден.средств'!AS17</f>
        <v>0</v>
      </c>
      <c r="AT22" s="772">
        <f>'Прогноз движ.ден.средств'!AT17</f>
        <v>0</v>
      </c>
      <c r="AU22" s="772">
        <f>'Прогноз движ.ден.средств'!AU17</f>
        <v>0</v>
      </c>
      <c r="AV22" s="772">
        <f>'Прогноз движ.ден.средств'!AV17</f>
        <v>0</v>
      </c>
      <c r="AW22" s="772">
        <f>'Прогноз движ.ден.средств'!AW17</f>
        <v>0</v>
      </c>
      <c r="AX22" s="772">
        <f>'Прогноз движ.ден.средств'!AX17</f>
        <v>0</v>
      </c>
      <c r="AY22" s="772">
        <f>'Прогноз движ.ден.средств'!AY17</f>
        <v>0</v>
      </c>
      <c r="AZ22" s="772">
        <f>'Прогноз движ.ден.средств'!AZ17</f>
        <v>0</v>
      </c>
      <c r="BA22" s="772">
        <f>'Прогноз движ.ден.средств'!BA17</f>
        <v>0</v>
      </c>
      <c r="BB22" s="772">
        <f>'Прогноз движ.ден.средств'!BB17</f>
        <v>0</v>
      </c>
      <c r="BC22" s="772">
        <f>'Прогноз движ.ден.средств'!BC17</f>
        <v>0</v>
      </c>
      <c r="BD22" s="772">
        <f>'Прогноз движ.ден.средств'!BD17</f>
        <v>0</v>
      </c>
      <c r="BE22" s="772">
        <f>'Прогноз движ.ден.средств'!BE17</f>
        <v>0</v>
      </c>
      <c r="BF22" s="772">
        <f>'Прогноз движ.ден.средств'!BF17</f>
        <v>0</v>
      </c>
      <c r="BG22" s="772">
        <f>'Прогноз движ.ден.средств'!BG17</f>
        <v>0</v>
      </c>
      <c r="BH22" s="772">
        <f>'Прогноз движ.ден.средств'!BH17</f>
        <v>0</v>
      </c>
      <c r="BI22" s="772">
        <f>'Прогноз движ.ден.средств'!BI17</f>
        <v>0</v>
      </c>
      <c r="BJ22" s="772">
        <f>'Прогноз движ.ден.средств'!BJ17</f>
        <v>0</v>
      </c>
      <c r="BK22" s="772">
        <f>'Прогноз движ.ден.средств'!BK17</f>
        <v>0</v>
      </c>
      <c r="BL22" s="772">
        <f>'Прогноз движ.ден.средств'!BL17</f>
        <v>0</v>
      </c>
      <c r="BM22" s="772">
        <f>'Прогноз движ.ден.средств'!BM17</f>
        <v>0</v>
      </c>
      <c r="BN22" s="772">
        <f>'Прогноз движ.ден.средств'!BN17</f>
        <v>0</v>
      </c>
      <c r="BO22" s="772">
        <f>'Прогноз движ.ден.средств'!BO17</f>
        <v>0</v>
      </c>
      <c r="BP22" s="772">
        <f>'Прогноз движ.ден.средств'!BP17</f>
        <v>0</v>
      </c>
      <c r="BQ22" s="772">
        <f>'Прогноз движ.ден.средств'!BQ17</f>
        <v>0</v>
      </c>
      <c r="BR22" s="772">
        <f>'Прогноз движ.ден.средств'!BR17</f>
        <v>0</v>
      </c>
      <c r="BS22" s="772">
        <f>'Прогноз движ.ден.средств'!BS17</f>
        <v>0</v>
      </c>
      <c r="BT22" s="772">
        <f>'Прогноз движ.ден.средств'!BT17</f>
        <v>0</v>
      </c>
      <c r="BU22" s="772">
        <f>'Прогноз движ.ден.средств'!BU17</f>
        <v>0</v>
      </c>
      <c r="BV22" s="772">
        <f>'Прогноз движ.ден.средств'!BV17</f>
        <v>0</v>
      </c>
      <c r="BW22" s="772">
        <f>'Прогноз движ.ден.средств'!BW17</f>
        <v>0</v>
      </c>
      <c r="BX22" s="772">
        <f>'Прогноз движ.ден.средств'!BX17</f>
        <v>0</v>
      </c>
      <c r="BY22" s="772">
        <f>'Прогноз движ.ден.средств'!BY17</f>
        <v>0</v>
      </c>
      <c r="BZ22" s="772">
        <f>'Прогноз движ.ден.средств'!BZ17</f>
        <v>0</v>
      </c>
      <c r="CA22" s="772">
        <f>'Прогноз движ.ден.средств'!CA17</f>
        <v>0</v>
      </c>
      <c r="CB22" s="772">
        <f>'Прогноз движ.ден.средств'!CB17</f>
        <v>0</v>
      </c>
      <c r="CC22" s="772">
        <f>'Прогноз движ.ден.средств'!CC17</f>
        <v>0</v>
      </c>
      <c r="CD22" s="772">
        <f>'Прогноз движ.ден.средств'!CD17</f>
        <v>0</v>
      </c>
      <c r="CE22" s="772">
        <f>'Прогноз движ.ден.средств'!CE17</f>
        <v>0</v>
      </c>
      <c r="CF22" s="772">
        <f>'Прогноз движ.ден.средств'!CF17</f>
        <v>0</v>
      </c>
      <c r="CG22" s="772">
        <f>'Прогноз движ.ден.средств'!CG17</f>
        <v>0</v>
      </c>
      <c r="CH22" s="772">
        <f>'Прогноз движ.ден.средств'!CH17</f>
        <v>0</v>
      </c>
      <c r="CI22" s="772">
        <f>'Прогноз движ.ден.средств'!CI17</f>
        <v>0</v>
      </c>
      <c r="CJ22" s="772">
        <f>'Прогноз движ.ден.средств'!CJ17</f>
        <v>0</v>
      </c>
      <c r="CK22" s="772">
        <f>'Прогноз движ.ден.средств'!CK17</f>
        <v>0</v>
      </c>
      <c r="CL22" s="772">
        <f>'Прогноз движ.ден.средств'!CL17</f>
        <v>0</v>
      </c>
      <c r="CM22" s="772">
        <f>'Прогноз движ.ден.средств'!CM17</f>
        <v>0</v>
      </c>
      <c r="CN22" s="772">
        <f>'Прогноз движ.ден.средств'!CN17</f>
        <v>0</v>
      </c>
      <c r="CO22" s="772">
        <f>'Прогноз движ.ден.средств'!CO17</f>
        <v>0</v>
      </c>
      <c r="CP22" s="772">
        <f>'Прогноз движ.ден.средств'!CP17</f>
        <v>0</v>
      </c>
      <c r="CQ22" s="772">
        <f>'Прогноз движ.ден.средств'!CQ17</f>
        <v>0</v>
      </c>
      <c r="CR22" s="772">
        <f>'Прогноз движ.ден.средств'!CR17</f>
        <v>0</v>
      </c>
      <c r="CS22" s="772">
        <f>'Прогноз движ.ден.средств'!CS17</f>
        <v>0</v>
      </c>
      <c r="CT22" s="772">
        <f>'Прогноз движ.ден.средств'!CT17</f>
        <v>0</v>
      </c>
      <c r="CU22" s="772">
        <f>'Прогноз движ.ден.средств'!CU17</f>
        <v>0</v>
      </c>
      <c r="CV22" s="772">
        <f>'Прогноз движ.ден.средств'!CV17</f>
        <v>0</v>
      </c>
      <c r="CW22" s="772">
        <f>'Прогноз движ.ден.средств'!CW17</f>
        <v>0</v>
      </c>
      <c r="CX22" s="772">
        <f>'Прогноз движ.ден.средств'!CX17</f>
        <v>0</v>
      </c>
      <c r="CY22" s="772">
        <f>'Прогноз движ.ден.средств'!CY17</f>
        <v>0</v>
      </c>
      <c r="CZ22" s="772">
        <f>'Прогноз движ.ден.средств'!CZ17</f>
        <v>0</v>
      </c>
      <c r="DA22" s="772">
        <f>'Прогноз движ.ден.средств'!DA17</f>
        <v>0</v>
      </c>
      <c r="DB22" s="772">
        <f>'Прогноз движ.ден.средств'!DB17</f>
        <v>0</v>
      </c>
      <c r="DC22" s="772">
        <f>'Прогноз движ.ден.средств'!DC17</f>
        <v>0</v>
      </c>
      <c r="DD22" s="772">
        <f>'Прогноз движ.ден.средств'!DD17</f>
        <v>0</v>
      </c>
      <c r="DE22" s="772">
        <f>'Прогноз движ.ден.средств'!DE17</f>
        <v>0</v>
      </c>
      <c r="DF22" s="772">
        <f>'Прогноз движ.ден.средств'!DF17</f>
        <v>0</v>
      </c>
      <c r="DG22" s="772">
        <f>'Прогноз движ.ден.средств'!DG17</f>
        <v>0</v>
      </c>
      <c r="DH22" s="772">
        <f>'Прогноз движ.ден.средств'!DH17</f>
        <v>0</v>
      </c>
      <c r="DI22" s="772">
        <f>'Прогноз движ.ден.средств'!DI17</f>
        <v>0</v>
      </c>
      <c r="DJ22" s="772">
        <f>'Прогноз движ.ден.средств'!DJ17</f>
        <v>0</v>
      </c>
      <c r="DK22" s="772">
        <f>'Прогноз движ.ден.средств'!DK17</f>
        <v>0</v>
      </c>
      <c r="DL22" s="772">
        <f>'Прогноз движ.ден.средств'!DL17</f>
        <v>0</v>
      </c>
      <c r="DM22" s="772">
        <f>'Прогноз движ.ден.средств'!DM17</f>
        <v>0</v>
      </c>
      <c r="DN22" s="772">
        <f>'Прогноз движ.ден.средств'!DN17</f>
        <v>0</v>
      </c>
      <c r="DO22" s="772">
        <f>'Прогноз движ.ден.средств'!DO17</f>
        <v>0</v>
      </c>
      <c r="DP22" s="772">
        <f>'Прогноз движ.ден.средств'!DP17</f>
        <v>0</v>
      </c>
      <c r="DQ22" s="772">
        <f>'Прогноз движ.ден.средств'!DQ17</f>
        <v>0</v>
      </c>
      <c r="DR22" s="772">
        <f>'Прогноз движ.ден.средств'!DR17</f>
        <v>0</v>
      </c>
      <c r="DS22" s="772">
        <f>'Прогноз движ.ден.средств'!DS17</f>
        <v>0</v>
      </c>
      <c r="DT22" s="772">
        <f>'Прогноз движ.ден.средств'!DT17</f>
        <v>0</v>
      </c>
      <c r="DU22" s="772">
        <f>'Прогноз движ.ден.средств'!DU17</f>
        <v>0</v>
      </c>
      <c r="DV22" s="772">
        <f>'Прогноз движ.ден.средств'!DV17</f>
        <v>0</v>
      </c>
      <c r="DW22" s="772">
        <f>'Прогноз движ.ден.средств'!DW17</f>
        <v>0</v>
      </c>
      <c r="DX22" s="772">
        <f>'Прогноз движ.ден.средств'!DX17</f>
        <v>0</v>
      </c>
      <c r="DY22" s="772">
        <f>'Прогноз движ.ден.средств'!DY17</f>
        <v>0</v>
      </c>
      <c r="DZ22" s="772">
        <f>'Прогноз движ.ден.средств'!DZ17</f>
        <v>0</v>
      </c>
      <c r="EA22" s="772">
        <f>'Прогноз движ.ден.средств'!EA17</f>
        <v>0</v>
      </c>
      <c r="EB22" s="772">
        <f>'Прогноз движ.ден.средств'!EB17</f>
        <v>0</v>
      </c>
      <c r="EC22" s="772">
        <f>'Прогноз движ.ден.средств'!EC17</f>
        <v>0</v>
      </c>
      <c r="ED22" s="772">
        <f>'Прогноз движ.ден.средств'!ED17</f>
        <v>0</v>
      </c>
      <c r="EE22" s="772">
        <f>'Прогноз движ.ден.средств'!EE17</f>
        <v>0</v>
      </c>
      <c r="EF22" s="772">
        <f>'Прогноз движ.ден.средств'!EF17</f>
        <v>0</v>
      </c>
      <c r="EG22" s="772">
        <f>'Прогноз движ.ден.средств'!EG17</f>
        <v>0</v>
      </c>
      <c r="EH22" s="772">
        <f>'Прогноз движ.ден.средств'!EH17</f>
        <v>0</v>
      </c>
      <c r="EI22" s="772">
        <f>'Прогноз движ.ден.средств'!EI17</f>
        <v>0</v>
      </c>
      <c r="EJ22" s="772">
        <f>'Прогноз движ.ден.средств'!EJ17</f>
        <v>0</v>
      </c>
      <c r="EK22" s="772">
        <f>'Прогноз движ.ден.средств'!EK17</f>
        <v>0</v>
      </c>
    </row>
    <row r="23" spans="1:141" ht="15.75" hidden="1" outlineLevel="1" x14ac:dyDescent="0.25">
      <c r="A23" s="418" t="str">
        <f>'Прогноз движ.ден.средств'!A18</f>
        <v>nnn</v>
      </c>
      <c r="B23" s="440">
        <f>'Прогноз движ.ден.средств'!B18</f>
        <v>0</v>
      </c>
      <c r="C23" s="772">
        <f>'Прогноз движ.ден.средств'!C18</f>
        <v>0</v>
      </c>
      <c r="D23" s="772">
        <f>'Прогноз движ.ден.средств'!D18</f>
        <v>0</v>
      </c>
      <c r="E23" s="772">
        <f>'Прогноз движ.ден.средств'!E18</f>
        <v>0</v>
      </c>
      <c r="F23" s="772">
        <f>'Прогноз движ.ден.средств'!F18</f>
        <v>0</v>
      </c>
      <c r="G23" s="772">
        <f>'Прогноз движ.ден.средств'!G18</f>
        <v>0</v>
      </c>
      <c r="H23" s="772">
        <f>'Прогноз движ.ден.средств'!H18</f>
        <v>0</v>
      </c>
      <c r="I23" s="772">
        <f>'Прогноз движ.ден.средств'!I18</f>
        <v>0</v>
      </c>
      <c r="J23" s="772">
        <f>'Прогноз движ.ден.средств'!J18</f>
        <v>0</v>
      </c>
      <c r="K23" s="772">
        <f>'Прогноз движ.ден.средств'!K18</f>
        <v>0</v>
      </c>
      <c r="L23" s="772">
        <f>'Прогноз движ.ден.средств'!L18</f>
        <v>0</v>
      </c>
      <c r="M23" s="772">
        <f>'Прогноз движ.ден.средств'!M18</f>
        <v>0</v>
      </c>
      <c r="N23" s="772">
        <f>'Прогноз движ.ден.средств'!N18</f>
        <v>0</v>
      </c>
      <c r="O23" s="772">
        <f>'Прогноз движ.ден.средств'!O18</f>
        <v>0</v>
      </c>
      <c r="P23" s="772">
        <f>'Прогноз движ.ден.средств'!P18</f>
        <v>0</v>
      </c>
      <c r="Q23" s="772">
        <f>'Прогноз движ.ден.средств'!Q18</f>
        <v>0</v>
      </c>
      <c r="R23" s="772">
        <f>'Прогноз движ.ден.средств'!R18</f>
        <v>0</v>
      </c>
      <c r="S23" s="772">
        <f>'Прогноз движ.ден.средств'!S18</f>
        <v>0</v>
      </c>
      <c r="T23" s="772">
        <f>'Прогноз движ.ден.средств'!T18</f>
        <v>0</v>
      </c>
      <c r="U23" s="772">
        <f>'Прогноз движ.ден.средств'!U18</f>
        <v>0</v>
      </c>
      <c r="V23" s="772">
        <f>'Прогноз движ.ден.средств'!V18</f>
        <v>0</v>
      </c>
      <c r="W23" s="772">
        <f>'Прогноз движ.ден.средств'!W18</f>
        <v>0</v>
      </c>
      <c r="X23" s="772">
        <f>'Прогноз движ.ден.средств'!X18</f>
        <v>0</v>
      </c>
      <c r="Y23" s="772">
        <f>'Прогноз движ.ден.средств'!Y18</f>
        <v>0</v>
      </c>
      <c r="Z23" s="772">
        <f>'Прогноз движ.ден.средств'!Z18</f>
        <v>0</v>
      </c>
      <c r="AA23" s="772">
        <f>'Прогноз движ.ден.средств'!AA18</f>
        <v>0</v>
      </c>
      <c r="AB23" s="772">
        <f>'Прогноз движ.ден.средств'!AB18</f>
        <v>0</v>
      </c>
      <c r="AC23" s="772">
        <f>'Прогноз движ.ден.средств'!AC18</f>
        <v>0</v>
      </c>
      <c r="AD23" s="772">
        <f>'Прогноз движ.ден.средств'!AD18</f>
        <v>0</v>
      </c>
      <c r="AE23" s="772">
        <f>'Прогноз движ.ден.средств'!AE18</f>
        <v>0</v>
      </c>
      <c r="AF23" s="772">
        <f>'Прогноз движ.ден.средств'!AF18</f>
        <v>0</v>
      </c>
      <c r="AG23" s="772">
        <f>'Прогноз движ.ден.средств'!AG18</f>
        <v>0</v>
      </c>
      <c r="AH23" s="772">
        <f>'Прогноз движ.ден.средств'!AH18</f>
        <v>0</v>
      </c>
      <c r="AI23" s="772">
        <f>'Прогноз движ.ден.средств'!AI18</f>
        <v>0</v>
      </c>
      <c r="AJ23" s="772">
        <f>'Прогноз движ.ден.средств'!AJ18</f>
        <v>0</v>
      </c>
      <c r="AK23" s="772">
        <f>'Прогноз движ.ден.средств'!AK18</f>
        <v>0</v>
      </c>
      <c r="AL23" s="772">
        <f>'Прогноз движ.ден.средств'!AL18</f>
        <v>0</v>
      </c>
      <c r="AM23" s="772">
        <f>'Прогноз движ.ден.средств'!AM18</f>
        <v>0</v>
      </c>
      <c r="AN23" s="772">
        <f>'Прогноз движ.ден.средств'!AN18</f>
        <v>0</v>
      </c>
      <c r="AO23" s="772">
        <f>'Прогноз движ.ден.средств'!AO18</f>
        <v>0</v>
      </c>
      <c r="AP23" s="772">
        <f>'Прогноз движ.ден.средств'!AP18</f>
        <v>0</v>
      </c>
      <c r="AQ23" s="772">
        <f>'Прогноз движ.ден.средств'!AQ18</f>
        <v>0</v>
      </c>
      <c r="AR23" s="772">
        <f>'Прогноз движ.ден.средств'!AR18</f>
        <v>0</v>
      </c>
      <c r="AS23" s="772">
        <f>'Прогноз движ.ден.средств'!AS18</f>
        <v>0</v>
      </c>
      <c r="AT23" s="772">
        <f>'Прогноз движ.ден.средств'!AT18</f>
        <v>0</v>
      </c>
      <c r="AU23" s="772">
        <f>'Прогноз движ.ден.средств'!AU18</f>
        <v>0</v>
      </c>
      <c r="AV23" s="772">
        <f>'Прогноз движ.ден.средств'!AV18</f>
        <v>0</v>
      </c>
      <c r="AW23" s="772">
        <f>'Прогноз движ.ден.средств'!AW18</f>
        <v>0</v>
      </c>
      <c r="AX23" s="772">
        <f>'Прогноз движ.ден.средств'!AX18</f>
        <v>0</v>
      </c>
      <c r="AY23" s="772">
        <f>'Прогноз движ.ден.средств'!AY18</f>
        <v>0</v>
      </c>
      <c r="AZ23" s="772">
        <f>'Прогноз движ.ден.средств'!AZ18</f>
        <v>0</v>
      </c>
      <c r="BA23" s="772">
        <f>'Прогноз движ.ден.средств'!BA18</f>
        <v>0</v>
      </c>
      <c r="BB23" s="772">
        <f>'Прогноз движ.ден.средств'!BB18</f>
        <v>0</v>
      </c>
      <c r="BC23" s="772">
        <f>'Прогноз движ.ден.средств'!BC18</f>
        <v>0</v>
      </c>
      <c r="BD23" s="772">
        <f>'Прогноз движ.ден.средств'!BD18</f>
        <v>0</v>
      </c>
      <c r="BE23" s="772">
        <f>'Прогноз движ.ден.средств'!BE18</f>
        <v>0</v>
      </c>
      <c r="BF23" s="772">
        <f>'Прогноз движ.ден.средств'!BF18</f>
        <v>0</v>
      </c>
      <c r="BG23" s="772">
        <f>'Прогноз движ.ден.средств'!BG18</f>
        <v>0</v>
      </c>
      <c r="BH23" s="772">
        <f>'Прогноз движ.ден.средств'!BH18</f>
        <v>0</v>
      </c>
      <c r="BI23" s="772">
        <f>'Прогноз движ.ден.средств'!BI18</f>
        <v>0</v>
      </c>
      <c r="BJ23" s="772">
        <f>'Прогноз движ.ден.средств'!BJ18</f>
        <v>0</v>
      </c>
      <c r="BK23" s="772">
        <f>'Прогноз движ.ден.средств'!BK18</f>
        <v>0</v>
      </c>
      <c r="BL23" s="772">
        <f>'Прогноз движ.ден.средств'!BL18</f>
        <v>0</v>
      </c>
      <c r="BM23" s="772">
        <f>'Прогноз движ.ден.средств'!BM18</f>
        <v>0</v>
      </c>
      <c r="BN23" s="772">
        <f>'Прогноз движ.ден.средств'!BN18</f>
        <v>0</v>
      </c>
      <c r="BO23" s="772">
        <f>'Прогноз движ.ден.средств'!BO18</f>
        <v>0</v>
      </c>
      <c r="BP23" s="772">
        <f>'Прогноз движ.ден.средств'!BP18</f>
        <v>0</v>
      </c>
      <c r="BQ23" s="772">
        <f>'Прогноз движ.ден.средств'!BQ18</f>
        <v>0</v>
      </c>
      <c r="BR23" s="772">
        <f>'Прогноз движ.ден.средств'!BR18</f>
        <v>0</v>
      </c>
      <c r="BS23" s="772">
        <f>'Прогноз движ.ден.средств'!BS18</f>
        <v>0</v>
      </c>
      <c r="BT23" s="772">
        <f>'Прогноз движ.ден.средств'!BT18</f>
        <v>0</v>
      </c>
      <c r="BU23" s="772">
        <f>'Прогноз движ.ден.средств'!BU18</f>
        <v>0</v>
      </c>
      <c r="BV23" s="772">
        <f>'Прогноз движ.ден.средств'!BV18</f>
        <v>0</v>
      </c>
      <c r="BW23" s="772">
        <f>'Прогноз движ.ден.средств'!BW18</f>
        <v>0</v>
      </c>
      <c r="BX23" s="772">
        <f>'Прогноз движ.ден.средств'!BX18</f>
        <v>0</v>
      </c>
      <c r="BY23" s="772">
        <f>'Прогноз движ.ден.средств'!BY18</f>
        <v>0</v>
      </c>
      <c r="BZ23" s="772">
        <f>'Прогноз движ.ден.средств'!BZ18</f>
        <v>0</v>
      </c>
      <c r="CA23" s="772">
        <f>'Прогноз движ.ден.средств'!CA18</f>
        <v>0</v>
      </c>
      <c r="CB23" s="772">
        <f>'Прогноз движ.ден.средств'!CB18</f>
        <v>0</v>
      </c>
      <c r="CC23" s="772">
        <f>'Прогноз движ.ден.средств'!CC18</f>
        <v>0</v>
      </c>
      <c r="CD23" s="772">
        <f>'Прогноз движ.ден.средств'!CD18</f>
        <v>0</v>
      </c>
      <c r="CE23" s="772">
        <f>'Прогноз движ.ден.средств'!CE18</f>
        <v>0</v>
      </c>
      <c r="CF23" s="772">
        <f>'Прогноз движ.ден.средств'!CF18</f>
        <v>0</v>
      </c>
      <c r="CG23" s="772">
        <f>'Прогноз движ.ден.средств'!CG18</f>
        <v>0</v>
      </c>
      <c r="CH23" s="772">
        <f>'Прогноз движ.ден.средств'!CH18</f>
        <v>0</v>
      </c>
      <c r="CI23" s="772">
        <f>'Прогноз движ.ден.средств'!CI18</f>
        <v>0</v>
      </c>
      <c r="CJ23" s="772">
        <f>'Прогноз движ.ден.средств'!CJ18</f>
        <v>0</v>
      </c>
      <c r="CK23" s="772">
        <f>'Прогноз движ.ден.средств'!CK18</f>
        <v>0</v>
      </c>
      <c r="CL23" s="772">
        <f>'Прогноз движ.ден.средств'!CL18</f>
        <v>0</v>
      </c>
      <c r="CM23" s="772">
        <f>'Прогноз движ.ден.средств'!CM18</f>
        <v>0</v>
      </c>
      <c r="CN23" s="772">
        <f>'Прогноз движ.ден.средств'!CN18</f>
        <v>0</v>
      </c>
      <c r="CO23" s="772">
        <f>'Прогноз движ.ден.средств'!CO18</f>
        <v>0</v>
      </c>
      <c r="CP23" s="772">
        <f>'Прогноз движ.ден.средств'!CP18</f>
        <v>0</v>
      </c>
      <c r="CQ23" s="772">
        <f>'Прогноз движ.ден.средств'!CQ18</f>
        <v>0</v>
      </c>
      <c r="CR23" s="772">
        <f>'Прогноз движ.ден.средств'!CR18</f>
        <v>0</v>
      </c>
      <c r="CS23" s="772">
        <f>'Прогноз движ.ден.средств'!CS18</f>
        <v>0</v>
      </c>
      <c r="CT23" s="772">
        <f>'Прогноз движ.ден.средств'!CT18</f>
        <v>0</v>
      </c>
      <c r="CU23" s="772">
        <f>'Прогноз движ.ден.средств'!CU18</f>
        <v>0</v>
      </c>
      <c r="CV23" s="772">
        <f>'Прогноз движ.ден.средств'!CV18</f>
        <v>0</v>
      </c>
      <c r="CW23" s="772">
        <f>'Прогноз движ.ден.средств'!CW18</f>
        <v>0</v>
      </c>
      <c r="CX23" s="772">
        <f>'Прогноз движ.ден.средств'!CX18</f>
        <v>0</v>
      </c>
      <c r="CY23" s="772">
        <f>'Прогноз движ.ден.средств'!CY18</f>
        <v>0</v>
      </c>
      <c r="CZ23" s="772">
        <f>'Прогноз движ.ден.средств'!CZ18</f>
        <v>0</v>
      </c>
      <c r="DA23" s="772">
        <f>'Прогноз движ.ден.средств'!DA18</f>
        <v>0</v>
      </c>
      <c r="DB23" s="772">
        <f>'Прогноз движ.ден.средств'!DB18</f>
        <v>0</v>
      </c>
      <c r="DC23" s="772">
        <f>'Прогноз движ.ден.средств'!DC18</f>
        <v>0</v>
      </c>
      <c r="DD23" s="772">
        <f>'Прогноз движ.ден.средств'!DD18</f>
        <v>0</v>
      </c>
      <c r="DE23" s="772">
        <f>'Прогноз движ.ден.средств'!DE18</f>
        <v>0</v>
      </c>
      <c r="DF23" s="772">
        <f>'Прогноз движ.ден.средств'!DF18</f>
        <v>0</v>
      </c>
      <c r="DG23" s="772">
        <f>'Прогноз движ.ден.средств'!DG18</f>
        <v>0</v>
      </c>
      <c r="DH23" s="772">
        <f>'Прогноз движ.ден.средств'!DH18</f>
        <v>0</v>
      </c>
      <c r="DI23" s="772">
        <f>'Прогноз движ.ден.средств'!DI18</f>
        <v>0</v>
      </c>
      <c r="DJ23" s="772">
        <f>'Прогноз движ.ден.средств'!DJ18</f>
        <v>0</v>
      </c>
      <c r="DK23" s="772">
        <f>'Прогноз движ.ден.средств'!DK18</f>
        <v>0</v>
      </c>
      <c r="DL23" s="772">
        <f>'Прогноз движ.ден.средств'!DL18</f>
        <v>0</v>
      </c>
      <c r="DM23" s="772">
        <f>'Прогноз движ.ден.средств'!DM18</f>
        <v>0</v>
      </c>
      <c r="DN23" s="772">
        <f>'Прогноз движ.ден.средств'!DN18</f>
        <v>0</v>
      </c>
      <c r="DO23" s="772">
        <f>'Прогноз движ.ден.средств'!DO18</f>
        <v>0</v>
      </c>
      <c r="DP23" s="772">
        <f>'Прогноз движ.ден.средств'!DP18</f>
        <v>0</v>
      </c>
      <c r="DQ23" s="772">
        <f>'Прогноз движ.ден.средств'!DQ18</f>
        <v>0</v>
      </c>
      <c r="DR23" s="772">
        <f>'Прогноз движ.ден.средств'!DR18</f>
        <v>0</v>
      </c>
      <c r="DS23" s="772">
        <f>'Прогноз движ.ден.средств'!DS18</f>
        <v>0</v>
      </c>
      <c r="DT23" s="772">
        <f>'Прогноз движ.ден.средств'!DT18</f>
        <v>0</v>
      </c>
      <c r="DU23" s="772">
        <f>'Прогноз движ.ден.средств'!DU18</f>
        <v>0</v>
      </c>
      <c r="DV23" s="772">
        <f>'Прогноз движ.ден.средств'!DV18</f>
        <v>0</v>
      </c>
      <c r="DW23" s="772">
        <f>'Прогноз движ.ден.средств'!DW18</f>
        <v>0</v>
      </c>
      <c r="DX23" s="772">
        <f>'Прогноз движ.ден.средств'!DX18</f>
        <v>0</v>
      </c>
      <c r="DY23" s="772">
        <f>'Прогноз движ.ден.средств'!DY18</f>
        <v>0</v>
      </c>
      <c r="DZ23" s="772">
        <f>'Прогноз движ.ден.средств'!DZ18</f>
        <v>0</v>
      </c>
      <c r="EA23" s="772">
        <f>'Прогноз движ.ден.средств'!EA18</f>
        <v>0</v>
      </c>
      <c r="EB23" s="772">
        <f>'Прогноз движ.ден.средств'!EB18</f>
        <v>0</v>
      </c>
      <c r="EC23" s="772">
        <f>'Прогноз движ.ден.средств'!EC18</f>
        <v>0</v>
      </c>
      <c r="ED23" s="772">
        <f>'Прогноз движ.ден.средств'!ED18</f>
        <v>0</v>
      </c>
      <c r="EE23" s="772">
        <f>'Прогноз движ.ден.средств'!EE18</f>
        <v>0</v>
      </c>
      <c r="EF23" s="772">
        <f>'Прогноз движ.ден.средств'!EF18</f>
        <v>0</v>
      </c>
      <c r="EG23" s="772">
        <f>'Прогноз движ.ден.средств'!EG18</f>
        <v>0</v>
      </c>
      <c r="EH23" s="772">
        <f>'Прогноз движ.ден.средств'!EH18</f>
        <v>0</v>
      </c>
      <c r="EI23" s="772">
        <f>'Прогноз движ.ден.средств'!EI18</f>
        <v>0</v>
      </c>
      <c r="EJ23" s="772">
        <f>'Прогноз движ.ден.средств'!EJ18</f>
        <v>0</v>
      </c>
      <c r="EK23" s="772">
        <f>'Прогноз движ.ден.средств'!EK18</f>
        <v>0</v>
      </c>
    </row>
    <row r="24" spans="1:141" ht="15.75" hidden="1" outlineLevel="1" x14ac:dyDescent="0.25">
      <c r="A24" s="418" t="str">
        <f>'Прогноз движ.ден.средств'!A19</f>
        <v>nnn</v>
      </c>
      <c r="B24" s="440">
        <f>'Прогноз движ.ден.средств'!B19</f>
        <v>0</v>
      </c>
      <c r="C24" s="772">
        <f>'Прогноз движ.ден.средств'!C19</f>
        <v>0</v>
      </c>
      <c r="D24" s="772">
        <f>'Прогноз движ.ден.средств'!D19</f>
        <v>0</v>
      </c>
      <c r="E24" s="772">
        <f>'Прогноз движ.ден.средств'!E19</f>
        <v>0</v>
      </c>
      <c r="F24" s="772">
        <f>'Прогноз движ.ден.средств'!F19</f>
        <v>0</v>
      </c>
      <c r="G24" s="772">
        <f>'Прогноз движ.ден.средств'!G19</f>
        <v>0</v>
      </c>
      <c r="H24" s="772">
        <f>'Прогноз движ.ден.средств'!H19</f>
        <v>0</v>
      </c>
      <c r="I24" s="772">
        <f>'Прогноз движ.ден.средств'!I19</f>
        <v>0</v>
      </c>
      <c r="J24" s="772">
        <f>'Прогноз движ.ден.средств'!J19</f>
        <v>0</v>
      </c>
      <c r="K24" s="772">
        <f>'Прогноз движ.ден.средств'!K19</f>
        <v>0</v>
      </c>
      <c r="L24" s="772">
        <f>'Прогноз движ.ден.средств'!L19</f>
        <v>0</v>
      </c>
      <c r="M24" s="772">
        <f>'Прогноз движ.ден.средств'!M19</f>
        <v>0</v>
      </c>
      <c r="N24" s="772">
        <f>'Прогноз движ.ден.средств'!N19</f>
        <v>0</v>
      </c>
      <c r="O24" s="772">
        <f>'Прогноз движ.ден.средств'!O19</f>
        <v>0</v>
      </c>
      <c r="P24" s="772">
        <f>'Прогноз движ.ден.средств'!P19</f>
        <v>0</v>
      </c>
      <c r="Q24" s="772">
        <f>'Прогноз движ.ден.средств'!Q19</f>
        <v>0</v>
      </c>
      <c r="R24" s="772">
        <f>'Прогноз движ.ден.средств'!R19</f>
        <v>0</v>
      </c>
      <c r="S24" s="772">
        <f>'Прогноз движ.ден.средств'!S19</f>
        <v>0</v>
      </c>
      <c r="T24" s="772">
        <f>'Прогноз движ.ден.средств'!T19</f>
        <v>0</v>
      </c>
      <c r="U24" s="772">
        <f>'Прогноз движ.ден.средств'!U19</f>
        <v>0</v>
      </c>
      <c r="V24" s="772">
        <f>'Прогноз движ.ден.средств'!V19</f>
        <v>0</v>
      </c>
      <c r="W24" s="772">
        <f>'Прогноз движ.ден.средств'!W19</f>
        <v>0</v>
      </c>
      <c r="X24" s="772">
        <f>'Прогноз движ.ден.средств'!X19</f>
        <v>0</v>
      </c>
      <c r="Y24" s="772">
        <f>'Прогноз движ.ден.средств'!Y19</f>
        <v>0</v>
      </c>
      <c r="Z24" s="772">
        <f>'Прогноз движ.ден.средств'!Z19</f>
        <v>0</v>
      </c>
      <c r="AA24" s="772">
        <f>'Прогноз движ.ден.средств'!AA19</f>
        <v>0</v>
      </c>
      <c r="AB24" s="772">
        <f>'Прогноз движ.ден.средств'!AB19</f>
        <v>0</v>
      </c>
      <c r="AC24" s="772">
        <f>'Прогноз движ.ден.средств'!AC19</f>
        <v>0</v>
      </c>
      <c r="AD24" s="772">
        <f>'Прогноз движ.ден.средств'!AD19</f>
        <v>0</v>
      </c>
      <c r="AE24" s="772">
        <f>'Прогноз движ.ден.средств'!AE19</f>
        <v>0</v>
      </c>
      <c r="AF24" s="772">
        <f>'Прогноз движ.ден.средств'!AF19</f>
        <v>0</v>
      </c>
      <c r="AG24" s="772">
        <f>'Прогноз движ.ден.средств'!AG19</f>
        <v>0</v>
      </c>
      <c r="AH24" s="772">
        <f>'Прогноз движ.ден.средств'!AH19</f>
        <v>0</v>
      </c>
      <c r="AI24" s="772">
        <f>'Прогноз движ.ден.средств'!AI19</f>
        <v>0</v>
      </c>
      <c r="AJ24" s="772">
        <f>'Прогноз движ.ден.средств'!AJ19</f>
        <v>0</v>
      </c>
      <c r="AK24" s="772">
        <f>'Прогноз движ.ден.средств'!AK19</f>
        <v>0</v>
      </c>
      <c r="AL24" s="772">
        <f>'Прогноз движ.ден.средств'!AL19</f>
        <v>0</v>
      </c>
      <c r="AM24" s="772">
        <f>'Прогноз движ.ден.средств'!AM19</f>
        <v>0</v>
      </c>
      <c r="AN24" s="772">
        <f>'Прогноз движ.ден.средств'!AN19</f>
        <v>0</v>
      </c>
      <c r="AO24" s="772">
        <f>'Прогноз движ.ден.средств'!AO19</f>
        <v>0</v>
      </c>
      <c r="AP24" s="772">
        <f>'Прогноз движ.ден.средств'!AP19</f>
        <v>0</v>
      </c>
      <c r="AQ24" s="772">
        <f>'Прогноз движ.ден.средств'!AQ19</f>
        <v>0</v>
      </c>
      <c r="AR24" s="772">
        <f>'Прогноз движ.ден.средств'!AR19</f>
        <v>0</v>
      </c>
      <c r="AS24" s="772">
        <f>'Прогноз движ.ден.средств'!AS19</f>
        <v>0</v>
      </c>
      <c r="AT24" s="772">
        <f>'Прогноз движ.ден.средств'!AT19</f>
        <v>0</v>
      </c>
      <c r="AU24" s="772">
        <f>'Прогноз движ.ден.средств'!AU19</f>
        <v>0</v>
      </c>
      <c r="AV24" s="772">
        <f>'Прогноз движ.ден.средств'!AV19</f>
        <v>0</v>
      </c>
      <c r="AW24" s="772">
        <f>'Прогноз движ.ден.средств'!AW19</f>
        <v>0</v>
      </c>
      <c r="AX24" s="772">
        <f>'Прогноз движ.ден.средств'!AX19</f>
        <v>0</v>
      </c>
      <c r="AY24" s="772">
        <f>'Прогноз движ.ден.средств'!AY19</f>
        <v>0</v>
      </c>
      <c r="AZ24" s="772">
        <f>'Прогноз движ.ден.средств'!AZ19</f>
        <v>0</v>
      </c>
      <c r="BA24" s="772">
        <f>'Прогноз движ.ден.средств'!BA19</f>
        <v>0</v>
      </c>
      <c r="BB24" s="772">
        <f>'Прогноз движ.ден.средств'!BB19</f>
        <v>0</v>
      </c>
      <c r="BC24" s="772">
        <f>'Прогноз движ.ден.средств'!BC19</f>
        <v>0</v>
      </c>
      <c r="BD24" s="772">
        <f>'Прогноз движ.ден.средств'!BD19</f>
        <v>0</v>
      </c>
      <c r="BE24" s="772">
        <f>'Прогноз движ.ден.средств'!BE19</f>
        <v>0</v>
      </c>
      <c r="BF24" s="772">
        <f>'Прогноз движ.ден.средств'!BF19</f>
        <v>0</v>
      </c>
      <c r="BG24" s="772">
        <f>'Прогноз движ.ден.средств'!BG19</f>
        <v>0</v>
      </c>
      <c r="BH24" s="772">
        <f>'Прогноз движ.ден.средств'!BH19</f>
        <v>0</v>
      </c>
      <c r="BI24" s="772">
        <f>'Прогноз движ.ден.средств'!BI19</f>
        <v>0</v>
      </c>
      <c r="BJ24" s="772">
        <f>'Прогноз движ.ден.средств'!BJ19</f>
        <v>0</v>
      </c>
      <c r="BK24" s="772">
        <f>'Прогноз движ.ден.средств'!BK19</f>
        <v>0</v>
      </c>
      <c r="BL24" s="772">
        <f>'Прогноз движ.ден.средств'!BL19</f>
        <v>0</v>
      </c>
      <c r="BM24" s="772">
        <f>'Прогноз движ.ден.средств'!BM19</f>
        <v>0</v>
      </c>
      <c r="BN24" s="772">
        <f>'Прогноз движ.ден.средств'!BN19</f>
        <v>0</v>
      </c>
      <c r="BO24" s="772">
        <f>'Прогноз движ.ден.средств'!BO19</f>
        <v>0</v>
      </c>
      <c r="BP24" s="772">
        <f>'Прогноз движ.ден.средств'!BP19</f>
        <v>0</v>
      </c>
      <c r="BQ24" s="772">
        <f>'Прогноз движ.ден.средств'!BQ19</f>
        <v>0</v>
      </c>
      <c r="BR24" s="772">
        <f>'Прогноз движ.ден.средств'!BR19</f>
        <v>0</v>
      </c>
      <c r="BS24" s="772">
        <f>'Прогноз движ.ден.средств'!BS19</f>
        <v>0</v>
      </c>
      <c r="BT24" s="772">
        <f>'Прогноз движ.ден.средств'!BT19</f>
        <v>0</v>
      </c>
      <c r="BU24" s="772">
        <f>'Прогноз движ.ден.средств'!BU19</f>
        <v>0</v>
      </c>
      <c r="BV24" s="772">
        <f>'Прогноз движ.ден.средств'!BV19</f>
        <v>0</v>
      </c>
      <c r="BW24" s="772">
        <f>'Прогноз движ.ден.средств'!BW19</f>
        <v>0</v>
      </c>
      <c r="BX24" s="772">
        <f>'Прогноз движ.ден.средств'!BX19</f>
        <v>0</v>
      </c>
      <c r="BY24" s="772">
        <f>'Прогноз движ.ден.средств'!BY19</f>
        <v>0</v>
      </c>
      <c r="BZ24" s="772">
        <f>'Прогноз движ.ден.средств'!BZ19</f>
        <v>0</v>
      </c>
      <c r="CA24" s="772">
        <f>'Прогноз движ.ден.средств'!CA19</f>
        <v>0</v>
      </c>
      <c r="CB24" s="772">
        <f>'Прогноз движ.ден.средств'!CB19</f>
        <v>0</v>
      </c>
      <c r="CC24" s="772">
        <f>'Прогноз движ.ден.средств'!CC19</f>
        <v>0</v>
      </c>
      <c r="CD24" s="772">
        <f>'Прогноз движ.ден.средств'!CD19</f>
        <v>0</v>
      </c>
      <c r="CE24" s="772">
        <f>'Прогноз движ.ден.средств'!CE19</f>
        <v>0</v>
      </c>
      <c r="CF24" s="772">
        <f>'Прогноз движ.ден.средств'!CF19</f>
        <v>0</v>
      </c>
      <c r="CG24" s="772">
        <f>'Прогноз движ.ден.средств'!CG19</f>
        <v>0</v>
      </c>
      <c r="CH24" s="772">
        <f>'Прогноз движ.ден.средств'!CH19</f>
        <v>0</v>
      </c>
      <c r="CI24" s="772">
        <f>'Прогноз движ.ден.средств'!CI19</f>
        <v>0</v>
      </c>
      <c r="CJ24" s="772">
        <f>'Прогноз движ.ден.средств'!CJ19</f>
        <v>0</v>
      </c>
      <c r="CK24" s="772">
        <f>'Прогноз движ.ден.средств'!CK19</f>
        <v>0</v>
      </c>
      <c r="CL24" s="772">
        <f>'Прогноз движ.ден.средств'!CL19</f>
        <v>0</v>
      </c>
      <c r="CM24" s="772">
        <f>'Прогноз движ.ден.средств'!CM19</f>
        <v>0</v>
      </c>
      <c r="CN24" s="772">
        <f>'Прогноз движ.ден.средств'!CN19</f>
        <v>0</v>
      </c>
      <c r="CO24" s="772">
        <f>'Прогноз движ.ден.средств'!CO19</f>
        <v>0</v>
      </c>
      <c r="CP24" s="772">
        <f>'Прогноз движ.ден.средств'!CP19</f>
        <v>0</v>
      </c>
      <c r="CQ24" s="772">
        <f>'Прогноз движ.ден.средств'!CQ19</f>
        <v>0</v>
      </c>
      <c r="CR24" s="772">
        <f>'Прогноз движ.ден.средств'!CR19</f>
        <v>0</v>
      </c>
      <c r="CS24" s="772">
        <f>'Прогноз движ.ден.средств'!CS19</f>
        <v>0</v>
      </c>
      <c r="CT24" s="772">
        <f>'Прогноз движ.ден.средств'!CT19</f>
        <v>0</v>
      </c>
      <c r="CU24" s="772">
        <f>'Прогноз движ.ден.средств'!CU19</f>
        <v>0</v>
      </c>
      <c r="CV24" s="772">
        <f>'Прогноз движ.ден.средств'!CV19</f>
        <v>0</v>
      </c>
      <c r="CW24" s="772">
        <f>'Прогноз движ.ден.средств'!CW19</f>
        <v>0</v>
      </c>
      <c r="CX24" s="772">
        <f>'Прогноз движ.ден.средств'!CX19</f>
        <v>0</v>
      </c>
      <c r="CY24" s="772">
        <f>'Прогноз движ.ден.средств'!CY19</f>
        <v>0</v>
      </c>
      <c r="CZ24" s="772">
        <f>'Прогноз движ.ден.средств'!CZ19</f>
        <v>0</v>
      </c>
      <c r="DA24" s="772">
        <f>'Прогноз движ.ден.средств'!DA19</f>
        <v>0</v>
      </c>
      <c r="DB24" s="772">
        <f>'Прогноз движ.ден.средств'!DB19</f>
        <v>0</v>
      </c>
      <c r="DC24" s="772">
        <f>'Прогноз движ.ден.средств'!DC19</f>
        <v>0</v>
      </c>
      <c r="DD24" s="772">
        <f>'Прогноз движ.ден.средств'!DD19</f>
        <v>0</v>
      </c>
      <c r="DE24" s="772">
        <f>'Прогноз движ.ден.средств'!DE19</f>
        <v>0</v>
      </c>
      <c r="DF24" s="772">
        <f>'Прогноз движ.ден.средств'!DF19</f>
        <v>0</v>
      </c>
      <c r="DG24" s="772">
        <f>'Прогноз движ.ден.средств'!DG19</f>
        <v>0</v>
      </c>
      <c r="DH24" s="772">
        <f>'Прогноз движ.ден.средств'!DH19</f>
        <v>0</v>
      </c>
      <c r="DI24" s="772">
        <f>'Прогноз движ.ден.средств'!DI19</f>
        <v>0</v>
      </c>
      <c r="DJ24" s="772">
        <f>'Прогноз движ.ден.средств'!DJ19</f>
        <v>0</v>
      </c>
      <c r="DK24" s="772">
        <f>'Прогноз движ.ден.средств'!DK19</f>
        <v>0</v>
      </c>
      <c r="DL24" s="772">
        <f>'Прогноз движ.ден.средств'!DL19</f>
        <v>0</v>
      </c>
      <c r="DM24" s="772">
        <f>'Прогноз движ.ден.средств'!DM19</f>
        <v>0</v>
      </c>
      <c r="DN24" s="772">
        <f>'Прогноз движ.ден.средств'!DN19</f>
        <v>0</v>
      </c>
      <c r="DO24" s="772">
        <f>'Прогноз движ.ден.средств'!DO19</f>
        <v>0</v>
      </c>
      <c r="DP24" s="772">
        <f>'Прогноз движ.ден.средств'!DP19</f>
        <v>0</v>
      </c>
      <c r="DQ24" s="772">
        <f>'Прогноз движ.ден.средств'!DQ19</f>
        <v>0</v>
      </c>
      <c r="DR24" s="772">
        <f>'Прогноз движ.ден.средств'!DR19</f>
        <v>0</v>
      </c>
      <c r="DS24" s="772">
        <f>'Прогноз движ.ден.средств'!DS19</f>
        <v>0</v>
      </c>
      <c r="DT24" s="772">
        <f>'Прогноз движ.ден.средств'!DT19</f>
        <v>0</v>
      </c>
      <c r="DU24" s="772">
        <f>'Прогноз движ.ден.средств'!DU19</f>
        <v>0</v>
      </c>
      <c r="DV24" s="772">
        <f>'Прогноз движ.ден.средств'!DV19</f>
        <v>0</v>
      </c>
      <c r="DW24" s="772">
        <f>'Прогноз движ.ден.средств'!DW19</f>
        <v>0</v>
      </c>
      <c r="DX24" s="772">
        <f>'Прогноз движ.ден.средств'!DX19</f>
        <v>0</v>
      </c>
      <c r="DY24" s="772">
        <f>'Прогноз движ.ден.средств'!DY19</f>
        <v>0</v>
      </c>
      <c r="DZ24" s="772">
        <f>'Прогноз движ.ден.средств'!DZ19</f>
        <v>0</v>
      </c>
      <c r="EA24" s="772">
        <f>'Прогноз движ.ден.средств'!EA19</f>
        <v>0</v>
      </c>
      <c r="EB24" s="772">
        <f>'Прогноз движ.ден.средств'!EB19</f>
        <v>0</v>
      </c>
      <c r="EC24" s="772">
        <f>'Прогноз движ.ден.средств'!EC19</f>
        <v>0</v>
      </c>
      <c r="ED24" s="772">
        <f>'Прогноз движ.ден.средств'!ED19</f>
        <v>0</v>
      </c>
      <c r="EE24" s="772">
        <f>'Прогноз движ.ден.средств'!EE19</f>
        <v>0</v>
      </c>
      <c r="EF24" s="772">
        <f>'Прогноз движ.ден.средств'!EF19</f>
        <v>0</v>
      </c>
      <c r="EG24" s="772">
        <f>'Прогноз движ.ден.средств'!EG19</f>
        <v>0</v>
      </c>
      <c r="EH24" s="772">
        <f>'Прогноз движ.ден.средств'!EH19</f>
        <v>0</v>
      </c>
      <c r="EI24" s="772">
        <f>'Прогноз движ.ден.средств'!EI19</f>
        <v>0</v>
      </c>
      <c r="EJ24" s="772">
        <f>'Прогноз движ.ден.средств'!EJ19</f>
        <v>0</v>
      </c>
      <c r="EK24" s="772">
        <f>'Прогноз движ.ден.средств'!EK19</f>
        <v>0</v>
      </c>
    </row>
    <row r="25" spans="1:141" ht="15.75" hidden="1" outlineLevel="1" x14ac:dyDescent="0.25">
      <c r="A25" s="418" t="str">
        <f>'Прогноз движ.ден.средств'!A20</f>
        <v>nnn</v>
      </c>
      <c r="B25" s="440">
        <f>'Прогноз движ.ден.средств'!B20</f>
        <v>0</v>
      </c>
      <c r="C25" s="772">
        <f>'Прогноз движ.ден.средств'!C20</f>
        <v>0</v>
      </c>
      <c r="D25" s="772">
        <f>'Прогноз движ.ден.средств'!D20</f>
        <v>0</v>
      </c>
      <c r="E25" s="772">
        <f>'Прогноз движ.ден.средств'!E20</f>
        <v>0</v>
      </c>
      <c r="F25" s="772">
        <f>'Прогноз движ.ден.средств'!F20</f>
        <v>0</v>
      </c>
      <c r="G25" s="772">
        <f>'Прогноз движ.ден.средств'!G20</f>
        <v>0</v>
      </c>
      <c r="H25" s="772">
        <f>'Прогноз движ.ден.средств'!H20</f>
        <v>0</v>
      </c>
      <c r="I25" s="772">
        <f>'Прогноз движ.ден.средств'!I20</f>
        <v>0</v>
      </c>
      <c r="J25" s="772">
        <f>'Прогноз движ.ден.средств'!J20</f>
        <v>0</v>
      </c>
      <c r="K25" s="772">
        <f>'Прогноз движ.ден.средств'!K20</f>
        <v>0</v>
      </c>
      <c r="L25" s="772">
        <f>'Прогноз движ.ден.средств'!L20</f>
        <v>0</v>
      </c>
      <c r="M25" s="772">
        <f>'Прогноз движ.ден.средств'!M20</f>
        <v>0</v>
      </c>
      <c r="N25" s="772">
        <f>'Прогноз движ.ден.средств'!N20</f>
        <v>0</v>
      </c>
      <c r="O25" s="772">
        <f>'Прогноз движ.ден.средств'!O20</f>
        <v>0</v>
      </c>
      <c r="P25" s="772">
        <f>'Прогноз движ.ден.средств'!P20</f>
        <v>0</v>
      </c>
      <c r="Q25" s="772">
        <f>'Прогноз движ.ден.средств'!Q20</f>
        <v>0</v>
      </c>
      <c r="R25" s="772">
        <f>'Прогноз движ.ден.средств'!R20</f>
        <v>0</v>
      </c>
      <c r="S25" s="772">
        <f>'Прогноз движ.ден.средств'!S20</f>
        <v>0</v>
      </c>
      <c r="T25" s="772">
        <f>'Прогноз движ.ден.средств'!T20</f>
        <v>0</v>
      </c>
      <c r="U25" s="772">
        <f>'Прогноз движ.ден.средств'!U20</f>
        <v>0</v>
      </c>
      <c r="V25" s="772">
        <f>'Прогноз движ.ден.средств'!V20</f>
        <v>0</v>
      </c>
      <c r="W25" s="772">
        <f>'Прогноз движ.ден.средств'!W20</f>
        <v>0</v>
      </c>
      <c r="X25" s="772">
        <f>'Прогноз движ.ден.средств'!X20</f>
        <v>0</v>
      </c>
      <c r="Y25" s="772">
        <f>'Прогноз движ.ден.средств'!Y20</f>
        <v>0</v>
      </c>
      <c r="Z25" s="772">
        <f>'Прогноз движ.ден.средств'!Z20</f>
        <v>0</v>
      </c>
      <c r="AA25" s="772">
        <f>'Прогноз движ.ден.средств'!AA20</f>
        <v>0</v>
      </c>
      <c r="AB25" s="772">
        <f>'Прогноз движ.ден.средств'!AB20</f>
        <v>0</v>
      </c>
      <c r="AC25" s="772">
        <f>'Прогноз движ.ден.средств'!AC20</f>
        <v>0</v>
      </c>
      <c r="AD25" s="772">
        <f>'Прогноз движ.ден.средств'!AD20</f>
        <v>0</v>
      </c>
      <c r="AE25" s="772">
        <f>'Прогноз движ.ден.средств'!AE20</f>
        <v>0</v>
      </c>
      <c r="AF25" s="772">
        <f>'Прогноз движ.ден.средств'!AF20</f>
        <v>0</v>
      </c>
      <c r="AG25" s="772">
        <f>'Прогноз движ.ден.средств'!AG20</f>
        <v>0</v>
      </c>
      <c r="AH25" s="772">
        <f>'Прогноз движ.ден.средств'!AH20</f>
        <v>0</v>
      </c>
      <c r="AI25" s="772">
        <f>'Прогноз движ.ден.средств'!AI20</f>
        <v>0</v>
      </c>
      <c r="AJ25" s="772">
        <f>'Прогноз движ.ден.средств'!AJ20</f>
        <v>0</v>
      </c>
      <c r="AK25" s="772">
        <f>'Прогноз движ.ден.средств'!AK20</f>
        <v>0</v>
      </c>
      <c r="AL25" s="772">
        <f>'Прогноз движ.ден.средств'!AL20</f>
        <v>0</v>
      </c>
      <c r="AM25" s="772">
        <f>'Прогноз движ.ден.средств'!AM20</f>
        <v>0</v>
      </c>
      <c r="AN25" s="772">
        <f>'Прогноз движ.ден.средств'!AN20</f>
        <v>0</v>
      </c>
      <c r="AO25" s="772">
        <f>'Прогноз движ.ден.средств'!AO20</f>
        <v>0</v>
      </c>
      <c r="AP25" s="772">
        <f>'Прогноз движ.ден.средств'!AP20</f>
        <v>0</v>
      </c>
      <c r="AQ25" s="772">
        <f>'Прогноз движ.ден.средств'!AQ20</f>
        <v>0</v>
      </c>
      <c r="AR25" s="772">
        <f>'Прогноз движ.ден.средств'!AR20</f>
        <v>0</v>
      </c>
      <c r="AS25" s="772">
        <f>'Прогноз движ.ден.средств'!AS20</f>
        <v>0</v>
      </c>
      <c r="AT25" s="772">
        <f>'Прогноз движ.ден.средств'!AT20</f>
        <v>0</v>
      </c>
      <c r="AU25" s="772">
        <f>'Прогноз движ.ден.средств'!AU20</f>
        <v>0</v>
      </c>
      <c r="AV25" s="772">
        <f>'Прогноз движ.ден.средств'!AV20</f>
        <v>0</v>
      </c>
      <c r="AW25" s="772">
        <f>'Прогноз движ.ден.средств'!AW20</f>
        <v>0</v>
      </c>
      <c r="AX25" s="772">
        <f>'Прогноз движ.ден.средств'!AX20</f>
        <v>0</v>
      </c>
      <c r="AY25" s="772">
        <f>'Прогноз движ.ден.средств'!AY20</f>
        <v>0</v>
      </c>
      <c r="AZ25" s="772">
        <f>'Прогноз движ.ден.средств'!AZ20</f>
        <v>0</v>
      </c>
      <c r="BA25" s="772">
        <f>'Прогноз движ.ден.средств'!BA20</f>
        <v>0</v>
      </c>
      <c r="BB25" s="772">
        <f>'Прогноз движ.ден.средств'!BB20</f>
        <v>0</v>
      </c>
      <c r="BC25" s="772">
        <f>'Прогноз движ.ден.средств'!BC20</f>
        <v>0</v>
      </c>
      <c r="BD25" s="772">
        <f>'Прогноз движ.ден.средств'!BD20</f>
        <v>0</v>
      </c>
      <c r="BE25" s="772">
        <f>'Прогноз движ.ден.средств'!BE20</f>
        <v>0</v>
      </c>
      <c r="BF25" s="772">
        <f>'Прогноз движ.ден.средств'!BF20</f>
        <v>0</v>
      </c>
      <c r="BG25" s="772">
        <f>'Прогноз движ.ден.средств'!BG20</f>
        <v>0</v>
      </c>
      <c r="BH25" s="772">
        <f>'Прогноз движ.ден.средств'!BH20</f>
        <v>0</v>
      </c>
      <c r="BI25" s="772">
        <f>'Прогноз движ.ден.средств'!BI20</f>
        <v>0</v>
      </c>
      <c r="BJ25" s="772">
        <f>'Прогноз движ.ден.средств'!BJ20</f>
        <v>0</v>
      </c>
      <c r="BK25" s="772">
        <f>'Прогноз движ.ден.средств'!BK20</f>
        <v>0</v>
      </c>
      <c r="BL25" s="772">
        <f>'Прогноз движ.ден.средств'!BL20</f>
        <v>0</v>
      </c>
      <c r="BM25" s="772">
        <f>'Прогноз движ.ден.средств'!BM20</f>
        <v>0</v>
      </c>
      <c r="BN25" s="772">
        <f>'Прогноз движ.ден.средств'!BN20</f>
        <v>0</v>
      </c>
      <c r="BO25" s="772">
        <f>'Прогноз движ.ден.средств'!BO20</f>
        <v>0</v>
      </c>
      <c r="BP25" s="772">
        <f>'Прогноз движ.ден.средств'!BP20</f>
        <v>0</v>
      </c>
      <c r="BQ25" s="772">
        <f>'Прогноз движ.ден.средств'!BQ20</f>
        <v>0</v>
      </c>
      <c r="BR25" s="772">
        <f>'Прогноз движ.ден.средств'!BR20</f>
        <v>0</v>
      </c>
      <c r="BS25" s="772">
        <f>'Прогноз движ.ден.средств'!BS20</f>
        <v>0</v>
      </c>
      <c r="BT25" s="772">
        <f>'Прогноз движ.ден.средств'!BT20</f>
        <v>0</v>
      </c>
      <c r="BU25" s="772">
        <f>'Прогноз движ.ден.средств'!BU20</f>
        <v>0</v>
      </c>
      <c r="BV25" s="772">
        <f>'Прогноз движ.ден.средств'!BV20</f>
        <v>0</v>
      </c>
      <c r="BW25" s="772">
        <f>'Прогноз движ.ден.средств'!BW20</f>
        <v>0</v>
      </c>
      <c r="BX25" s="772">
        <f>'Прогноз движ.ден.средств'!BX20</f>
        <v>0</v>
      </c>
      <c r="BY25" s="772">
        <f>'Прогноз движ.ден.средств'!BY20</f>
        <v>0</v>
      </c>
      <c r="BZ25" s="772">
        <f>'Прогноз движ.ден.средств'!BZ20</f>
        <v>0</v>
      </c>
      <c r="CA25" s="772">
        <f>'Прогноз движ.ден.средств'!CA20</f>
        <v>0</v>
      </c>
      <c r="CB25" s="772">
        <f>'Прогноз движ.ден.средств'!CB20</f>
        <v>0</v>
      </c>
      <c r="CC25" s="772">
        <f>'Прогноз движ.ден.средств'!CC20</f>
        <v>0</v>
      </c>
      <c r="CD25" s="772">
        <f>'Прогноз движ.ден.средств'!CD20</f>
        <v>0</v>
      </c>
      <c r="CE25" s="772">
        <f>'Прогноз движ.ден.средств'!CE20</f>
        <v>0</v>
      </c>
      <c r="CF25" s="772">
        <f>'Прогноз движ.ден.средств'!CF20</f>
        <v>0</v>
      </c>
      <c r="CG25" s="772">
        <f>'Прогноз движ.ден.средств'!CG20</f>
        <v>0</v>
      </c>
      <c r="CH25" s="772">
        <f>'Прогноз движ.ден.средств'!CH20</f>
        <v>0</v>
      </c>
      <c r="CI25" s="772">
        <f>'Прогноз движ.ден.средств'!CI20</f>
        <v>0</v>
      </c>
      <c r="CJ25" s="772">
        <f>'Прогноз движ.ден.средств'!CJ20</f>
        <v>0</v>
      </c>
      <c r="CK25" s="772">
        <f>'Прогноз движ.ден.средств'!CK20</f>
        <v>0</v>
      </c>
      <c r="CL25" s="772">
        <f>'Прогноз движ.ден.средств'!CL20</f>
        <v>0</v>
      </c>
      <c r="CM25" s="772">
        <f>'Прогноз движ.ден.средств'!CM20</f>
        <v>0</v>
      </c>
      <c r="CN25" s="772">
        <f>'Прогноз движ.ден.средств'!CN20</f>
        <v>0</v>
      </c>
      <c r="CO25" s="772">
        <f>'Прогноз движ.ден.средств'!CO20</f>
        <v>0</v>
      </c>
      <c r="CP25" s="772">
        <f>'Прогноз движ.ден.средств'!CP20</f>
        <v>0</v>
      </c>
      <c r="CQ25" s="772">
        <f>'Прогноз движ.ден.средств'!CQ20</f>
        <v>0</v>
      </c>
      <c r="CR25" s="772">
        <f>'Прогноз движ.ден.средств'!CR20</f>
        <v>0</v>
      </c>
      <c r="CS25" s="772">
        <f>'Прогноз движ.ден.средств'!CS20</f>
        <v>0</v>
      </c>
      <c r="CT25" s="772">
        <f>'Прогноз движ.ден.средств'!CT20</f>
        <v>0</v>
      </c>
      <c r="CU25" s="772">
        <f>'Прогноз движ.ден.средств'!CU20</f>
        <v>0</v>
      </c>
      <c r="CV25" s="772">
        <f>'Прогноз движ.ден.средств'!CV20</f>
        <v>0</v>
      </c>
      <c r="CW25" s="772">
        <f>'Прогноз движ.ден.средств'!CW20</f>
        <v>0</v>
      </c>
      <c r="CX25" s="772">
        <f>'Прогноз движ.ден.средств'!CX20</f>
        <v>0</v>
      </c>
      <c r="CY25" s="772">
        <f>'Прогноз движ.ден.средств'!CY20</f>
        <v>0</v>
      </c>
      <c r="CZ25" s="772">
        <f>'Прогноз движ.ден.средств'!CZ20</f>
        <v>0</v>
      </c>
      <c r="DA25" s="772">
        <f>'Прогноз движ.ден.средств'!DA20</f>
        <v>0</v>
      </c>
      <c r="DB25" s="772">
        <f>'Прогноз движ.ден.средств'!DB20</f>
        <v>0</v>
      </c>
      <c r="DC25" s="772">
        <f>'Прогноз движ.ден.средств'!DC20</f>
        <v>0</v>
      </c>
      <c r="DD25" s="772">
        <f>'Прогноз движ.ден.средств'!DD20</f>
        <v>0</v>
      </c>
      <c r="DE25" s="772">
        <f>'Прогноз движ.ден.средств'!DE20</f>
        <v>0</v>
      </c>
      <c r="DF25" s="772">
        <f>'Прогноз движ.ден.средств'!DF20</f>
        <v>0</v>
      </c>
      <c r="DG25" s="772">
        <f>'Прогноз движ.ден.средств'!DG20</f>
        <v>0</v>
      </c>
      <c r="DH25" s="772">
        <f>'Прогноз движ.ден.средств'!DH20</f>
        <v>0</v>
      </c>
      <c r="DI25" s="772">
        <f>'Прогноз движ.ден.средств'!DI20</f>
        <v>0</v>
      </c>
      <c r="DJ25" s="772">
        <f>'Прогноз движ.ден.средств'!DJ20</f>
        <v>0</v>
      </c>
      <c r="DK25" s="772">
        <f>'Прогноз движ.ден.средств'!DK20</f>
        <v>0</v>
      </c>
      <c r="DL25" s="772">
        <f>'Прогноз движ.ден.средств'!DL20</f>
        <v>0</v>
      </c>
      <c r="DM25" s="772">
        <f>'Прогноз движ.ден.средств'!DM20</f>
        <v>0</v>
      </c>
      <c r="DN25" s="772">
        <f>'Прогноз движ.ден.средств'!DN20</f>
        <v>0</v>
      </c>
      <c r="DO25" s="772">
        <f>'Прогноз движ.ден.средств'!DO20</f>
        <v>0</v>
      </c>
      <c r="DP25" s="772">
        <f>'Прогноз движ.ден.средств'!DP20</f>
        <v>0</v>
      </c>
      <c r="DQ25" s="772">
        <f>'Прогноз движ.ден.средств'!DQ20</f>
        <v>0</v>
      </c>
      <c r="DR25" s="772">
        <f>'Прогноз движ.ден.средств'!DR20</f>
        <v>0</v>
      </c>
      <c r="DS25" s="772">
        <f>'Прогноз движ.ден.средств'!DS20</f>
        <v>0</v>
      </c>
      <c r="DT25" s="772">
        <f>'Прогноз движ.ден.средств'!DT20</f>
        <v>0</v>
      </c>
      <c r="DU25" s="772">
        <f>'Прогноз движ.ден.средств'!DU20</f>
        <v>0</v>
      </c>
      <c r="DV25" s="772">
        <f>'Прогноз движ.ден.средств'!DV20</f>
        <v>0</v>
      </c>
      <c r="DW25" s="772">
        <f>'Прогноз движ.ден.средств'!DW20</f>
        <v>0</v>
      </c>
      <c r="DX25" s="772">
        <f>'Прогноз движ.ден.средств'!DX20</f>
        <v>0</v>
      </c>
      <c r="DY25" s="772">
        <f>'Прогноз движ.ден.средств'!DY20</f>
        <v>0</v>
      </c>
      <c r="DZ25" s="772">
        <f>'Прогноз движ.ден.средств'!DZ20</f>
        <v>0</v>
      </c>
      <c r="EA25" s="772">
        <f>'Прогноз движ.ден.средств'!EA20</f>
        <v>0</v>
      </c>
      <c r="EB25" s="772">
        <f>'Прогноз движ.ден.средств'!EB20</f>
        <v>0</v>
      </c>
      <c r="EC25" s="772">
        <f>'Прогноз движ.ден.средств'!EC20</f>
        <v>0</v>
      </c>
      <c r="ED25" s="772">
        <f>'Прогноз движ.ден.средств'!ED20</f>
        <v>0</v>
      </c>
      <c r="EE25" s="772">
        <f>'Прогноз движ.ден.средств'!EE20</f>
        <v>0</v>
      </c>
      <c r="EF25" s="772">
        <f>'Прогноз движ.ден.средств'!EF20</f>
        <v>0</v>
      </c>
      <c r="EG25" s="772">
        <f>'Прогноз движ.ден.средств'!EG20</f>
        <v>0</v>
      </c>
      <c r="EH25" s="772">
        <f>'Прогноз движ.ден.средств'!EH20</f>
        <v>0</v>
      </c>
      <c r="EI25" s="772">
        <f>'Прогноз движ.ден.средств'!EI20</f>
        <v>0</v>
      </c>
      <c r="EJ25" s="772">
        <f>'Прогноз движ.ден.средств'!EJ20</f>
        <v>0</v>
      </c>
      <c r="EK25" s="772">
        <f>'Прогноз движ.ден.средств'!EK20</f>
        <v>0</v>
      </c>
    </row>
    <row r="26" spans="1:141" ht="15.75" hidden="1" outlineLevel="1" x14ac:dyDescent="0.25">
      <c r="A26" s="418" t="str">
        <f>'Прогноз движ.ден.средств'!A21</f>
        <v>nnn</v>
      </c>
      <c r="B26" s="440">
        <f>'Прогноз движ.ден.средств'!B21</f>
        <v>0</v>
      </c>
      <c r="C26" s="772">
        <f>'Прогноз движ.ден.средств'!C21</f>
        <v>0</v>
      </c>
      <c r="D26" s="772">
        <f>'Прогноз движ.ден.средств'!D21</f>
        <v>0</v>
      </c>
      <c r="E26" s="772">
        <f>'Прогноз движ.ден.средств'!E21</f>
        <v>0</v>
      </c>
      <c r="F26" s="772">
        <f>'Прогноз движ.ден.средств'!F21</f>
        <v>0</v>
      </c>
      <c r="G26" s="772">
        <f>'Прогноз движ.ден.средств'!G21</f>
        <v>0</v>
      </c>
      <c r="H26" s="772">
        <f>'Прогноз движ.ден.средств'!H21</f>
        <v>0</v>
      </c>
      <c r="I26" s="772">
        <f>'Прогноз движ.ден.средств'!I21</f>
        <v>0</v>
      </c>
      <c r="J26" s="772">
        <f>'Прогноз движ.ден.средств'!J21</f>
        <v>0</v>
      </c>
      <c r="K26" s="772">
        <f>'Прогноз движ.ден.средств'!K21</f>
        <v>0</v>
      </c>
      <c r="L26" s="772">
        <f>'Прогноз движ.ден.средств'!L21</f>
        <v>0</v>
      </c>
      <c r="M26" s="772">
        <f>'Прогноз движ.ден.средств'!M21</f>
        <v>0</v>
      </c>
      <c r="N26" s="772">
        <f>'Прогноз движ.ден.средств'!N21</f>
        <v>0</v>
      </c>
      <c r="O26" s="772">
        <f>'Прогноз движ.ден.средств'!O21</f>
        <v>0</v>
      </c>
      <c r="P26" s="772">
        <f>'Прогноз движ.ден.средств'!P21</f>
        <v>0</v>
      </c>
      <c r="Q26" s="772">
        <f>'Прогноз движ.ден.средств'!Q21</f>
        <v>0</v>
      </c>
      <c r="R26" s="772">
        <f>'Прогноз движ.ден.средств'!R21</f>
        <v>0</v>
      </c>
      <c r="S26" s="772">
        <f>'Прогноз движ.ден.средств'!S21</f>
        <v>0</v>
      </c>
      <c r="T26" s="772">
        <f>'Прогноз движ.ден.средств'!T21</f>
        <v>0</v>
      </c>
      <c r="U26" s="772">
        <f>'Прогноз движ.ден.средств'!U21</f>
        <v>0</v>
      </c>
      <c r="V26" s="772">
        <f>'Прогноз движ.ден.средств'!V21</f>
        <v>0</v>
      </c>
      <c r="W26" s="772">
        <f>'Прогноз движ.ден.средств'!W21</f>
        <v>0</v>
      </c>
      <c r="X26" s="772">
        <f>'Прогноз движ.ден.средств'!X21</f>
        <v>0</v>
      </c>
      <c r="Y26" s="772">
        <f>'Прогноз движ.ден.средств'!Y21</f>
        <v>0</v>
      </c>
      <c r="Z26" s="772">
        <f>'Прогноз движ.ден.средств'!Z21</f>
        <v>0</v>
      </c>
      <c r="AA26" s="772">
        <f>'Прогноз движ.ден.средств'!AA21</f>
        <v>0</v>
      </c>
      <c r="AB26" s="772">
        <f>'Прогноз движ.ден.средств'!AB21</f>
        <v>0</v>
      </c>
      <c r="AC26" s="772">
        <f>'Прогноз движ.ден.средств'!AC21</f>
        <v>0</v>
      </c>
      <c r="AD26" s="772">
        <f>'Прогноз движ.ден.средств'!AD21</f>
        <v>0</v>
      </c>
      <c r="AE26" s="772">
        <f>'Прогноз движ.ден.средств'!AE21</f>
        <v>0</v>
      </c>
      <c r="AF26" s="772">
        <f>'Прогноз движ.ден.средств'!AF21</f>
        <v>0</v>
      </c>
      <c r="AG26" s="772">
        <f>'Прогноз движ.ден.средств'!AG21</f>
        <v>0</v>
      </c>
      <c r="AH26" s="772">
        <f>'Прогноз движ.ден.средств'!AH21</f>
        <v>0</v>
      </c>
      <c r="AI26" s="772">
        <f>'Прогноз движ.ден.средств'!AI21</f>
        <v>0</v>
      </c>
      <c r="AJ26" s="772">
        <f>'Прогноз движ.ден.средств'!AJ21</f>
        <v>0</v>
      </c>
      <c r="AK26" s="772">
        <f>'Прогноз движ.ден.средств'!AK21</f>
        <v>0</v>
      </c>
      <c r="AL26" s="772">
        <f>'Прогноз движ.ден.средств'!AL21</f>
        <v>0</v>
      </c>
      <c r="AM26" s="772">
        <f>'Прогноз движ.ден.средств'!AM21</f>
        <v>0</v>
      </c>
      <c r="AN26" s="772">
        <f>'Прогноз движ.ден.средств'!AN21</f>
        <v>0</v>
      </c>
      <c r="AO26" s="772">
        <f>'Прогноз движ.ден.средств'!AO21</f>
        <v>0</v>
      </c>
      <c r="AP26" s="772">
        <f>'Прогноз движ.ден.средств'!AP21</f>
        <v>0</v>
      </c>
      <c r="AQ26" s="772">
        <f>'Прогноз движ.ден.средств'!AQ21</f>
        <v>0</v>
      </c>
      <c r="AR26" s="772">
        <f>'Прогноз движ.ден.средств'!AR21</f>
        <v>0</v>
      </c>
      <c r="AS26" s="772">
        <f>'Прогноз движ.ден.средств'!AS21</f>
        <v>0</v>
      </c>
      <c r="AT26" s="772">
        <f>'Прогноз движ.ден.средств'!AT21</f>
        <v>0</v>
      </c>
      <c r="AU26" s="772">
        <f>'Прогноз движ.ден.средств'!AU21</f>
        <v>0</v>
      </c>
      <c r="AV26" s="772">
        <f>'Прогноз движ.ден.средств'!AV21</f>
        <v>0</v>
      </c>
      <c r="AW26" s="772">
        <f>'Прогноз движ.ден.средств'!AW21</f>
        <v>0</v>
      </c>
      <c r="AX26" s="772">
        <f>'Прогноз движ.ден.средств'!AX21</f>
        <v>0</v>
      </c>
      <c r="AY26" s="772">
        <f>'Прогноз движ.ден.средств'!AY21</f>
        <v>0</v>
      </c>
      <c r="AZ26" s="772">
        <f>'Прогноз движ.ден.средств'!AZ21</f>
        <v>0</v>
      </c>
      <c r="BA26" s="772">
        <f>'Прогноз движ.ден.средств'!BA21</f>
        <v>0</v>
      </c>
      <c r="BB26" s="772">
        <f>'Прогноз движ.ден.средств'!BB21</f>
        <v>0</v>
      </c>
      <c r="BC26" s="772">
        <f>'Прогноз движ.ден.средств'!BC21</f>
        <v>0</v>
      </c>
      <c r="BD26" s="772">
        <f>'Прогноз движ.ден.средств'!BD21</f>
        <v>0</v>
      </c>
      <c r="BE26" s="772">
        <f>'Прогноз движ.ден.средств'!BE21</f>
        <v>0</v>
      </c>
      <c r="BF26" s="772">
        <f>'Прогноз движ.ден.средств'!BF21</f>
        <v>0</v>
      </c>
      <c r="BG26" s="772">
        <f>'Прогноз движ.ден.средств'!BG21</f>
        <v>0</v>
      </c>
      <c r="BH26" s="772">
        <f>'Прогноз движ.ден.средств'!BH21</f>
        <v>0</v>
      </c>
      <c r="BI26" s="772">
        <f>'Прогноз движ.ден.средств'!BI21</f>
        <v>0</v>
      </c>
      <c r="BJ26" s="772">
        <f>'Прогноз движ.ден.средств'!BJ21</f>
        <v>0</v>
      </c>
      <c r="BK26" s="772">
        <f>'Прогноз движ.ден.средств'!BK21</f>
        <v>0</v>
      </c>
      <c r="BL26" s="772">
        <f>'Прогноз движ.ден.средств'!BL21</f>
        <v>0</v>
      </c>
      <c r="BM26" s="772">
        <f>'Прогноз движ.ден.средств'!BM21</f>
        <v>0</v>
      </c>
      <c r="BN26" s="772">
        <f>'Прогноз движ.ден.средств'!BN21</f>
        <v>0</v>
      </c>
      <c r="BO26" s="772">
        <f>'Прогноз движ.ден.средств'!BO21</f>
        <v>0</v>
      </c>
      <c r="BP26" s="772">
        <f>'Прогноз движ.ден.средств'!BP21</f>
        <v>0</v>
      </c>
      <c r="BQ26" s="772">
        <f>'Прогноз движ.ден.средств'!BQ21</f>
        <v>0</v>
      </c>
      <c r="BR26" s="772">
        <f>'Прогноз движ.ден.средств'!BR21</f>
        <v>0</v>
      </c>
      <c r="BS26" s="772">
        <f>'Прогноз движ.ден.средств'!BS21</f>
        <v>0</v>
      </c>
      <c r="BT26" s="772">
        <f>'Прогноз движ.ден.средств'!BT21</f>
        <v>0</v>
      </c>
      <c r="BU26" s="772">
        <f>'Прогноз движ.ден.средств'!BU21</f>
        <v>0</v>
      </c>
      <c r="BV26" s="772">
        <f>'Прогноз движ.ден.средств'!BV21</f>
        <v>0</v>
      </c>
      <c r="BW26" s="772">
        <f>'Прогноз движ.ден.средств'!BW21</f>
        <v>0</v>
      </c>
      <c r="BX26" s="772">
        <f>'Прогноз движ.ден.средств'!BX21</f>
        <v>0</v>
      </c>
      <c r="BY26" s="772">
        <f>'Прогноз движ.ден.средств'!BY21</f>
        <v>0</v>
      </c>
      <c r="BZ26" s="772">
        <f>'Прогноз движ.ден.средств'!BZ21</f>
        <v>0</v>
      </c>
      <c r="CA26" s="772">
        <f>'Прогноз движ.ден.средств'!CA21</f>
        <v>0</v>
      </c>
      <c r="CB26" s="772">
        <f>'Прогноз движ.ден.средств'!CB21</f>
        <v>0</v>
      </c>
      <c r="CC26" s="772">
        <f>'Прогноз движ.ден.средств'!CC21</f>
        <v>0</v>
      </c>
      <c r="CD26" s="772">
        <f>'Прогноз движ.ден.средств'!CD21</f>
        <v>0</v>
      </c>
      <c r="CE26" s="772">
        <f>'Прогноз движ.ден.средств'!CE21</f>
        <v>0</v>
      </c>
      <c r="CF26" s="772">
        <f>'Прогноз движ.ден.средств'!CF21</f>
        <v>0</v>
      </c>
      <c r="CG26" s="772">
        <f>'Прогноз движ.ден.средств'!CG21</f>
        <v>0</v>
      </c>
      <c r="CH26" s="772">
        <f>'Прогноз движ.ден.средств'!CH21</f>
        <v>0</v>
      </c>
      <c r="CI26" s="772">
        <f>'Прогноз движ.ден.средств'!CI21</f>
        <v>0</v>
      </c>
      <c r="CJ26" s="772">
        <f>'Прогноз движ.ден.средств'!CJ21</f>
        <v>0</v>
      </c>
      <c r="CK26" s="772">
        <f>'Прогноз движ.ден.средств'!CK21</f>
        <v>0</v>
      </c>
      <c r="CL26" s="772">
        <f>'Прогноз движ.ден.средств'!CL21</f>
        <v>0</v>
      </c>
      <c r="CM26" s="772">
        <f>'Прогноз движ.ден.средств'!CM21</f>
        <v>0</v>
      </c>
      <c r="CN26" s="772">
        <f>'Прогноз движ.ден.средств'!CN21</f>
        <v>0</v>
      </c>
      <c r="CO26" s="772">
        <f>'Прогноз движ.ден.средств'!CO21</f>
        <v>0</v>
      </c>
      <c r="CP26" s="772">
        <f>'Прогноз движ.ден.средств'!CP21</f>
        <v>0</v>
      </c>
      <c r="CQ26" s="772">
        <f>'Прогноз движ.ден.средств'!CQ21</f>
        <v>0</v>
      </c>
      <c r="CR26" s="772">
        <f>'Прогноз движ.ден.средств'!CR21</f>
        <v>0</v>
      </c>
      <c r="CS26" s="772">
        <f>'Прогноз движ.ден.средств'!CS21</f>
        <v>0</v>
      </c>
      <c r="CT26" s="772">
        <f>'Прогноз движ.ден.средств'!CT21</f>
        <v>0</v>
      </c>
      <c r="CU26" s="772">
        <f>'Прогноз движ.ден.средств'!CU21</f>
        <v>0</v>
      </c>
      <c r="CV26" s="772">
        <f>'Прогноз движ.ден.средств'!CV21</f>
        <v>0</v>
      </c>
      <c r="CW26" s="772">
        <f>'Прогноз движ.ден.средств'!CW21</f>
        <v>0</v>
      </c>
      <c r="CX26" s="772">
        <f>'Прогноз движ.ден.средств'!CX21</f>
        <v>0</v>
      </c>
      <c r="CY26" s="772">
        <f>'Прогноз движ.ден.средств'!CY21</f>
        <v>0</v>
      </c>
      <c r="CZ26" s="772">
        <f>'Прогноз движ.ден.средств'!CZ21</f>
        <v>0</v>
      </c>
      <c r="DA26" s="772">
        <f>'Прогноз движ.ден.средств'!DA21</f>
        <v>0</v>
      </c>
      <c r="DB26" s="772">
        <f>'Прогноз движ.ден.средств'!DB21</f>
        <v>0</v>
      </c>
      <c r="DC26" s="772">
        <f>'Прогноз движ.ден.средств'!DC21</f>
        <v>0</v>
      </c>
      <c r="DD26" s="772">
        <f>'Прогноз движ.ден.средств'!DD21</f>
        <v>0</v>
      </c>
      <c r="DE26" s="772">
        <f>'Прогноз движ.ден.средств'!DE21</f>
        <v>0</v>
      </c>
      <c r="DF26" s="772">
        <f>'Прогноз движ.ден.средств'!DF21</f>
        <v>0</v>
      </c>
      <c r="DG26" s="772">
        <f>'Прогноз движ.ден.средств'!DG21</f>
        <v>0</v>
      </c>
      <c r="DH26" s="772">
        <f>'Прогноз движ.ден.средств'!DH21</f>
        <v>0</v>
      </c>
      <c r="DI26" s="772">
        <f>'Прогноз движ.ден.средств'!DI21</f>
        <v>0</v>
      </c>
      <c r="DJ26" s="772">
        <f>'Прогноз движ.ден.средств'!DJ21</f>
        <v>0</v>
      </c>
      <c r="DK26" s="772">
        <f>'Прогноз движ.ден.средств'!DK21</f>
        <v>0</v>
      </c>
      <c r="DL26" s="772">
        <f>'Прогноз движ.ден.средств'!DL21</f>
        <v>0</v>
      </c>
      <c r="DM26" s="772">
        <f>'Прогноз движ.ден.средств'!DM21</f>
        <v>0</v>
      </c>
      <c r="DN26" s="772">
        <f>'Прогноз движ.ден.средств'!DN21</f>
        <v>0</v>
      </c>
      <c r="DO26" s="772">
        <f>'Прогноз движ.ден.средств'!DO21</f>
        <v>0</v>
      </c>
      <c r="DP26" s="772">
        <f>'Прогноз движ.ден.средств'!DP21</f>
        <v>0</v>
      </c>
      <c r="DQ26" s="772">
        <f>'Прогноз движ.ден.средств'!DQ21</f>
        <v>0</v>
      </c>
      <c r="DR26" s="772">
        <f>'Прогноз движ.ден.средств'!DR21</f>
        <v>0</v>
      </c>
      <c r="DS26" s="772">
        <f>'Прогноз движ.ден.средств'!DS21</f>
        <v>0</v>
      </c>
      <c r="DT26" s="772">
        <f>'Прогноз движ.ден.средств'!DT21</f>
        <v>0</v>
      </c>
      <c r="DU26" s="772">
        <f>'Прогноз движ.ден.средств'!DU21</f>
        <v>0</v>
      </c>
      <c r="DV26" s="772">
        <f>'Прогноз движ.ден.средств'!DV21</f>
        <v>0</v>
      </c>
      <c r="DW26" s="772">
        <f>'Прогноз движ.ден.средств'!DW21</f>
        <v>0</v>
      </c>
      <c r="DX26" s="772">
        <f>'Прогноз движ.ден.средств'!DX21</f>
        <v>0</v>
      </c>
      <c r="DY26" s="772">
        <f>'Прогноз движ.ден.средств'!DY21</f>
        <v>0</v>
      </c>
      <c r="DZ26" s="772">
        <f>'Прогноз движ.ден.средств'!DZ21</f>
        <v>0</v>
      </c>
      <c r="EA26" s="772">
        <f>'Прогноз движ.ден.средств'!EA21</f>
        <v>0</v>
      </c>
      <c r="EB26" s="772">
        <f>'Прогноз движ.ден.средств'!EB21</f>
        <v>0</v>
      </c>
      <c r="EC26" s="772">
        <f>'Прогноз движ.ден.средств'!EC21</f>
        <v>0</v>
      </c>
      <c r="ED26" s="772">
        <f>'Прогноз движ.ден.средств'!ED21</f>
        <v>0</v>
      </c>
      <c r="EE26" s="772">
        <f>'Прогноз движ.ден.средств'!EE21</f>
        <v>0</v>
      </c>
      <c r="EF26" s="772">
        <f>'Прогноз движ.ден.средств'!EF21</f>
        <v>0</v>
      </c>
      <c r="EG26" s="772">
        <f>'Прогноз движ.ден.средств'!EG21</f>
        <v>0</v>
      </c>
      <c r="EH26" s="772">
        <f>'Прогноз движ.ден.средств'!EH21</f>
        <v>0</v>
      </c>
      <c r="EI26" s="772">
        <f>'Прогноз движ.ден.средств'!EI21</f>
        <v>0</v>
      </c>
      <c r="EJ26" s="772">
        <f>'Прогноз движ.ден.средств'!EJ21</f>
        <v>0</v>
      </c>
      <c r="EK26" s="772">
        <f>'Прогноз движ.ден.средств'!EK21</f>
        <v>0</v>
      </c>
    </row>
    <row r="27" spans="1:141" ht="15.75" hidden="1" outlineLevel="1" x14ac:dyDescent="0.25">
      <c r="A27" s="418" t="str">
        <f>'Прогноз движ.ден.средств'!A22</f>
        <v>nnn</v>
      </c>
      <c r="B27" s="440">
        <f>'Прогноз движ.ден.средств'!B22</f>
        <v>0</v>
      </c>
      <c r="C27" s="772">
        <f>'Прогноз движ.ден.средств'!C22</f>
        <v>0</v>
      </c>
      <c r="D27" s="772">
        <f>'Прогноз движ.ден.средств'!D22</f>
        <v>0</v>
      </c>
      <c r="E27" s="772">
        <f>'Прогноз движ.ден.средств'!E22</f>
        <v>0</v>
      </c>
      <c r="F27" s="772">
        <f>'Прогноз движ.ден.средств'!F22</f>
        <v>0</v>
      </c>
      <c r="G27" s="772">
        <f>'Прогноз движ.ден.средств'!G22</f>
        <v>0</v>
      </c>
      <c r="H27" s="772">
        <f>'Прогноз движ.ден.средств'!H22</f>
        <v>0</v>
      </c>
      <c r="I27" s="772">
        <f>'Прогноз движ.ден.средств'!I22</f>
        <v>0</v>
      </c>
      <c r="J27" s="772">
        <f>'Прогноз движ.ден.средств'!J22</f>
        <v>0</v>
      </c>
      <c r="K27" s="772">
        <f>'Прогноз движ.ден.средств'!K22</f>
        <v>0</v>
      </c>
      <c r="L27" s="772">
        <f>'Прогноз движ.ден.средств'!L22</f>
        <v>0</v>
      </c>
      <c r="M27" s="772">
        <f>'Прогноз движ.ден.средств'!M22</f>
        <v>0</v>
      </c>
      <c r="N27" s="772">
        <f>'Прогноз движ.ден.средств'!N22</f>
        <v>0</v>
      </c>
      <c r="O27" s="772">
        <f>'Прогноз движ.ден.средств'!O22</f>
        <v>0</v>
      </c>
      <c r="P27" s="772">
        <f>'Прогноз движ.ден.средств'!P22</f>
        <v>0</v>
      </c>
      <c r="Q27" s="772">
        <f>'Прогноз движ.ден.средств'!Q22</f>
        <v>0</v>
      </c>
      <c r="R27" s="772">
        <f>'Прогноз движ.ден.средств'!R22</f>
        <v>0</v>
      </c>
      <c r="S27" s="772">
        <f>'Прогноз движ.ден.средств'!S22</f>
        <v>0</v>
      </c>
      <c r="T27" s="772">
        <f>'Прогноз движ.ден.средств'!T22</f>
        <v>0</v>
      </c>
      <c r="U27" s="772">
        <f>'Прогноз движ.ден.средств'!U22</f>
        <v>0</v>
      </c>
      <c r="V27" s="772">
        <f>'Прогноз движ.ден.средств'!V22</f>
        <v>0</v>
      </c>
      <c r="W27" s="772">
        <f>'Прогноз движ.ден.средств'!W22</f>
        <v>0</v>
      </c>
      <c r="X27" s="772">
        <f>'Прогноз движ.ден.средств'!X22</f>
        <v>0</v>
      </c>
      <c r="Y27" s="772">
        <f>'Прогноз движ.ден.средств'!Y22</f>
        <v>0</v>
      </c>
      <c r="Z27" s="772">
        <f>'Прогноз движ.ден.средств'!Z22</f>
        <v>0</v>
      </c>
      <c r="AA27" s="772">
        <f>'Прогноз движ.ден.средств'!AA22</f>
        <v>0</v>
      </c>
      <c r="AB27" s="772">
        <f>'Прогноз движ.ден.средств'!AB22</f>
        <v>0</v>
      </c>
      <c r="AC27" s="772">
        <f>'Прогноз движ.ден.средств'!AC22</f>
        <v>0</v>
      </c>
      <c r="AD27" s="772">
        <f>'Прогноз движ.ден.средств'!AD22</f>
        <v>0</v>
      </c>
      <c r="AE27" s="772">
        <f>'Прогноз движ.ден.средств'!AE22</f>
        <v>0</v>
      </c>
      <c r="AF27" s="772">
        <f>'Прогноз движ.ден.средств'!AF22</f>
        <v>0</v>
      </c>
      <c r="AG27" s="772">
        <f>'Прогноз движ.ден.средств'!AG22</f>
        <v>0</v>
      </c>
      <c r="AH27" s="772">
        <f>'Прогноз движ.ден.средств'!AH22</f>
        <v>0</v>
      </c>
      <c r="AI27" s="772">
        <f>'Прогноз движ.ден.средств'!AI22</f>
        <v>0</v>
      </c>
      <c r="AJ27" s="772">
        <f>'Прогноз движ.ден.средств'!AJ22</f>
        <v>0</v>
      </c>
      <c r="AK27" s="772">
        <f>'Прогноз движ.ден.средств'!AK22</f>
        <v>0</v>
      </c>
      <c r="AL27" s="772">
        <f>'Прогноз движ.ден.средств'!AL22</f>
        <v>0</v>
      </c>
      <c r="AM27" s="772">
        <f>'Прогноз движ.ден.средств'!AM22</f>
        <v>0</v>
      </c>
      <c r="AN27" s="772">
        <f>'Прогноз движ.ден.средств'!AN22</f>
        <v>0</v>
      </c>
      <c r="AO27" s="772">
        <f>'Прогноз движ.ден.средств'!AO22</f>
        <v>0</v>
      </c>
      <c r="AP27" s="772">
        <f>'Прогноз движ.ден.средств'!AP22</f>
        <v>0</v>
      </c>
      <c r="AQ27" s="772">
        <f>'Прогноз движ.ден.средств'!AQ22</f>
        <v>0</v>
      </c>
      <c r="AR27" s="772">
        <f>'Прогноз движ.ден.средств'!AR22</f>
        <v>0</v>
      </c>
      <c r="AS27" s="772">
        <f>'Прогноз движ.ден.средств'!AS22</f>
        <v>0</v>
      </c>
      <c r="AT27" s="772">
        <f>'Прогноз движ.ден.средств'!AT22</f>
        <v>0</v>
      </c>
      <c r="AU27" s="772">
        <f>'Прогноз движ.ден.средств'!AU22</f>
        <v>0</v>
      </c>
      <c r="AV27" s="772">
        <f>'Прогноз движ.ден.средств'!AV22</f>
        <v>0</v>
      </c>
      <c r="AW27" s="772">
        <f>'Прогноз движ.ден.средств'!AW22</f>
        <v>0</v>
      </c>
      <c r="AX27" s="772">
        <f>'Прогноз движ.ден.средств'!AX22</f>
        <v>0</v>
      </c>
      <c r="AY27" s="772">
        <f>'Прогноз движ.ден.средств'!AY22</f>
        <v>0</v>
      </c>
      <c r="AZ27" s="772">
        <f>'Прогноз движ.ден.средств'!AZ22</f>
        <v>0</v>
      </c>
      <c r="BA27" s="772">
        <f>'Прогноз движ.ден.средств'!BA22</f>
        <v>0</v>
      </c>
      <c r="BB27" s="772">
        <f>'Прогноз движ.ден.средств'!BB22</f>
        <v>0</v>
      </c>
      <c r="BC27" s="772">
        <f>'Прогноз движ.ден.средств'!BC22</f>
        <v>0</v>
      </c>
      <c r="BD27" s="772">
        <f>'Прогноз движ.ден.средств'!BD22</f>
        <v>0</v>
      </c>
      <c r="BE27" s="772">
        <f>'Прогноз движ.ден.средств'!BE22</f>
        <v>0</v>
      </c>
      <c r="BF27" s="772">
        <f>'Прогноз движ.ден.средств'!BF22</f>
        <v>0</v>
      </c>
      <c r="BG27" s="772">
        <f>'Прогноз движ.ден.средств'!BG22</f>
        <v>0</v>
      </c>
      <c r="BH27" s="772">
        <f>'Прогноз движ.ден.средств'!BH22</f>
        <v>0</v>
      </c>
      <c r="BI27" s="772">
        <f>'Прогноз движ.ден.средств'!BI22</f>
        <v>0</v>
      </c>
      <c r="BJ27" s="772">
        <f>'Прогноз движ.ден.средств'!BJ22</f>
        <v>0</v>
      </c>
      <c r="BK27" s="772">
        <f>'Прогноз движ.ден.средств'!BK22</f>
        <v>0</v>
      </c>
      <c r="BL27" s="772">
        <f>'Прогноз движ.ден.средств'!BL22</f>
        <v>0</v>
      </c>
      <c r="BM27" s="772">
        <f>'Прогноз движ.ден.средств'!BM22</f>
        <v>0</v>
      </c>
      <c r="BN27" s="772">
        <f>'Прогноз движ.ден.средств'!BN22</f>
        <v>0</v>
      </c>
      <c r="BO27" s="772">
        <f>'Прогноз движ.ден.средств'!BO22</f>
        <v>0</v>
      </c>
      <c r="BP27" s="772">
        <f>'Прогноз движ.ден.средств'!BP22</f>
        <v>0</v>
      </c>
      <c r="BQ27" s="772">
        <f>'Прогноз движ.ден.средств'!BQ22</f>
        <v>0</v>
      </c>
      <c r="BR27" s="772">
        <f>'Прогноз движ.ден.средств'!BR22</f>
        <v>0</v>
      </c>
      <c r="BS27" s="772">
        <f>'Прогноз движ.ден.средств'!BS22</f>
        <v>0</v>
      </c>
      <c r="BT27" s="772">
        <f>'Прогноз движ.ден.средств'!BT22</f>
        <v>0</v>
      </c>
      <c r="BU27" s="772">
        <f>'Прогноз движ.ден.средств'!BU22</f>
        <v>0</v>
      </c>
      <c r="BV27" s="772">
        <f>'Прогноз движ.ден.средств'!BV22</f>
        <v>0</v>
      </c>
      <c r="BW27" s="772">
        <f>'Прогноз движ.ден.средств'!BW22</f>
        <v>0</v>
      </c>
      <c r="BX27" s="772">
        <f>'Прогноз движ.ден.средств'!BX22</f>
        <v>0</v>
      </c>
      <c r="BY27" s="772">
        <f>'Прогноз движ.ден.средств'!BY22</f>
        <v>0</v>
      </c>
      <c r="BZ27" s="772">
        <f>'Прогноз движ.ден.средств'!BZ22</f>
        <v>0</v>
      </c>
      <c r="CA27" s="772">
        <f>'Прогноз движ.ден.средств'!CA22</f>
        <v>0</v>
      </c>
      <c r="CB27" s="772">
        <f>'Прогноз движ.ден.средств'!CB22</f>
        <v>0</v>
      </c>
      <c r="CC27" s="772">
        <f>'Прогноз движ.ден.средств'!CC22</f>
        <v>0</v>
      </c>
      <c r="CD27" s="772">
        <f>'Прогноз движ.ден.средств'!CD22</f>
        <v>0</v>
      </c>
      <c r="CE27" s="772">
        <f>'Прогноз движ.ден.средств'!CE22</f>
        <v>0</v>
      </c>
      <c r="CF27" s="772">
        <f>'Прогноз движ.ден.средств'!CF22</f>
        <v>0</v>
      </c>
      <c r="CG27" s="772">
        <f>'Прогноз движ.ден.средств'!CG22</f>
        <v>0</v>
      </c>
      <c r="CH27" s="772">
        <f>'Прогноз движ.ден.средств'!CH22</f>
        <v>0</v>
      </c>
      <c r="CI27" s="772">
        <f>'Прогноз движ.ден.средств'!CI22</f>
        <v>0</v>
      </c>
      <c r="CJ27" s="772">
        <f>'Прогноз движ.ден.средств'!CJ22</f>
        <v>0</v>
      </c>
      <c r="CK27" s="772">
        <f>'Прогноз движ.ден.средств'!CK22</f>
        <v>0</v>
      </c>
      <c r="CL27" s="772">
        <f>'Прогноз движ.ден.средств'!CL22</f>
        <v>0</v>
      </c>
      <c r="CM27" s="772">
        <f>'Прогноз движ.ден.средств'!CM22</f>
        <v>0</v>
      </c>
      <c r="CN27" s="772">
        <f>'Прогноз движ.ден.средств'!CN22</f>
        <v>0</v>
      </c>
      <c r="CO27" s="772">
        <f>'Прогноз движ.ден.средств'!CO22</f>
        <v>0</v>
      </c>
      <c r="CP27" s="772">
        <f>'Прогноз движ.ден.средств'!CP22</f>
        <v>0</v>
      </c>
      <c r="CQ27" s="772">
        <f>'Прогноз движ.ден.средств'!CQ22</f>
        <v>0</v>
      </c>
      <c r="CR27" s="772">
        <f>'Прогноз движ.ден.средств'!CR22</f>
        <v>0</v>
      </c>
      <c r="CS27" s="772">
        <f>'Прогноз движ.ден.средств'!CS22</f>
        <v>0</v>
      </c>
      <c r="CT27" s="772">
        <f>'Прогноз движ.ден.средств'!CT22</f>
        <v>0</v>
      </c>
      <c r="CU27" s="772">
        <f>'Прогноз движ.ден.средств'!CU22</f>
        <v>0</v>
      </c>
      <c r="CV27" s="772">
        <f>'Прогноз движ.ден.средств'!CV22</f>
        <v>0</v>
      </c>
      <c r="CW27" s="772">
        <f>'Прогноз движ.ден.средств'!CW22</f>
        <v>0</v>
      </c>
      <c r="CX27" s="772">
        <f>'Прогноз движ.ден.средств'!CX22</f>
        <v>0</v>
      </c>
      <c r="CY27" s="772">
        <f>'Прогноз движ.ден.средств'!CY22</f>
        <v>0</v>
      </c>
      <c r="CZ27" s="772">
        <f>'Прогноз движ.ден.средств'!CZ22</f>
        <v>0</v>
      </c>
      <c r="DA27" s="772">
        <f>'Прогноз движ.ден.средств'!DA22</f>
        <v>0</v>
      </c>
      <c r="DB27" s="772">
        <f>'Прогноз движ.ден.средств'!DB22</f>
        <v>0</v>
      </c>
      <c r="DC27" s="772">
        <f>'Прогноз движ.ден.средств'!DC22</f>
        <v>0</v>
      </c>
      <c r="DD27" s="772">
        <f>'Прогноз движ.ден.средств'!DD22</f>
        <v>0</v>
      </c>
      <c r="DE27" s="772">
        <f>'Прогноз движ.ден.средств'!DE22</f>
        <v>0</v>
      </c>
      <c r="DF27" s="772">
        <f>'Прогноз движ.ден.средств'!DF22</f>
        <v>0</v>
      </c>
      <c r="DG27" s="772">
        <f>'Прогноз движ.ден.средств'!DG22</f>
        <v>0</v>
      </c>
      <c r="DH27" s="772">
        <f>'Прогноз движ.ден.средств'!DH22</f>
        <v>0</v>
      </c>
      <c r="DI27" s="772">
        <f>'Прогноз движ.ден.средств'!DI22</f>
        <v>0</v>
      </c>
      <c r="DJ27" s="772">
        <f>'Прогноз движ.ден.средств'!DJ22</f>
        <v>0</v>
      </c>
      <c r="DK27" s="772">
        <f>'Прогноз движ.ден.средств'!DK22</f>
        <v>0</v>
      </c>
      <c r="DL27" s="772">
        <f>'Прогноз движ.ден.средств'!DL22</f>
        <v>0</v>
      </c>
      <c r="DM27" s="772">
        <f>'Прогноз движ.ден.средств'!DM22</f>
        <v>0</v>
      </c>
      <c r="DN27" s="772">
        <f>'Прогноз движ.ден.средств'!DN22</f>
        <v>0</v>
      </c>
      <c r="DO27" s="772">
        <f>'Прогноз движ.ден.средств'!DO22</f>
        <v>0</v>
      </c>
      <c r="DP27" s="772">
        <f>'Прогноз движ.ден.средств'!DP22</f>
        <v>0</v>
      </c>
      <c r="DQ27" s="772">
        <f>'Прогноз движ.ден.средств'!DQ22</f>
        <v>0</v>
      </c>
      <c r="DR27" s="772">
        <f>'Прогноз движ.ден.средств'!DR22</f>
        <v>0</v>
      </c>
      <c r="DS27" s="772">
        <f>'Прогноз движ.ден.средств'!DS22</f>
        <v>0</v>
      </c>
      <c r="DT27" s="772">
        <f>'Прогноз движ.ден.средств'!DT22</f>
        <v>0</v>
      </c>
      <c r="DU27" s="772">
        <f>'Прогноз движ.ден.средств'!DU22</f>
        <v>0</v>
      </c>
      <c r="DV27" s="772">
        <f>'Прогноз движ.ден.средств'!DV22</f>
        <v>0</v>
      </c>
      <c r="DW27" s="772">
        <f>'Прогноз движ.ден.средств'!DW22</f>
        <v>0</v>
      </c>
      <c r="DX27" s="772">
        <f>'Прогноз движ.ден.средств'!DX22</f>
        <v>0</v>
      </c>
      <c r="DY27" s="772">
        <f>'Прогноз движ.ден.средств'!DY22</f>
        <v>0</v>
      </c>
      <c r="DZ27" s="772">
        <f>'Прогноз движ.ден.средств'!DZ22</f>
        <v>0</v>
      </c>
      <c r="EA27" s="772">
        <f>'Прогноз движ.ден.средств'!EA22</f>
        <v>0</v>
      </c>
      <c r="EB27" s="772">
        <f>'Прогноз движ.ден.средств'!EB22</f>
        <v>0</v>
      </c>
      <c r="EC27" s="772">
        <f>'Прогноз движ.ден.средств'!EC22</f>
        <v>0</v>
      </c>
      <c r="ED27" s="772">
        <f>'Прогноз движ.ден.средств'!ED22</f>
        <v>0</v>
      </c>
      <c r="EE27" s="772">
        <f>'Прогноз движ.ден.средств'!EE22</f>
        <v>0</v>
      </c>
      <c r="EF27" s="772">
        <f>'Прогноз движ.ден.средств'!EF22</f>
        <v>0</v>
      </c>
      <c r="EG27" s="772">
        <f>'Прогноз движ.ден.средств'!EG22</f>
        <v>0</v>
      </c>
      <c r="EH27" s="772">
        <f>'Прогноз движ.ден.средств'!EH22</f>
        <v>0</v>
      </c>
      <c r="EI27" s="772">
        <f>'Прогноз движ.ден.средств'!EI22</f>
        <v>0</v>
      </c>
      <c r="EJ27" s="772">
        <f>'Прогноз движ.ден.средств'!EJ22</f>
        <v>0</v>
      </c>
      <c r="EK27" s="772">
        <f>'Прогноз движ.ден.средств'!EK22</f>
        <v>0</v>
      </c>
    </row>
    <row r="28" spans="1:141" ht="15.75" hidden="1" outlineLevel="1" x14ac:dyDescent="0.25">
      <c r="A28" s="418" t="str">
        <f>'Прогноз движ.ден.средств'!A23</f>
        <v>nnn</v>
      </c>
      <c r="B28" s="440">
        <f>'Прогноз движ.ден.средств'!B23</f>
        <v>0</v>
      </c>
      <c r="C28" s="772">
        <f>'Прогноз движ.ден.средств'!C23</f>
        <v>0</v>
      </c>
      <c r="D28" s="772">
        <f>'Прогноз движ.ден.средств'!D23</f>
        <v>0</v>
      </c>
      <c r="E28" s="772">
        <f>'Прогноз движ.ден.средств'!E23</f>
        <v>0</v>
      </c>
      <c r="F28" s="772">
        <f>'Прогноз движ.ден.средств'!F23</f>
        <v>0</v>
      </c>
      <c r="G28" s="772">
        <f>'Прогноз движ.ден.средств'!G23</f>
        <v>0</v>
      </c>
      <c r="H28" s="772">
        <f>'Прогноз движ.ден.средств'!H23</f>
        <v>0</v>
      </c>
      <c r="I28" s="772">
        <f>'Прогноз движ.ден.средств'!I23</f>
        <v>0</v>
      </c>
      <c r="J28" s="772">
        <f>'Прогноз движ.ден.средств'!J23</f>
        <v>0</v>
      </c>
      <c r="K28" s="772">
        <f>'Прогноз движ.ден.средств'!K23</f>
        <v>0</v>
      </c>
      <c r="L28" s="772">
        <f>'Прогноз движ.ден.средств'!L23</f>
        <v>0</v>
      </c>
      <c r="M28" s="772">
        <f>'Прогноз движ.ден.средств'!M23</f>
        <v>0</v>
      </c>
      <c r="N28" s="772">
        <f>'Прогноз движ.ден.средств'!N23</f>
        <v>0</v>
      </c>
      <c r="O28" s="772">
        <f>'Прогноз движ.ден.средств'!O23</f>
        <v>0</v>
      </c>
      <c r="P28" s="772">
        <f>'Прогноз движ.ден.средств'!P23</f>
        <v>0</v>
      </c>
      <c r="Q28" s="772">
        <f>'Прогноз движ.ден.средств'!Q23</f>
        <v>0</v>
      </c>
      <c r="R28" s="772">
        <f>'Прогноз движ.ден.средств'!R23</f>
        <v>0</v>
      </c>
      <c r="S28" s="772">
        <f>'Прогноз движ.ден.средств'!S23</f>
        <v>0</v>
      </c>
      <c r="T28" s="772">
        <f>'Прогноз движ.ден.средств'!T23</f>
        <v>0</v>
      </c>
      <c r="U28" s="772">
        <f>'Прогноз движ.ден.средств'!U23</f>
        <v>0</v>
      </c>
      <c r="V28" s="772">
        <f>'Прогноз движ.ден.средств'!V23</f>
        <v>0</v>
      </c>
      <c r="W28" s="772">
        <f>'Прогноз движ.ден.средств'!W23</f>
        <v>0</v>
      </c>
      <c r="X28" s="772">
        <f>'Прогноз движ.ден.средств'!X23</f>
        <v>0</v>
      </c>
      <c r="Y28" s="772">
        <f>'Прогноз движ.ден.средств'!Y23</f>
        <v>0</v>
      </c>
      <c r="Z28" s="772">
        <f>'Прогноз движ.ден.средств'!Z23</f>
        <v>0</v>
      </c>
      <c r="AA28" s="772">
        <f>'Прогноз движ.ден.средств'!AA23</f>
        <v>0</v>
      </c>
      <c r="AB28" s="772">
        <f>'Прогноз движ.ден.средств'!AB23</f>
        <v>0</v>
      </c>
      <c r="AC28" s="772">
        <f>'Прогноз движ.ден.средств'!AC23</f>
        <v>0</v>
      </c>
      <c r="AD28" s="772">
        <f>'Прогноз движ.ден.средств'!AD23</f>
        <v>0</v>
      </c>
      <c r="AE28" s="772">
        <f>'Прогноз движ.ден.средств'!AE23</f>
        <v>0</v>
      </c>
      <c r="AF28" s="772">
        <f>'Прогноз движ.ден.средств'!AF23</f>
        <v>0</v>
      </c>
      <c r="AG28" s="772">
        <f>'Прогноз движ.ден.средств'!AG23</f>
        <v>0</v>
      </c>
      <c r="AH28" s="772">
        <f>'Прогноз движ.ден.средств'!AH23</f>
        <v>0</v>
      </c>
      <c r="AI28" s="772">
        <f>'Прогноз движ.ден.средств'!AI23</f>
        <v>0</v>
      </c>
      <c r="AJ28" s="772">
        <f>'Прогноз движ.ден.средств'!AJ23</f>
        <v>0</v>
      </c>
      <c r="AK28" s="772">
        <f>'Прогноз движ.ден.средств'!AK23</f>
        <v>0</v>
      </c>
      <c r="AL28" s="772">
        <f>'Прогноз движ.ден.средств'!AL23</f>
        <v>0</v>
      </c>
      <c r="AM28" s="772">
        <f>'Прогноз движ.ден.средств'!AM23</f>
        <v>0</v>
      </c>
      <c r="AN28" s="772">
        <f>'Прогноз движ.ден.средств'!AN23</f>
        <v>0</v>
      </c>
      <c r="AO28" s="772">
        <f>'Прогноз движ.ден.средств'!AO23</f>
        <v>0</v>
      </c>
      <c r="AP28" s="772">
        <f>'Прогноз движ.ден.средств'!AP23</f>
        <v>0</v>
      </c>
      <c r="AQ28" s="772">
        <f>'Прогноз движ.ден.средств'!AQ23</f>
        <v>0</v>
      </c>
      <c r="AR28" s="772">
        <f>'Прогноз движ.ден.средств'!AR23</f>
        <v>0</v>
      </c>
      <c r="AS28" s="772">
        <f>'Прогноз движ.ден.средств'!AS23</f>
        <v>0</v>
      </c>
      <c r="AT28" s="772">
        <f>'Прогноз движ.ден.средств'!AT23</f>
        <v>0</v>
      </c>
      <c r="AU28" s="772">
        <f>'Прогноз движ.ден.средств'!AU23</f>
        <v>0</v>
      </c>
      <c r="AV28" s="772">
        <f>'Прогноз движ.ден.средств'!AV23</f>
        <v>0</v>
      </c>
      <c r="AW28" s="772">
        <f>'Прогноз движ.ден.средств'!AW23</f>
        <v>0</v>
      </c>
      <c r="AX28" s="772">
        <f>'Прогноз движ.ден.средств'!AX23</f>
        <v>0</v>
      </c>
      <c r="AY28" s="772">
        <f>'Прогноз движ.ден.средств'!AY23</f>
        <v>0</v>
      </c>
      <c r="AZ28" s="772">
        <f>'Прогноз движ.ден.средств'!AZ23</f>
        <v>0</v>
      </c>
      <c r="BA28" s="772">
        <f>'Прогноз движ.ден.средств'!BA23</f>
        <v>0</v>
      </c>
      <c r="BB28" s="772">
        <f>'Прогноз движ.ден.средств'!BB23</f>
        <v>0</v>
      </c>
      <c r="BC28" s="772">
        <f>'Прогноз движ.ден.средств'!BC23</f>
        <v>0</v>
      </c>
      <c r="BD28" s="772">
        <f>'Прогноз движ.ден.средств'!BD23</f>
        <v>0</v>
      </c>
      <c r="BE28" s="772">
        <f>'Прогноз движ.ден.средств'!BE23</f>
        <v>0</v>
      </c>
      <c r="BF28" s="772">
        <f>'Прогноз движ.ден.средств'!BF23</f>
        <v>0</v>
      </c>
      <c r="BG28" s="772">
        <f>'Прогноз движ.ден.средств'!BG23</f>
        <v>0</v>
      </c>
      <c r="BH28" s="772">
        <f>'Прогноз движ.ден.средств'!BH23</f>
        <v>0</v>
      </c>
      <c r="BI28" s="772">
        <f>'Прогноз движ.ден.средств'!BI23</f>
        <v>0</v>
      </c>
      <c r="BJ28" s="772">
        <f>'Прогноз движ.ден.средств'!BJ23</f>
        <v>0</v>
      </c>
      <c r="BK28" s="772">
        <f>'Прогноз движ.ден.средств'!BK23</f>
        <v>0</v>
      </c>
      <c r="BL28" s="772">
        <f>'Прогноз движ.ден.средств'!BL23</f>
        <v>0</v>
      </c>
      <c r="BM28" s="772">
        <f>'Прогноз движ.ден.средств'!BM23</f>
        <v>0</v>
      </c>
      <c r="BN28" s="772">
        <f>'Прогноз движ.ден.средств'!BN23</f>
        <v>0</v>
      </c>
      <c r="BO28" s="772">
        <f>'Прогноз движ.ден.средств'!BO23</f>
        <v>0</v>
      </c>
      <c r="BP28" s="772">
        <f>'Прогноз движ.ден.средств'!BP23</f>
        <v>0</v>
      </c>
      <c r="BQ28" s="772">
        <f>'Прогноз движ.ден.средств'!BQ23</f>
        <v>0</v>
      </c>
      <c r="BR28" s="772">
        <f>'Прогноз движ.ден.средств'!BR23</f>
        <v>0</v>
      </c>
      <c r="BS28" s="772">
        <f>'Прогноз движ.ден.средств'!BS23</f>
        <v>0</v>
      </c>
      <c r="BT28" s="772">
        <f>'Прогноз движ.ден.средств'!BT23</f>
        <v>0</v>
      </c>
      <c r="BU28" s="772">
        <f>'Прогноз движ.ден.средств'!BU23</f>
        <v>0</v>
      </c>
      <c r="BV28" s="772">
        <f>'Прогноз движ.ден.средств'!BV23</f>
        <v>0</v>
      </c>
      <c r="BW28" s="772">
        <f>'Прогноз движ.ден.средств'!BW23</f>
        <v>0</v>
      </c>
      <c r="BX28" s="772">
        <f>'Прогноз движ.ден.средств'!BX23</f>
        <v>0</v>
      </c>
      <c r="BY28" s="772">
        <f>'Прогноз движ.ден.средств'!BY23</f>
        <v>0</v>
      </c>
      <c r="BZ28" s="772">
        <f>'Прогноз движ.ден.средств'!BZ23</f>
        <v>0</v>
      </c>
      <c r="CA28" s="772">
        <f>'Прогноз движ.ден.средств'!CA23</f>
        <v>0</v>
      </c>
      <c r="CB28" s="772">
        <f>'Прогноз движ.ден.средств'!CB23</f>
        <v>0</v>
      </c>
      <c r="CC28" s="772">
        <f>'Прогноз движ.ден.средств'!CC23</f>
        <v>0</v>
      </c>
      <c r="CD28" s="772">
        <f>'Прогноз движ.ден.средств'!CD23</f>
        <v>0</v>
      </c>
      <c r="CE28" s="772">
        <f>'Прогноз движ.ден.средств'!CE23</f>
        <v>0</v>
      </c>
      <c r="CF28" s="772">
        <f>'Прогноз движ.ден.средств'!CF23</f>
        <v>0</v>
      </c>
      <c r="CG28" s="772">
        <f>'Прогноз движ.ден.средств'!CG23</f>
        <v>0</v>
      </c>
      <c r="CH28" s="772">
        <f>'Прогноз движ.ден.средств'!CH23</f>
        <v>0</v>
      </c>
      <c r="CI28" s="772">
        <f>'Прогноз движ.ден.средств'!CI23</f>
        <v>0</v>
      </c>
      <c r="CJ28" s="772">
        <f>'Прогноз движ.ден.средств'!CJ23</f>
        <v>0</v>
      </c>
      <c r="CK28" s="772">
        <f>'Прогноз движ.ден.средств'!CK23</f>
        <v>0</v>
      </c>
      <c r="CL28" s="772">
        <f>'Прогноз движ.ден.средств'!CL23</f>
        <v>0</v>
      </c>
      <c r="CM28" s="772">
        <f>'Прогноз движ.ден.средств'!CM23</f>
        <v>0</v>
      </c>
      <c r="CN28" s="772">
        <f>'Прогноз движ.ден.средств'!CN23</f>
        <v>0</v>
      </c>
      <c r="CO28" s="772">
        <f>'Прогноз движ.ден.средств'!CO23</f>
        <v>0</v>
      </c>
      <c r="CP28" s="772">
        <f>'Прогноз движ.ден.средств'!CP23</f>
        <v>0</v>
      </c>
      <c r="CQ28" s="772">
        <f>'Прогноз движ.ден.средств'!CQ23</f>
        <v>0</v>
      </c>
      <c r="CR28" s="772">
        <f>'Прогноз движ.ден.средств'!CR23</f>
        <v>0</v>
      </c>
      <c r="CS28" s="772">
        <f>'Прогноз движ.ден.средств'!CS23</f>
        <v>0</v>
      </c>
      <c r="CT28" s="772">
        <f>'Прогноз движ.ден.средств'!CT23</f>
        <v>0</v>
      </c>
      <c r="CU28" s="772">
        <f>'Прогноз движ.ден.средств'!CU23</f>
        <v>0</v>
      </c>
      <c r="CV28" s="772">
        <f>'Прогноз движ.ден.средств'!CV23</f>
        <v>0</v>
      </c>
      <c r="CW28" s="772">
        <f>'Прогноз движ.ден.средств'!CW23</f>
        <v>0</v>
      </c>
      <c r="CX28" s="772">
        <f>'Прогноз движ.ден.средств'!CX23</f>
        <v>0</v>
      </c>
      <c r="CY28" s="772">
        <f>'Прогноз движ.ден.средств'!CY23</f>
        <v>0</v>
      </c>
      <c r="CZ28" s="772">
        <f>'Прогноз движ.ден.средств'!CZ23</f>
        <v>0</v>
      </c>
      <c r="DA28" s="772">
        <f>'Прогноз движ.ден.средств'!DA23</f>
        <v>0</v>
      </c>
      <c r="DB28" s="772">
        <f>'Прогноз движ.ден.средств'!DB23</f>
        <v>0</v>
      </c>
      <c r="DC28" s="772">
        <f>'Прогноз движ.ден.средств'!DC23</f>
        <v>0</v>
      </c>
      <c r="DD28" s="772">
        <f>'Прогноз движ.ден.средств'!DD23</f>
        <v>0</v>
      </c>
      <c r="DE28" s="772">
        <f>'Прогноз движ.ден.средств'!DE23</f>
        <v>0</v>
      </c>
      <c r="DF28" s="772">
        <f>'Прогноз движ.ден.средств'!DF23</f>
        <v>0</v>
      </c>
      <c r="DG28" s="772">
        <f>'Прогноз движ.ден.средств'!DG23</f>
        <v>0</v>
      </c>
      <c r="DH28" s="772">
        <f>'Прогноз движ.ден.средств'!DH23</f>
        <v>0</v>
      </c>
      <c r="DI28" s="772">
        <f>'Прогноз движ.ден.средств'!DI23</f>
        <v>0</v>
      </c>
      <c r="DJ28" s="772">
        <f>'Прогноз движ.ден.средств'!DJ23</f>
        <v>0</v>
      </c>
      <c r="DK28" s="772">
        <f>'Прогноз движ.ден.средств'!DK23</f>
        <v>0</v>
      </c>
      <c r="DL28" s="772">
        <f>'Прогноз движ.ден.средств'!DL23</f>
        <v>0</v>
      </c>
      <c r="DM28" s="772">
        <f>'Прогноз движ.ден.средств'!DM23</f>
        <v>0</v>
      </c>
      <c r="DN28" s="772">
        <f>'Прогноз движ.ден.средств'!DN23</f>
        <v>0</v>
      </c>
      <c r="DO28" s="772">
        <f>'Прогноз движ.ден.средств'!DO23</f>
        <v>0</v>
      </c>
      <c r="DP28" s="772">
        <f>'Прогноз движ.ден.средств'!DP23</f>
        <v>0</v>
      </c>
      <c r="DQ28" s="772">
        <f>'Прогноз движ.ден.средств'!DQ23</f>
        <v>0</v>
      </c>
      <c r="DR28" s="772">
        <f>'Прогноз движ.ден.средств'!DR23</f>
        <v>0</v>
      </c>
      <c r="DS28" s="772">
        <f>'Прогноз движ.ден.средств'!DS23</f>
        <v>0</v>
      </c>
      <c r="DT28" s="772">
        <f>'Прогноз движ.ден.средств'!DT23</f>
        <v>0</v>
      </c>
      <c r="DU28" s="772">
        <f>'Прогноз движ.ден.средств'!DU23</f>
        <v>0</v>
      </c>
      <c r="DV28" s="772">
        <f>'Прогноз движ.ден.средств'!DV23</f>
        <v>0</v>
      </c>
      <c r="DW28" s="772">
        <f>'Прогноз движ.ден.средств'!DW23</f>
        <v>0</v>
      </c>
      <c r="DX28" s="772">
        <f>'Прогноз движ.ден.средств'!DX23</f>
        <v>0</v>
      </c>
      <c r="DY28" s="772">
        <f>'Прогноз движ.ден.средств'!DY23</f>
        <v>0</v>
      </c>
      <c r="DZ28" s="772">
        <f>'Прогноз движ.ден.средств'!DZ23</f>
        <v>0</v>
      </c>
      <c r="EA28" s="772">
        <f>'Прогноз движ.ден.средств'!EA23</f>
        <v>0</v>
      </c>
      <c r="EB28" s="772">
        <f>'Прогноз движ.ден.средств'!EB23</f>
        <v>0</v>
      </c>
      <c r="EC28" s="772">
        <f>'Прогноз движ.ден.средств'!EC23</f>
        <v>0</v>
      </c>
      <c r="ED28" s="772">
        <f>'Прогноз движ.ден.средств'!ED23</f>
        <v>0</v>
      </c>
      <c r="EE28" s="772">
        <f>'Прогноз движ.ден.средств'!EE23</f>
        <v>0</v>
      </c>
      <c r="EF28" s="772">
        <f>'Прогноз движ.ден.средств'!EF23</f>
        <v>0</v>
      </c>
      <c r="EG28" s="772">
        <f>'Прогноз движ.ден.средств'!EG23</f>
        <v>0</v>
      </c>
      <c r="EH28" s="772">
        <f>'Прогноз движ.ден.средств'!EH23</f>
        <v>0</v>
      </c>
      <c r="EI28" s="772">
        <f>'Прогноз движ.ден.средств'!EI23</f>
        <v>0</v>
      </c>
      <c r="EJ28" s="772">
        <f>'Прогноз движ.ден.средств'!EJ23</f>
        <v>0</v>
      </c>
      <c r="EK28" s="772">
        <f>'Прогноз движ.ден.средств'!EK23</f>
        <v>0</v>
      </c>
    </row>
    <row r="29" spans="1:141" ht="15.75" hidden="1" outlineLevel="1" x14ac:dyDescent="0.25">
      <c r="A29" s="418" t="str">
        <f>'Прогноз движ.ден.средств'!A24</f>
        <v>nnn</v>
      </c>
      <c r="B29" s="440">
        <f>'Прогноз движ.ден.средств'!B24</f>
        <v>0</v>
      </c>
      <c r="C29" s="772">
        <f>'Прогноз движ.ден.средств'!C24</f>
        <v>0</v>
      </c>
      <c r="D29" s="772">
        <f>'Прогноз движ.ден.средств'!D24</f>
        <v>0</v>
      </c>
      <c r="E29" s="772">
        <f>'Прогноз движ.ден.средств'!E24</f>
        <v>0</v>
      </c>
      <c r="F29" s="772">
        <f>'Прогноз движ.ден.средств'!F24</f>
        <v>0</v>
      </c>
      <c r="G29" s="772">
        <f>'Прогноз движ.ден.средств'!G24</f>
        <v>0</v>
      </c>
      <c r="H29" s="772">
        <f>'Прогноз движ.ден.средств'!H24</f>
        <v>0</v>
      </c>
      <c r="I29" s="772">
        <f>'Прогноз движ.ден.средств'!I24</f>
        <v>0</v>
      </c>
      <c r="J29" s="772">
        <f>'Прогноз движ.ден.средств'!J24</f>
        <v>0</v>
      </c>
      <c r="K29" s="772">
        <f>'Прогноз движ.ден.средств'!K24</f>
        <v>0</v>
      </c>
      <c r="L29" s="772">
        <f>'Прогноз движ.ден.средств'!L24</f>
        <v>0</v>
      </c>
      <c r="M29" s="772">
        <f>'Прогноз движ.ден.средств'!M24</f>
        <v>0</v>
      </c>
      <c r="N29" s="772">
        <f>'Прогноз движ.ден.средств'!N24</f>
        <v>0</v>
      </c>
      <c r="O29" s="772">
        <f>'Прогноз движ.ден.средств'!O24</f>
        <v>0</v>
      </c>
      <c r="P29" s="772">
        <f>'Прогноз движ.ден.средств'!P24</f>
        <v>0</v>
      </c>
      <c r="Q29" s="772">
        <f>'Прогноз движ.ден.средств'!Q24</f>
        <v>0</v>
      </c>
      <c r="R29" s="772">
        <f>'Прогноз движ.ден.средств'!R24</f>
        <v>0</v>
      </c>
      <c r="S29" s="772">
        <f>'Прогноз движ.ден.средств'!S24</f>
        <v>0</v>
      </c>
      <c r="T29" s="772">
        <f>'Прогноз движ.ден.средств'!T24</f>
        <v>0</v>
      </c>
      <c r="U29" s="772">
        <f>'Прогноз движ.ден.средств'!U24</f>
        <v>0</v>
      </c>
      <c r="V29" s="772">
        <f>'Прогноз движ.ден.средств'!V24</f>
        <v>0</v>
      </c>
      <c r="W29" s="772">
        <f>'Прогноз движ.ден.средств'!W24</f>
        <v>0</v>
      </c>
      <c r="X29" s="772">
        <f>'Прогноз движ.ден.средств'!X24</f>
        <v>0</v>
      </c>
      <c r="Y29" s="772">
        <f>'Прогноз движ.ден.средств'!Y24</f>
        <v>0</v>
      </c>
      <c r="Z29" s="772">
        <f>'Прогноз движ.ден.средств'!Z24</f>
        <v>0</v>
      </c>
      <c r="AA29" s="772">
        <f>'Прогноз движ.ден.средств'!AA24</f>
        <v>0</v>
      </c>
      <c r="AB29" s="772">
        <f>'Прогноз движ.ден.средств'!AB24</f>
        <v>0</v>
      </c>
      <c r="AC29" s="772">
        <f>'Прогноз движ.ден.средств'!AC24</f>
        <v>0</v>
      </c>
      <c r="AD29" s="772">
        <f>'Прогноз движ.ден.средств'!AD24</f>
        <v>0</v>
      </c>
      <c r="AE29" s="772">
        <f>'Прогноз движ.ден.средств'!AE24</f>
        <v>0</v>
      </c>
      <c r="AF29" s="772">
        <f>'Прогноз движ.ден.средств'!AF24</f>
        <v>0</v>
      </c>
      <c r="AG29" s="772">
        <f>'Прогноз движ.ден.средств'!AG24</f>
        <v>0</v>
      </c>
      <c r="AH29" s="772">
        <f>'Прогноз движ.ден.средств'!AH24</f>
        <v>0</v>
      </c>
      <c r="AI29" s="772">
        <f>'Прогноз движ.ден.средств'!AI24</f>
        <v>0</v>
      </c>
      <c r="AJ29" s="772">
        <f>'Прогноз движ.ден.средств'!AJ24</f>
        <v>0</v>
      </c>
      <c r="AK29" s="772">
        <f>'Прогноз движ.ден.средств'!AK24</f>
        <v>0</v>
      </c>
      <c r="AL29" s="772">
        <f>'Прогноз движ.ден.средств'!AL24</f>
        <v>0</v>
      </c>
      <c r="AM29" s="772">
        <f>'Прогноз движ.ден.средств'!AM24</f>
        <v>0</v>
      </c>
      <c r="AN29" s="772">
        <f>'Прогноз движ.ден.средств'!AN24</f>
        <v>0</v>
      </c>
      <c r="AO29" s="772">
        <f>'Прогноз движ.ден.средств'!AO24</f>
        <v>0</v>
      </c>
      <c r="AP29" s="772">
        <f>'Прогноз движ.ден.средств'!AP24</f>
        <v>0</v>
      </c>
      <c r="AQ29" s="772">
        <f>'Прогноз движ.ден.средств'!AQ24</f>
        <v>0</v>
      </c>
      <c r="AR29" s="772">
        <f>'Прогноз движ.ден.средств'!AR24</f>
        <v>0</v>
      </c>
      <c r="AS29" s="772">
        <f>'Прогноз движ.ден.средств'!AS24</f>
        <v>0</v>
      </c>
      <c r="AT29" s="772">
        <f>'Прогноз движ.ден.средств'!AT24</f>
        <v>0</v>
      </c>
      <c r="AU29" s="772">
        <f>'Прогноз движ.ден.средств'!AU24</f>
        <v>0</v>
      </c>
      <c r="AV29" s="772">
        <f>'Прогноз движ.ден.средств'!AV24</f>
        <v>0</v>
      </c>
      <c r="AW29" s="772">
        <f>'Прогноз движ.ден.средств'!AW24</f>
        <v>0</v>
      </c>
      <c r="AX29" s="772">
        <f>'Прогноз движ.ден.средств'!AX24</f>
        <v>0</v>
      </c>
      <c r="AY29" s="772">
        <f>'Прогноз движ.ден.средств'!AY24</f>
        <v>0</v>
      </c>
      <c r="AZ29" s="772">
        <f>'Прогноз движ.ден.средств'!AZ24</f>
        <v>0</v>
      </c>
      <c r="BA29" s="772">
        <f>'Прогноз движ.ден.средств'!BA24</f>
        <v>0</v>
      </c>
      <c r="BB29" s="772">
        <f>'Прогноз движ.ден.средств'!BB24</f>
        <v>0</v>
      </c>
      <c r="BC29" s="772">
        <f>'Прогноз движ.ден.средств'!BC24</f>
        <v>0</v>
      </c>
      <c r="BD29" s="772">
        <f>'Прогноз движ.ден.средств'!BD24</f>
        <v>0</v>
      </c>
      <c r="BE29" s="772">
        <f>'Прогноз движ.ден.средств'!BE24</f>
        <v>0</v>
      </c>
      <c r="BF29" s="772">
        <f>'Прогноз движ.ден.средств'!BF24</f>
        <v>0</v>
      </c>
      <c r="BG29" s="772">
        <f>'Прогноз движ.ден.средств'!BG24</f>
        <v>0</v>
      </c>
      <c r="BH29" s="772">
        <f>'Прогноз движ.ден.средств'!BH24</f>
        <v>0</v>
      </c>
      <c r="BI29" s="772">
        <f>'Прогноз движ.ден.средств'!BI24</f>
        <v>0</v>
      </c>
      <c r="BJ29" s="772">
        <f>'Прогноз движ.ден.средств'!BJ24</f>
        <v>0</v>
      </c>
      <c r="BK29" s="772">
        <f>'Прогноз движ.ден.средств'!BK24</f>
        <v>0</v>
      </c>
      <c r="BL29" s="772">
        <f>'Прогноз движ.ден.средств'!BL24</f>
        <v>0</v>
      </c>
      <c r="BM29" s="772">
        <f>'Прогноз движ.ден.средств'!BM24</f>
        <v>0</v>
      </c>
      <c r="BN29" s="772">
        <f>'Прогноз движ.ден.средств'!BN24</f>
        <v>0</v>
      </c>
      <c r="BO29" s="772">
        <f>'Прогноз движ.ден.средств'!BO24</f>
        <v>0</v>
      </c>
      <c r="BP29" s="772">
        <f>'Прогноз движ.ден.средств'!BP24</f>
        <v>0</v>
      </c>
      <c r="BQ29" s="772">
        <f>'Прогноз движ.ден.средств'!BQ24</f>
        <v>0</v>
      </c>
      <c r="BR29" s="772">
        <f>'Прогноз движ.ден.средств'!BR24</f>
        <v>0</v>
      </c>
      <c r="BS29" s="772">
        <f>'Прогноз движ.ден.средств'!BS24</f>
        <v>0</v>
      </c>
      <c r="BT29" s="772">
        <f>'Прогноз движ.ден.средств'!BT24</f>
        <v>0</v>
      </c>
      <c r="BU29" s="772">
        <f>'Прогноз движ.ден.средств'!BU24</f>
        <v>0</v>
      </c>
      <c r="BV29" s="772">
        <f>'Прогноз движ.ден.средств'!BV24</f>
        <v>0</v>
      </c>
      <c r="BW29" s="772">
        <f>'Прогноз движ.ден.средств'!BW24</f>
        <v>0</v>
      </c>
      <c r="BX29" s="772">
        <f>'Прогноз движ.ден.средств'!BX24</f>
        <v>0</v>
      </c>
      <c r="BY29" s="772">
        <f>'Прогноз движ.ден.средств'!BY24</f>
        <v>0</v>
      </c>
      <c r="BZ29" s="772">
        <f>'Прогноз движ.ден.средств'!BZ24</f>
        <v>0</v>
      </c>
      <c r="CA29" s="772">
        <f>'Прогноз движ.ден.средств'!CA24</f>
        <v>0</v>
      </c>
      <c r="CB29" s="772">
        <f>'Прогноз движ.ден.средств'!CB24</f>
        <v>0</v>
      </c>
      <c r="CC29" s="772">
        <f>'Прогноз движ.ден.средств'!CC24</f>
        <v>0</v>
      </c>
      <c r="CD29" s="772">
        <f>'Прогноз движ.ден.средств'!CD24</f>
        <v>0</v>
      </c>
      <c r="CE29" s="772">
        <f>'Прогноз движ.ден.средств'!CE24</f>
        <v>0</v>
      </c>
      <c r="CF29" s="772">
        <f>'Прогноз движ.ден.средств'!CF24</f>
        <v>0</v>
      </c>
      <c r="CG29" s="772">
        <f>'Прогноз движ.ден.средств'!CG24</f>
        <v>0</v>
      </c>
      <c r="CH29" s="772">
        <f>'Прогноз движ.ден.средств'!CH24</f>
        <v>0</v>
      </c>
      <c r="CI29" s="772">
        <f>'Прогноз движ.ден.средств'!CI24</f>
        <v>0</v>
      </c>
      <c r="CJ29" s="772">
        <f>'Прогноз движ.ден.средств'!CJ24</f>
        <v>0</v>
      </c>
      <c r="CK29" s="772">
        <f>'Прогноз движ.ден.средств'!CK24</f>
        <v>0</v>
      </c>
      <c r="CL29" s="772">
        <f>'Прогноз движ.ден.средств'!CL24</f>
        <v>0</v>
      </c>
      <c r="CM29" s="772">
        <f>'Прогноз движ.ден.средств'!CM24</f>
        <v>0</v>
      </c>
      <c r="CN29" s="772">
        <f>'Прогноз движ.ден.средств'!CN24</f>
        <v>0</v>
      </c>
      <c r="CO29" s="772">
        <f>'Прогноз движ.ден.средств'!CO24</f>
        <v>0</v>
      </c>
      <c r="CP29" s="772">
        <f>'Прогноз движ.ден.средств'!CP24</f>
        <v>0</v>
      </c>
      <c r="CQ29" s="772">
        <f>'Прогноз движ.ден.средств'!CQ24</f>
        <v>0</v>
      </c>
      <c r="CR29" s="772">
        <f>'Прогноз движ.ден.средств'!CR24</f>
        <v>0</v>
      </c>
      <c r="CS29" s="772">
        <f>'Прогноз движ.ден.средств'!CS24</f>
        <v>0</v>
      </c>
      <c r="CT29" s="772">
        <f>'Прогноз движ.ден.средств'!CT24</f>
        <v>0</v>
      </c>
      <c r="CU29" s="772">
        <f>'Прогноз движ.ден.средств'!CU24</f>
        <v>0</v>
      </c>
      <c r="CV29" s="772">
        <f>'Прогноз движ.ден.средств'!CV24</f>
        <v>0</v>
      </c>
      <c r="CW29" s="772">
        <f>'Прогноз движ.ден.средств'!CW24</f>
        <v>0</v>
      </c>
      <c r="CX29" s="772">
        <f>'Прогноз движ.ден.средств'!CX24</f>
        <v>0</v>
      </c>
      <c r="CY29" s="772">
        <f>'Прогноз движ.ден.средств'!CY24</f>
        <v>0</v>
      </c>
      <c r="CZ29" s="772">
        <f>'Прогноз движ.ден.средств'!CZ24</f>
        <v>0</v>
      </c>
      <c r="DA29" s="772">
        <f>'Прогноз движ.ден.средств'!DA24</f>
        <v>0</v>
      </c>
      <c r="DB29" s="772">
        <f>'Прогноз движ.ден.средств'!DB24</f>
        <v>0</v>
      </c>
      <c r="DC29" s="772">
        <f>'Прогноз движ.ден.средств'!DC24</f>
        <v>0</v>
      </c>
      <c r="DD29" s="772">
        <f>'Прогноз движ.ден.средств'!DD24</f>
        <v>0</v>
      </c>
      <c r="DE29" s="772">
        <f>'Прогноз движ.ден.средств'!DE24</f>
        <v>0</v>
      </c>
      <c r="DF29" s="772">
        <f>'Прогноз движ.ден.средств'!DF24</f>
        <v>0</v>
      </c>
      <c r="DG29" s="772">
        <f>'Прогноз движ.ден.средств'!DG24</f>
        <v>0</v>
      </c>
      <c r="DH29" s="772">
        <f>'Прогноз движ.ден.средств'!DH24</f>
        <v>0</v>
      </c>
      <c r="DI29" s="772">
        <f>'Прогноз движ.ден.средств'!DI24</f>
        <v>0</v>
      </c>
      <c r="DJ29" s="772">
        <f>'Прогноз движ.ден.средств'!DJ24</f>
        <v>0</v>
      </c>
      <c r="DK29" s="772">
        <f>'Прогноз движ.ден.средств'!DK24</f>
        <v>0</v>
      </c>
      <c r="DL29" s="772">
        <f>'Прогноз движ.ден.средств'!DL24</f>
        <v>0</v>
      </c>
      <c r="DM29" s="772">
        <f>'Прогноз движ.ден.средств'!DM24</f>
        <v>0</v>
      </c>
      <c r="DN29" s="772">
        <f>'Прогноз движ.ден.средств'!DN24</f>
        <v>0</v>
      </c>
      <c r="DO29" s="772">
        <f>'Прогноз движ.ден.средств'!DO24</f>
        <v>0</v>
      </c>
      <c r="DP29" s="772">
        <f>'Прогноз движ.ден.средств'!DP24</f>
        <v>0</v>
      </c>
      <c r="DQ29" s="772">
        <f>'Прогноз движ.ден.средств'!DQ24</f>
        <v>0</v>
      </c>
      <c r="DR29" s="772">
        <f>'Прогноз движ.ден.средств'!DR24</f>
        <v>0</v>
      </c>
      <c r="DS29" s="772">
        <f>'Прогноз движ.ден.средств'!DS24</f>
        <v>0</v>
      </c>
      <c r="DT29" s="772">
        <f>'Прогноз движ.ден.средств'!DT24</f>
        <v>0</v>
      </c>
      <c r="DU29" s="772">
        <f>'Прогноз движ.ден.средств'!DU24</f>
        <v>0</v>
      </c>
      <c r="DV29" s="772">
        <f>'Прогноз движ.ден.средств'!DV24</f>
        <v>0</v>
      </c>
      <c r="DW29" s="772">
        <f>'Прогноз движ.ден.средств'!DW24</f>
        <v>0</v>
      </c>
      <c r="DX29" s="772">
        <f>'Прогноз движ.ден.средств'!DX24</f>
        <v>0</v>
      </c>
      <c r="DY29" s="772">
        <f>'Прогноз движ.ден.средств'!DY24</f>
        <v>0</v>
      </c>
      <c r="DZ29" s="772">
        <f>'Прогноз движ.ден.средств'!DZ24</f>
        <v>0</v>
      </c>
      <c r="EA29" s="772">
        <f>'Прогноз движ.ден.средств'!EA24</f>
        <v>0</v>
      </c>
      <c r="EB29" s="772">
        <f>'Прогноз движ.ден.средств'!EB24</f>
        <v>0</v>
      </c>
      <c r="EC29" s="772">
        <f>'Прогноз движ.ден.средств'!EC24</f>
        <v>0</v>
      </c>
      <c r="ED29" s="772">
        <f>'Прогноз движ.ден.средств'!ED24</f>
        <v>0</v>
      </c>
      <c r="EE29" s="772">
        <f>'Прогноз движ.ден.средств'!EE24</f>
        <v>0</v>
      </c>
      <c r="EF29" s="772">
        <f>'Прогноз движ.ден.средств'!EF24</f>
        <v>0</v>
      </c>
      <c r="EG29" s="772">
        <f>'Прогноз движ.ден.средств'!EG24</f>
        <v>0</v>
      </c>
      <c r="EH29" s="772">
        <f>'Прогноз движ.ден.средств'!EH24</f>
        <v>0</v>
      </c>
      <c r="EI29" s="772">
        <f>'Прогноз движ.ден.средств'!EI24</f>
        <v>0</v>
      </c>
      <c r="EJ29" s="772">
        <f>'Прогноз движ.ден.средств'!EJ24</f>
        <v>0</v>
      </c>
      <c r="EK29" s="772">
        <f>'Прогноз движ.ден.средств'!EK24</f>
        <v>0</v>
      </c>
    </row>
    <row r="30" spans="1:141" ht="15.75" hidden="1" outlineLevel="1" x14ac:dyDescent="0.25">
      <c r="A30" s="418" t="str">
        <f>'Прогноз движ.ден.средств'!A25</f>
        <v>nnn</v>
      </c>
      <c r="B30" s="440">
        <f>'Прогноз движ.ден.средств'!B25</f>
        <v>0</v>
      </c>
      <c r="C30" s="772">
        <f>'Прогноз движ.ден.средств'!C25</f>
        <v>0</v>
      </c>
      <c r="D30" s="772">
        <f>'Прогноз движ.ден.средств'!D25</f>
        <v>0</v>
      </c>
      <c r="E30" s="772">
        <f>'Прогноз движ.ден.средств'!E25</f>
        <v>0</v>
      </c>
      <c r="F30" s="772">
        <f>'Прогноз движ.ден.средств'!F25</f>
        <v>0</v>
      </c>
      <c r="G30" s="772">
        <f>'Прогноз движ.ден.средств'!G25</f>
        <v>0</v>
      </c>
      <c r="H30" s="772">
        <f>'Прогноз движ.ден.средств'!H25</f>
        <v>0</v>
      </c>
      <c r="I30" s="772">
        <f>'Прогноз движ.ден.средств'!I25</f>
        <v>0</v>
      </c>
      <c r="J30" s="772">
        <f>'Прогноз движ.ден.средств'!J25</f>
        <v>0</v>
      </c>
      <c r="K30" s="772">
        <f>'Прогноз движ.ден.средств'!K25</f>
        <v>0</v>
      </c>
      <c r="L30" s="772">
        <f>'Прогноз движ.ден.средств'!L25</f>
        <v>0</v>
      </c>
      <c r="M30" s="772">
        <f>'Прогноз движ.ден.средств'!M25</f>
        <v>0</v>
      </c>
      <c r="N30" s="772">
        <f>'Прогноз движ.ден.средств'!N25</f>
        <v>0</v>
      </c>
      <c r="O30" s="772">
        <f>'Прогноз движ.ден.средств'!O25</f>
        <v>0</v>
      </c>
      <c r="P30" s="772">
        <f>'Прогноз движ.ден.средств'!P25</f>
        <v>0</v>
      </c>
      <c r="Q30" s="772">
        <f>'Прогноз движ.ден.средств'!Q25</f>
        <v>0</v>
      </c>
      <c r="R30" s="772">
        <f>'Прогноз движ.ден.средств'!R25</f>
        <v>0</v>
      </c>
      <c r="S30" s="772">
        <f>'Прогноз движ.ден.средств'!S25</f>
        <v>0</v>
      </c>
      <c r="T30" s="772">
        <f>'Прогноз движ.ден.средств'!T25</f>
        <v>0</v>
      </c>
      <c r="U30" s="772">
        <f>'Прогноз движ.ден.средств'!U25</f>
        <v>0</v>
      </c>
      <c r="V30" s="772">
        <f>'Прогноз движ.ден.средств'!V25</f>
        <v>0</v>
      </c>
      <c r="W30" s="772">
        <f>'Прогноз движ.ден.средств'!W25</f>
        <v>0</v>
      </c>
      <c r="X30" s="772">
        <f>'Прогноз движ.ден.средств'!X25</f>
        <v>0</v>
      </c>
      <c r="Y30" s="772">
        <f>'Прогноз движ.ден.средств'!Y25</f>
        <v>0</v>
      </c>
      <c r="Z30" s="772">
        <f>'Прогноз движ.ден.средств'!Z25</f>
        <v>0</v>
      </c>
      <c r="AA30" s="772">
        <f>'Прогноз движ.ден.средств'!AA25</f>
        <v>0</v>
      </c>
      <c r="AB30" s="772">
        <f>'Прогноз движ.ден.средств'!AB25</f>
        <v>0</v>
      </c>
      <c r="AC30" s="772">
        <f>'Прогноз движ.ден.средств'!AC25</f>
        <v>0</v>
      </c>
      <c r="AD30" s="772">
        <f>'Прогноз движ.ден.средств'!AD25</f>
        <v>0</v>
      </c>
      <c r="AE30" s="772">
        <f>'Прогноз движ.ден.средств'!AE25</f>
        <v>0</v>
      </c>
      <c r="AF30" s="772">
        <f>'Прогноз движ.ден.средств'!AF25</f>
        <v>0</v>
      </c>
      <c r="AG30" s="772">
        <f>'Прогноз движ.ден.средств'!AG25</f>
        <v>0</v>
      </c>
      <c r="AH30" s="772">
        <f>'Прогноз движ.ден.средств'!AH25</f>
        <v>0</v>
      </c>
      <c r="AI30" s="772">
        <f>'Прогноз движ.ден.средств'!AI25</f>
        <v>0</v>
      </c>
      <c r="AJ30" s="772">
        <f>'Прогноз движ.ден.средств'!AJ25</f>
        <v>0</v>
      </c>
      <c r="AK30" s="772">
        <f>'Прогноз движ.ден.средств'!AK25</f>
        <v>0</v>
      </c>
      <c r="AL30" s="772">
        <f>'Прогноз движ.ден.средств'!AL25</f>
        <v>0</v>
      </c>
      <c r="AM30" s="772">
        <f>'Прогноз движ.ден.средств'!AM25</f>
        <v>0</v>
      </c>
      <c r="AN30" s="772">
        <f>'Прогноз движ.ден.средств'!AN25</f>
        <v>0</v>
      </c>
      <c r="AO30" s="772">
        <f>'Прогноз движ.ден.средств'!AO25</f>
        <v>0</v>
      </c>
      <c r="AP30" s="772">
        <f>'Прогноз движ.ден.средств'!AP25</f>
        <v>0</v>
      </c>
      <c r="AQ30" s="772">
        <f>'Прогноз движ.ден.средств'!AQ25</f>
        <v>0</v>
      </c>
      <c r="AR30" s="772">
        <f>'Прогноз движ.ден.средств'!AR25</f>
        <v>0</v>
      </c>
      <c r="AS30" s="772">
        <f>'Прогноз движ.ден.средств'!AS25</f>
        <v>0</v>
      </c>
      <c r="AT30" s="772">
        <f>'Прогноз движ.ден.средств'!AT25</f>
        <v>0</v>
      </c>
      <c r="AU30" s="772">
        <f>'Прогноз движ.ден.средств'!AU25</f>
        <v>0</v>
      </c>
      <c r="AV30" s="772">
        <f>'Прогноз движ.ден.средств'!AV25</f>
        <v>0</v>
      </c>
      <c r="AW30" s="772">
        <f>'Прогноз движ.ден.средств'!AW25</f>
        <v>0</v>
      </c>
      <c r="AX30" s="772">
        <f>'Прогноз движ.ден.средств'!AX25</f>
        <v>0</v>
      </c>
      <c r="AY30" s="772">
        <f>'Прогноз движ.ден.средств'!AY25</f>
        <v>0</v>
      </c>
      <c r="AZ30" s="772">
        <f>'Прогноз движ.ден.средств'!AZ25</f>
        <v>0</v>
      </c>
      <c r="BA30" s="772">
        <f>'Прогноз движ.ден.средств'!BA25</f>
        <v>0</v>
      </c>
      <c r="BB30" s="772">
        <f>'Прогноз движ.ден.средств'!BB25</f>
        <v>0</v>
      </c>
      <c r="BC30" s="772">
        <f>'Прогноз движ.ден.средств'!BC25</f>
        <v>0</v>
      </c>
      <c r="BD30" s="772">
        <f>'Прогноз движ.ден.средств'!BD25</f>
        <v>0</v>
      </c>
      <c r="BE30" s="772">
        <f>'Прогноз движ.ден.средств'!BE25</f>
        <v>0</v>
      </c>
      <c r="BF30" s="772">
        <f>'Прогноз движ.ден.средств'!BF25</f>
        <v>0</v>
      </c>
      <c r="BG30" s="772">
        <f>'Прогноз движ.ден.средств'!BG25</f>
        <v>0</v>
      </c>
      <c r="BH30" s="772">
        <f>'Прогноз движ.ден.средств'!BH25</f>
        <v>0</v>
      </c>
      <c r="BI30" s="772">
        <f>'Прогноз движ.ден.средств'!BI25</f>
        <v>0</v>
      </c>
      <c r="BJ30" s="772">
        <f>'Прогноз движ.ден.средств'!BJ25</f>
        <v>0</v>
      </c>
      <c r="BK30" s="772">
        <f>'Прогноз движ.ден.средств'!BK25</f>
        <v>0</v>
      </c>
      <c r="BL30" s="772">
        <f>'Прогноз движ.ден.средств'!BL25</f>
        <v>0</v>
      </c>
      <c r="BM30" s="772">
        <f>'Прогноз движ.ден.средств'!BM25</f>
        <v>0</v>
      </c>
      <c r="BN30" s="772">
        <f>'Прогноз движ.ден.средств'!BN25</f>
        <v>0</v>
      </c>
      <c r="BO30" s="772">
        <f>'Прогноз движ.ден.средств'!BO25</f>
        <v>0</v>
      </c>
      <c r="BP30" s="772">
        <f>'Прогноз движ.ден.средств'!BP25</f>
        <v>0</v>
      </c>
      <c r="BQ30" s="772">
        <f>'Прогноз движ.ден.средств'!BQ25</f>
        <v>0</v>
      </c>
      <c r="BR30" s="772">
        <f>'Прогноз движ.ден.средств'!BR25</f>
        <v>0</v>
      </c>
      <c r="BS30" s="772">
        <f>'Прогноз движ.ден.средств'!BS25</f>
        <v>0</v>
      </c>
      <c r="BT30" s="772">
        <f>'Прогноз движ.ден.средств'!BT25</f>
        <v>0</v>
      </c>
      <c r="BU30" s="772">
        <f>'Прогноз движ.ден.средств'!BU25</f>
        <v>0</v>
      </c>
      <c r="BV30" s="772">
        <f>'Прогноз движ.ден.средств'!BV25</f>
        <v>0</v>
      </c>
      <c r="BW30" s="772">
        <f>'Прогноз движ.ден.средств'!BW25</f>
        <v>0</v>
      </c>
      <c r="BX30" s="772">
        <f>'Прогноз движ.ден.средств'!BX25</f>
        <v>0</v>
      </c>
      <c r="BY30" s="772">
        <f>'Прогноз движ.ден.средств'!BY25</f>
        <v>0</v>
      </c>
      <c r="BZ30" s="772">
        <f>'Прогноз движ.ден.средств'!BZ25</f>
        <v>0</v>
      </c>
      <c r="CA30" s="772">
        <f>'Прогноз движ.ден.средств'!CA25</f>
        <v>0</v>
      </c>
      <c r="CB30" s="772">
        <f>'Прогноз движ.ден.средств'!CB25</f>
        <v>0</v>
      </c>
      <c r="CC30" s="772">
        <f>'Прогноз движ.ден.средств'!CC25</f>
        <v>0</v>
      </c>
      <c r="CD30" s="772">
        <f>'Прогноз движ.ден.средств'!CD25</f>
        <v>0</v>
      </c>
      <c r="CE30" s="772">
        <f>'Прогноз движ.ден.средств'!CE25</f>
        <v>0</v>
      </c>
      <c r="CF30" s="772">
        <f>'Прогноз движ.ден.средств'!CF25</f>
        <v>0</v>
      </c>
      <c r="CG30" s="772">
        <f>'Прогноз движ.ден.средств'!CG25</f>
        <v>0</v>
      </c>
      <c r="CH30" s="772">
        <f>'Прогноз движ.ден.средств'!CH25</f>
        <v>0</v>
      </c>
      <c r="CI30" s="772">
        <f>'Прогноз движ.ден.средств'!CI25</f>
        <v>0</v>
      </c>
      <c r="CJ30" s="772">
        <f>'Прогноз движ.ден.средств'!CJ25</f>
        <v>0</v>
      </c>
      <c r="CK30" s="772">
        <f>'Прогноз движ.ден.средств'!CK25</f>
        <v>0</v>
      </c>
      <c r="CL30" s="772">
        <f>'Прогноз движ.ден.средств'!CL25</f>
        <v>0</v>
      </c>
      <c r="CM30" s="772">
        <f>'Прогноз движ.ден.средств'!CM25</f>
        <v>0</v>
      </c>
      <c r="CN30" s="772">
        <f>'Прогноз движ.ден.средств'!CN25</f>
        <v>0</v>
      </c>
      <c r="CO30" s="772">
        <f>'Прогноз движ.ден.средств'!CO25</f>
        <v>0</v>
      </c>
      <c r="CP30" s="772">
        <f>'Прогноз движ.ден.средств'!CP25</f>
        <v>0</v>
      </c>
      <c r="CQ30" s="772">
        <f>'Прогноз движ.ден.средств'!CQ25</f>
        <v>0</v>
      </c>
      <c r="CR30" s="772">
        <f>'Прогноз движ.ден.средств'!CR25</f>
        <v>0</v>
      </c>
      <c r="CS30" s="772">
        <f>'Прогноз движ.ден.средств'!CS25</f>
        <v>0</v>
      </c>
      <c r="CT30" s="772">
        <f>'Прогноз движ.ден.средств'!CT25</f>
        <v>0</v>
      </c>
      <c r="CU30" s="772">
        <f>'Прогноз движ.ден.средств'!CU25</f>
        <v>0</v>
      </c>
      <c r="CV30" s="772">
        <f>'Прогноз движ.ден.средств'!CV25</f>
        <v>0</v>
      </c>
      <c r="CW30" s="772">
        <f>'Прогноз движ.ден.средств'!CW25</f>
        <v>0</v>
      </c>
      <c r="CX30" s="772">
        <f>'Прогноз движ.ден.средств'!CX25</f>
        <v>0</v>
      </c>
      <c r="CY30" s="772">
        <f>'Прогноз движ.ден.средств'!CY25</f>
        <v>0</v>
      </c>
      <c r="CZ30" s="772">
        <f>'Прогноз движ.ден.средств'!CZ25</f>
        <v>0</v>
      </c>
      <c r="DA30" s="772">
        <f>'Прогноз движ.ден.средств'!DA25</f>
        <v>0</v>
      </c>
      <c r="DB30" s="772">
        <f>'Прогноз движ.ден.средств'!DB25</f>
        <v>0</v>
      </c>
      <c r="DC30" s="772">
        <f>'Прогноз движ.ден.средств'!DC25</f>
        <v>0</v>
      </c>
      <c r="DD30" s="772">
        <f>'Прогноз движ.ден.средств'!DD25</f>
        <v>0</v>
      </c>
      <c r="DE30" s="772">
        <f>'Прогноз движ.ден.средств'!DE25</f>
        <v>0</v>
      </c>
      <c r="DF30" s="772">
        <f>'Прогноз движ.ден.средств'!DF25</f>
        <v>0</v>
      </c>
      <c r="DG30" s="772">
        <f>'Прогноз движ.ден.средств'!DG25</f>
        <v>0</v>
      </c>
      <c r="DH30" s="772">
        <f>'Прогноз движ.ден.средств'!DH25</f>
        <v>0</v>
      </c>
      <c r="DI30" s="772">
        <f>'Прогноз движ.ден.средств'!DI25</f>
        <v>0</v>
      </c>
      <c r="DJ30" s="772">
        <f>'Прогноз движ.ден.средств'!DJ25</f>
        <v>0</v>
      </c>
      <c r="DK30" s="772">
        <f>'Прогноз движ.ден.средств'!DK25</f>
        <v>0</v>
      </c>
      <c r="DL30" s="772">
        <f>'Прогноз движ.ден.средств'!DL25</f>
        <v>0</v>
      </c>
      <c r="DM30" s="772">
        <f>'Прогноз движ.ден.средств'!DM25</f>
        <v>0</v>
      </c>
      <c r="DN30" s="772">
        <f>'Прогноз движ.ден.средств'!DN25</f>
        <v>0</v>
      </c>
      <c r="DO30" s="772">
        <f>'Прогноз движ.ден.средств'!DO25</f>
        <v>0</v>
      </c>
      <c r="DP30" s="772">
        <f>'Прогноз движ.ден.средств'!DP25</f>
        <v>0</v>
      </c>
      <c r="DQ30" s="772">
        <f>'Прогноз движ.ден.средств'!DQ25</f>
        <v>0</v>
      </c>
      <c r="DR30" s="772">
        <f>'Прогноз движ.ден.средств'!DR25</f>
        <v>0</v>
      </c>
      <c r="DS30" s="772">
        <f>'Прогноз движ.ден.средств'!DS25</f>
        <v>0</v>
      </c>
      <c r="DT30" s="772">
        <f>'Прогноз движ.ден.средств'!DT25</f>
        <v>0</v>
      </c>
      <c r="DU30" s="772">
        <f>'Прогноз движ.ден.средств'!DU25</f>
        <v>0</v>
      </c>
      <c r="DV30" s="772">
        <f>'Прогноз движ.ден.средств'!DV25</f>
        <v>0</v>
      </c>
      <c r="DW30" s="772">
        <f>'Прогноз движ.ден.средств'!DW25</f>
        <v>0</v>
      </c>
      <c r="DX30" s="772">
        <f>'Прогноз движ.ден.средств'!DX25</f>
        <v>0</v>
      </c>
      <c r="DY30" s="772">
        <f>'Прогноз движ.ден.средств'!DY25</f>
        <v>0</v>
      </c>
      <c r="DZ30" s="772">
        <f>'Прогноз движ.ден.средств'!DZ25</f>
        <v>0</v>
      </c>
      <c r="EA30" s="772">
        <f>'Прогноз движ.ден.средств'!EA25</f>
        <v>0</v>
      </c>
      <c r="EB30" s="772">
        <f>'Прогноз движ.ден.средств'!EB25</f>
        <v>0</v>
      </c>
      <c r="EC30" s="772">
        <f>'Прогноз движ.ден.средств'!EC25</f>
        <v>0</v>
      </c>
      <c r="ED30" s="772">
        <f>'Прогноз движ.ден.средств'!ED25</f>
        <v>0</v>
      </c>
      <c r="EE30" s="772">
        <f>'Прогноз движ.ден.средств'!EE25</f>
        <v>0</v>
      </c>
      <c r="EF30" s="772">
        <f>'Прогноз движ.ден.средств'!EF25</f>
        <v>0</v>
      </c>
      <c r="EG30" s="772">
        <f>'Прогноз движ.ден.средств'!EG25</f>
        <v>0</v>
      </c>
      <c r="EH30" s="772">
        <f>'Прогноз движ.ден.средств'!EH25</f>
        <v>0</v>
      </c>
      <c r="EI30" s="772">
        <f>'Прогноз движ.ден.средств'!EI25</f>
        <v>0</v>
      </c>
      <c r="EJ30" s="772">
        <f>'Прогноз движ.ден.средств'!EJ25</f>
        <v>0</v>
      </c>
      <c r="EK30" s="772">
        <f>'Прогноз движ.ден.средств'!EK25</f>
        <v>0</v>
      </c>
    </row>
    <row r="31" spans="1:141" ht="15.75" hidden="1" outlineLevel="1" x14ac:dyDescent="0.25">
      <c r="A31" s="418" t="str">
        <f>'Прогноз движ.ден.средств'!A26</f>
        <v>nnn</v>
      </c>
      <c r="B31" s="440">
        <f>'Прогноз движ.ден.средств'!B26</f>
        <v>0</v>
      </c>
      <c r="C31" s="772">
        <f>'Прогноз движ.ден.средств'!C26</f>
        <v>0</v>
      </c>
      <c r="D31" s="772">
        <f>'Прогноз движ.ден.средств'!D26</f>
        <v>0</v>
      </c>
      <c r="E31" s="772">
        <f>'Прогноз движ.ден.средств'!E26</f>
        <v>0</v>
      </c>
      <c r="F31" s="772">
        <f>'Прогноз движ.ден.средств'!F26</f>
        <v>0</v>
      </c>
      <c r="G31" s="772">
        <f>'Прогноз движ.ден.средств'!G26</f>
        <v>0</v>
      </c>
      <c r="H31" s="772">
        <f>'Прогноз движ.ден.средств'!H26</f>
        <v>0</v>
      </c>
      <c r="I31" s="772">
        <f>'Прогноз движ.ден.средств'!I26</f>
        <v>0</v>
      </c>
      <c r="J31" s="772">
        <f>'Прогноз движ.ден.средств'!J26</f>
        <v>0</v>
      </c>
      <c r="K31" s="772">
        <f>'Прогноз движ.ден.средств'!K26</f>
        <v>0</v>
      </c>
      <c r="L31" s="772">
        <f>'Прогноз движ.ден.средств'!L26</f>
        <v>0</v>
      </c>
      <c r="M31" s="772">
        <f>'Прогноз движ.ден.средств'!M26</f>
        <v>0</v>
      </c>
      <c r="N31" s="772">
        <f>'Прогноз движ.ден.средств'!N26</f>
        <v>0</v>
      </c>
      <c r="O31" s="772">
        <f>'Прогноз движ.ден.средств'!O26</f>
        <v>0</v>
      </c>
      <c r="P31" s="772">
        <f>'Прогноз движ.ден.средств'!P26</f>
        <v>0</v>
      </c>
      <c r="Q31" s="772">
        <f>'Прогноз движ.ден.средств'!Q26</f>
        <v>0</v>
      </c>
      <c r="R31" s="772">
        <f>'Прогноз движ.ден.средств'!R26</f>
        <v>0</v>
      </c>
      <c r="S31" s="772">
        <f>'Прогноз движ.ден.средств'!S26</f>
        <v>0</v>
      </c>
      <c r="T31" s="772">
        <f>'Прогноз движ.ден.средств'!T26</f>
        <v>0</v>
      </c>
      <c r="U31" s="772">
        <f>'Прогноз движ.ден.средств'!U26</f>
        <v>0</v>
      </c>
      <c r="V31" s="772">
        <f>'Прогноз движ.ден.средств'!V26</f>
        <v>0</v>
      </c>
      <c r="W31" s="772">
        <f>'Прогноз движ.ден.средств'!W26</f>
        <v>0</v>
      </c>
      <c r="X31" s="772">
        <f>'Прогноз движ.ден.средств'!X26</f>
        <v>0</v>
      </c>
      <c r="Y31" s="772">
        <f>'Прогноз движ.ден.средств'!Y26</f>
        <v>0</v>
      </c>
      <c r="Z31" s="772">
        <f>'Прогноз движ.ден.средств'!Z26</f>
        <v>0</v>
      </c>
      <c r="AA31" s="772">
        <f>'Прогноз движ.ден.средств'!AA26</f>
        <v>0</v>
      </c>
      <c r="AB31" s="772">
        <f>'Прогноз движ.ден.средств'!AB26</f>
        <v>0</v>
      </c>
      <c r="AC31" s="772">
        <f>'Прогноз движ.ден.средств'!AC26</f>
        <v>0</v>
      </c>
      <c r="AD31" s="772">
        <f>'Прогноз движ.ден.средств'!AD26</f>
        <v>0</v>
      </c>
      <c r="AE31" s="772">
        <f>'Прогноз движ.ден.средств'!AE26</f>
        <v>0</v>
      </c>
      <c r="AF31" s="772">
        <f>'Прогноз движ.ден.средств'!AF26</f>
        <v>0</v>
      </c>
      <c r="AG31" s="772">
        <f>'Прогноз движ.ден.средств'!AG26</f>
        <v>0</v>
      </c>
      <c r="AH31" s="772">
        <f>'Прогноз движ.ден.средств'!AH26</f>
        <v>0</v>
      </c>
      <c r="AI31" s="772">
        <f>'Прогноз движ.ден.средств'!AI26</f>
        <v>0</v>
      </c>
      <c r="AJ31" s="772">
        <f>'Прогноз движ.ден.средств'!AJ26</f>
        <v>0</v>
      </c>
      <c r="AK31" s="772">
        <f>'Прогноз движ.ден.средств'!AK26</f>
        <v>0</v>
      </c>
      <c r="AL31" s="772">
        <f>'Прогноз движ.ден.средств'!AL26</f>
        <v>0</v>
      </c>
      <c r="AM31" s="772">
        <f>'Прогноз движ.ден.средств'!AM26</f>
        <v>0</v>
      </c>
      <c r="AN31" s="772">
        <f>'Прогноз движ.ден.средств'!AN26</f>
        <v>0</v>
      </c>
      <c r="AO31" s="772">
        <f>'Прогноз движ.ден.средств'!AO26</f>
        <v>0</v>
      </c>
      <c r="AP31" s="772">
        <f>'Прогноз движ.ден.средств'!AP26</f>
        <v>0</v>
      </c>
      <c r="AQ31" s="772">
        <f>'Прогноз движ.ден.средств'!AQ26</f>
        <v>0</v>
      </c>
      <c r="AR31" s="772">
        <f>'Прогноз движ.ден.средств'!AR26</f>
        <v>0</v>
      </c>
      <c r="AS31" s="772">
        <f>'Прогноз движ.ден.средств'!AS26</f>
        <v>0</v>
      </c>
      <c r="AT31" s="772">
        <f>'Прогноз движ.ден.средств'!AT26</f>
        <v>0</v>
      </c>
      <c r="AU31" s="772">
        <f>'Прогноз движ.ден.средств'!AU26</f>
        <v>0</v>
      </c>
      <c r="AV31" s="772">
        <f>'Прогноз движ.ден.средств'!AV26</f>
        <v>0</v>
      </c>
      <c r="AW31" s="772">
        <f>'Прогноз движ.ден.средств'!AW26</f>
        <v>0</v>
      </c>
      <c r="AX31" s="772">
        <f>'Прогноз движ.ден.средств'!AX26</f>
        <v>0</v>
      </c>
      <c r="AY31" s="772">
        <f>'Прогноз движ.ден.средств'!AY26</f>
        <v>0</v>
      </c>
      <c r="AZ31" s="772">
        <f>'Прогноз движ.ден.средств'!AZ26</f>
        <v>0</v>
      </c>
      <c r="BA31" s="772">
        <f>'Прогноз движ.ден.средств'!BA26</f>
        <v>0</v>
      </c>
      <c r="BB31" s="772">
        <f>'Прогноз движ.ден.средств'!BB26</f>
        <v>0</v>
      </c>
      <c r="BC31" s="772">
        <f>'Прогноз движ.ден.средств'!BC26</f>
        <v>0</v>
      </c>
      <c r="BD31" s="772">
        <f>'Прогноз движ.ден.средств'!BD26</f>
        <v>0</v>
      </c>
      <c r="BE31" s="772">
        <f>'Прогноз движ.ден.средств'!BE26</f>
        <v>0</v>
      </c>
      <c r="BF31" s="772">
        <f>'Прогноз движ.ден.средств'!BF26</f>
        <v>0</v>
      </c>
      <c r="BG31" s="772">
        <f>'Прогноз движ.ден.средств'!BG26</f>
        <v>0</v>
      </c>
      <c r="BH31" s="772">
        <f>'Прогноз движ.ден.средств'!BH26</f>
        <v>0</v>
      </c>
      <c r="BI31" s="772">
        <f>'Прогноз движ.ден.средств'!BI26</f>
        <v>0</v>
      </c>
      <c r="BJ31" s="772">
        <f>'Прогноз движ.ден.средств'!BJ26</f>
        <v>0</v>
      </c>
      <c r="BK31" s="772">
        <f>'Прогноз движ.ден.средств'!BK26</f>
        <v>0</v>
      </c>
      <c r="BL31" s="772">
        <f>'Прогноз движ.ден.средств'!BL26</f>
        <v>0</v>
      </c>
      <c r="BM31" s="772">
        <f>'Прогноз движ.ден.средств'!BM26</f>
        <v>0</v>
      </c>
      <c r="BN31" s="772">
        <f>'Прогноз движ.ден.средств'!BN26</f>
        <v>0</v>
      </c>
      <c r="BO31" s="772">
        <f>'Прогноз движ.ден.средств'!BO26</f>
        <v>0</v>
      </c>
      <c r="BP31" s="772">
        <f>'Прогноз движ.ден.средств'!BP26</f>
        <v>0</v>
      </c>
      <c r="BQ31" s="772">
        <f>'Прогноз движ.ден.средств'!BQ26</f>
        <v>0</v>
      </c>
      <c r="BR31" s="772">
        <f>'Прогноз движ.ден.средств'!BR26</f>
        <v>0</v>
      </c>
      <c r="BS31" s="772">
        <f>'Прогноз движ.ден.средств'!BS26</f>
        <v>0</v>
      </c>
      <c r="BT31" s="772">
        <f>'Прогноз движ.ден.средств'!BT26</f>
        <v>0</v>
      </c>
      <c r="BU31" s="772">
        <f>'Прогноз движ.ден.средств'!BU26</f>
        <v>0</v>
      </c>
      <c r="BV31" s="772">
        <f>'Прогноз движ.ден.средств'!BV26</f>
        <v>0</v>
      </c>
      <c r="BW31" s="772">
        <f>'Прогноз движ.ден.средств'!BW26</f>
        <v>0</v>
      </c>
      <c r="BX31" s="772">
        <f>'Прогноз движ.ден.средств'!BX26</f>
        <v>0</v>
      </c>
      <c r="BY31" s="772">
        <f>'Прогноз движ.ден.средств'!BY26</f>
        <v>0</v>
      </c>
      <c r="BZ31" s="772">
        <f>'Прогноз движ.ден.средств'!BZ26</f>
        <v>0</v>
      </c>
      <c r="CA31" s="772">
        <f>'Прогноз движ.ден.средств'!CA26</f>
        <v>0</v>
      </c>
      <c r="CB31" s="772">
        <f>'Прогноз движ.ден.средств'!CB26</f>
        <v>0</v>
      </c>
      <c r="CC31" s="772">
        <f>'Прогноз движ.ден.средств'!CC26</f>
        <v>0</v>
      </c>
      <c r="CD31" s="772">
        <f>'Прогноз движ.ден.средств'!CD26</f>
        <v>0</v>
      </c>
      <c r="CE31" s="772">
        <f>'Прогноз движ.ден.средств'!CE26</f>
        <v>0</v>
      </c>
      <c r="CF31" s="772">
        <f>'Прогноз движ.ден.средств'!CF26</f>
        <v>0</v>
      </c>
      <c r="CG31" s="772">
        <f>'Прогноз движ.ден.средств'!CG26</f>
        <v>0</v>
      </c>
      <c r="CH31" s="772">
        <f>'Прогноз движ.ден.средств'!CH26</f>
        <v>0</v>
      </c>
      <c r="CI31" s="772">
        <f>'Прогноз движ.ден.средств'!CI26</f>
        <v>0</v>
      </c>
      <c r="CJ31" s="772">
        <f>'Прогноз движ.ден.средств'!CJ26</f>
        <v>0</v>
      </c>
      <c r="CK31" s="772">
        <f>'Прогноз движ.ден.средств'!CK26</f>
        <v>0</v>
      </c>
      <c r="CL31" s="772">
        <f>'Прогноз движ.ден.средств'!CL26</f>
        <v>0</v>
      </c>
      <c r="CM31" s="772">
        <f>'Прогноз движ.ден.средств'!CM26</f>
        <v>0</v>
      </c>
      <c r="CN31" s="772">
        <f>'Прогноз движ.ден.средств'!CN26</f>
        <v>0</v>
      </c>
      <c r="CO31" s="772">
        <f>'Прогноз движ.ден.средств'!CO26</f>
        <v>0</v>
      </c>
      <c r="CP31" s="772">
        <f>'Прогноз движ.ден.средств'!CP26</f>
        <v>0</v>
      </c>
      <c r="CQ31" s="772">
        <f>'Прогноз движ.ден.средств'!CQ26</f>
        <v>0</v>
      </c>
      <c r="CR31" s="772">
        <f>'Прогноз движ.ден.средств'!CR26</f>
        <v>0</v>
      </c>
      <c r="CS31" s="772">
        <f>'Прогноз движ.ден.средств'!CS26</f>
        <v>0</v>
      </c>
      <c r="CT31" s="772">
        <f>'Прогноз движ.ден.средств'!CT26</f>
        <v>0</v>
      </c>
      <c r="CU31" s="772">
        <f>'Прогноз движ.ден.средств'!CU26</f>
        <v>0</v>
      </c>
      <c r="CV31" s="772">
        <f>'Прогноз движ.ден.средств'!CV26</f>
        <v>0</v>
      </c>
      <c r="CW31" s="772">
        <f>'Прогноз движ.ден.средств'!CW26</f>
        <v>0</v>
      </c>
      <c r="CX31" s="772">
        <f>'Прогноз движ.ден.средств'!CX26</f>
        <v>0</v>
      </c>
      <c r="CY31" s="772">
        <f>'Прогноз движ.ден.средств'!CY26</f>
        <v>0</v>
      </c>
      <c r="CZ31" s="772">
        <f>'Прогноз движ.ден.средств'!CZ26</f>
        <v>0</v>
      </c>
      <c r="DA31" s="772">
        <f>'Прогноз движ.ден.средств'!DA26</f>
        <v>0</v>
      </c>
      <c r="DB31" s="772">
        <f>'Прогноз движ.ден.средств'!DB26</f>
        <v>0</v>
      </c>
      <c r="DC31" s="772">
        <f>'Прогноз движ.ден.средств'!DC26</f>
        <v>0</v>
      </c>
      <c r="DD31" s="772">
        <f>'Прогноз движ.ден.средств'!DD26</f>
        <v>0</v>
      </c>
      <c r="DE31" s="772">
        <f>'Прогноз движ.ден.средств'!DE26</f>
        <v>0</v>
      </c>
      <c r="DF31" s="772">
        <f>'Прогноз движ.ден.средств'!DF26</f>
        <v>0</v>
      </c>
      <c r="DG31" s="772">
        <f>'Прогноз движ.ден.средств'!DG26</f>
        <v>0</v>
      </c>
      <c r="DH31" s="772">
        <f>'Прогноз движ.ден.средств'!DH26</f>
        <v>0</v>
      </c>
      <c r="DI31" s="772">
        <f>'Прогноз движ.ден.средств'!DI26</f>
        <v>0</v>
      </c>
      <c r="DJ31" s="772">
        <f>'Прогноз движ.ден.средств'!DJ26</f>
        <v>0</v>
      </c>
      <c r="DK31" s="772">
        <f>'Прогноз движ.ден.средств'!DK26</f>
        <v>0</v>
      </c>
      <c r="DL31" s="772">
        <f>'Прогноз движ.ден.средств'!DL26</f>
        <v>0</v>
      </c>
      <c r="DM31" s="772">
        <f>'Прогноз движ.ден.средств'!DM26</f>
        <v>0</v>
      </c>
      <c r="DN31" s="772">
        <f>'Прогноз движ.ден.средств'!DN26</f>
        <v>0</v>
      </c>
      <c r="DO31" s="772">
        <f>'Прогноз движ.ден.средств'!DO26</f>
        <v>0</v>
      </c>
      <c r="DP31" s="772">
        <f>'Прогноз движ.ден.средств'!DP26</f>
        <v>0</v>
      </c>
      <c r="DQ31" s="772">
        <f>'Прогноз движ.ден.средств'!DQ26</f>
        <v>0</v>
      </c>
      <c r="DR31" s="772">
        <f>'Прогноз движ.ден.средств'!DR26</f>
        <v>0</v>
      </c>
      <c r="DS31" s="772">
        <f>'Прогноз движ.ден.средств'!DS26</f>
        <v>0</v>
      </c>
      <c r="DT31" s="772">
        <f>'Прогноз движ.ден.средств'!DT26</f>
        <v>0</v>
      </c>
      <c r="DU31" s="772">
        <f>'Прогноз движ.ден.средств'!DU26</f>
        <v>0</v>
      </c>
      <c r="DV31" s="772">
        <f>'Прогноз движ.ден.средств'!DV26</f>
        <v>0</v>
      </c>
      <c r="DW31" s="772">
        <f>'Прогноз движ.ден.средств'!DW26</f>
        <v>0</v>
      </c>
      <c r="DX31" s="772">
        <f>'Прогноз движ.ден.средств'!DX26</f>
        <v>0</v>
      </c>
      <c r="DY31" s="772">
        <f>'Прогноз движ.ден.средств'!DY26</f>
        <v>0</v>
      </c>
      <c r="DZ31" s="772">
        <f>'Прогноз движ.ден.средств'!DZ26</f>
        <v>0</v>
      </c>
      <c r="EA31" s="772">
        <f>'Прогноз движ.ден.средств'!EA26</f>
        <v>0</v>
      </c>
      <c r="EB31" s="772">
        <f>'Прогноз движ.ден.средств'!EB26</f>
        <v>0</v>
      </c>
      <c r="EC31" s="772">
        <f>'Прогноз движ.ден.средств'!EC26</f>
        <v>0</v>
      </c>
      <c r="ED31" s="772">
        <f>'Прогноз движ.ден.средств'!ED26</f>
        <v>0</v>
      </c>
      <c r="EE31" s="772">
        <f>'Прогноз движ.ден.средств'!EE26</f>
        <v>0</v>
      </c>
      <c r="EF31" s="772">
        <f>'Прогноз движ.ден.средств'!EF26</f>
        <v>0</v>
      </c>
      <c r="EG31" s="772">
        <f>'Прогноз движ.ден.средств'!EG26</f>
        <v>0</v>
      </c>
      <c r="EH31" s="772">
        <f>'Прогноз движ.ден.средств'!EH26</f>
        <v>0</v>
      </c>
      <c r="EI31" s="772">
        <f>'Прогноз движ.ден.средств'!EI26</f>
        <v>0</v>
      </c>
      <c r="EJ31" s="772">
        <f>'Прогноз движ.ден.средств'!EJ26</f>
        <v>0</v>
      </c>
      <c r="EK31" s="772">
        <f>'Прогноз движ.ден.средств'!EK26</f>
        <v>0</v>
      </c>
    </row>
    <row r="32" spans="1:141" ht="15.75" hidden="1" outlineLevel="1" x14ac:dyDescent="0.25">
      <c r="A32" s="418" t="str">
        <f>'Прогноз движ.ден.средств'!A27</f>
        <v>nnn</v>
      </c>
      <c r="B32" s="440">
        <f>'Прогноз движ.ден.средств'!B27</f>
        <v>0</v>
      </c>
      <c r="C32" s="772">
        <f>'Прогноз движ.ден.средств'!C27</f>
        <v>0</v>
      </c>
      <c r="D32" s="772">
        <f>'Прогноз движ.ден.средств'!D27</f>
        <v>0</v>
      </c>
      <c r="E32" s="772">
        <f>'Прогноз движ.ден.средств'!E27</f>
        <v>0</v>
      </c>
      <c r="F32" s="772">
        <f>'Прогноз движ.ден.средств'!F27</f>
        <v>0</v>
      </c>
      <c r="G32" s="772">
        <f>'Прогноз движ.ден.средств'!G27</f>
        <v>0</v>
      </c>
      <c r="H32" s="772">
        <f>'Прогноз движ.ден.средств'!H27</f>
        <v>0</v>
      </c>
      <c r="I32" s="772">
        <f>'Прогноз движ.ден.средств'!I27</f>
        <v>0</v>
      </c>
      <c r="J32" s="772">
        <f>'Прогноз движ.ден.средств'!J27</f>
        <v>0</v>
      </c>
      <c r="K32" s="772">
        <f>'Прогноз движ.ден.средств'!K27</f>
        <v>0</v>
      </c>
      <c r="L32" s="772">
        <f>'Прогноз движ.ден.средств'!L27</f>
        <v>0</v>
      </c>
      <c r="M32" s="772">
        <f>'Прогноз движ.ден.средств'!M27</f>
        <v>0</v>
      </c>
      <c r="N32" s="772">
        <f>'Прогноз движ.ден.средств'!N27</f>
        <v>0</v>
      </c>
      <c r="O32" s="772">
        <f>'Прогноз движ.ден.средств'!O27</f>
        <v>0</v>
      </c>
      <c r="P32" s="772">
        <f>'Прогноз движ.ден.средств'!P27</f>
        <v>0</v>
      </c>
      <c r="Q32" s="772">
        <f>'Прогноз движ.ден.средств'!Q27</f>
        <v>0</v>
      </c>
      <c r="R32" s="772">
        <f>'Прогноз движ.ден.средств'!R27</f>
        <v>0</v>
      </c>
      <c r="S32" s="772">
        <f>'Прогноз движ.ден.средств'!S27</f>
        <v>0</v>
      </c>
      <c r="T32" s="772">
        <f>'Прогноз движ.ден.средств'!T27</f>
        <v>0</v>
      </c>
      <c r="U32" s="772">
        <f>'Прогноз движ.ден.средств'!U27</f>
        <v>0</v>
      </c>
      <c r="V32" s="772">
        <f>'Прогноз движ.ден.средств'!V27</f>
        <v>0</v>
      </c>
      <c r="W32" s="772">
        <f>'Прогноз движ.ден.средств'!W27</f>
        <v>0</v>
      </c>
      <c r="X32" s="772">
        <f>'Прогноз движ.ден.средств'!X27</f>
        <v>0</v>
      </c>
      <c r="Y32" s="772">
        <f>'Прогноз движ.ден.средств'!Y27</f>
        <v>0</v>
      </c>
      <c r="Z32" s="772">
        <f>'Прогноз движ.ден.средств'!Z27</f>
        <v>0</v>
      </c>
      <c r="AA32" s="772">
        <f>'Прогноз движ.ден.средств'!AA27</f>
        <v>0</v>
      </c>
      <c r="AB32" s="772">
        <f>'Прогноз движ.ден.средств'!AB27</f>
        <v>0</v>
      </c>
      <c r="AC32" s="772">
        <f>'Прогноз движ.ден.средств'!AC27</f>
        <v>0</v>
      </c>
      <c r="AD32" s="772">
        <f>'Прогноз движ.ден.средств'!AD27</f>
        <v>0</v>
      </c>
      <c r="AE32" s="772">
        <f>'Прогноз движ.ден.средств'!AE27</f>
        <v>0</v>
      </c>
      <c r="AF32" s="772">
        <f>'Прогноз движ.ден.средств'!AF27</f>
        <v>0</v>
      </c>
      <c r="AG32" s="772">
        <f>'Прогноз движ.ден.средств'!AG27</f>
        <v>0</v>
      </c>
      <c r="AH32" s="772">
        <f>'Прогноз движ.ден.средств'!AH27</f>
        <v>0</v>
      </c>
      <c r="AI32" s="772">
        <f>'Прогноз движ.ден.средств'!AI27</f>
        <v>0</v>
      </c>
      <c r="AJ32" s="772">
        <f>'Прогноз движ.ден.средств'!AJ27</f>
        <v>0</v>
      </c>
      <c r="AK32" s="772">
        <f>'Прогноз движ.ден.средств'!AK27</f>
        <v>0</v>
      </c>
      <c r="AL32" s="772">
        <f>'Прогноз движ.ден.средств'!AL27</f>
        <v>0</v>
      </c>
      <c r="AM32" s="772">
        <f>'Прогноз движ.ден.средств'!AM27</f>
        <v>0</v>
      </c>
      <c r="AN32" s="772">
        <f>'Прогноз движ.ден.средств'!AN27</f>
        <v>0</v>
      </c>
      <c r="AO32" s="772">
        <f>'Прогноз движ.ден.средств'!AO27</f>
        <v>0</v>
      </c>
      <c r="AP32" s="772">
        <f>'Прогноз движ.ден.средств'!AP27</f>
        <v>0</v>
      </c>
      <c r="AQ32" s="772">
        <f>'Прогноз движ.ден.средств'!AQ27</f>
        <v>0</v>
      </c>
      <c r="AR32" s="772">
        <f>'Прогноз движ.ден.средств'!AR27</f>
        <v>0</v>
      </c>
      <c r="AS32" s="772">
        <f>'Прогноз движ.ден.средств'!AS27</f>
        <v>0</v>
      </c>
      <c r="AT32" s="772">
        <f>'Прогноз движ.ден.средств'!AT27</f>
        <v>0</v>
      </c>
      <c r="AU32" s="772">
        <f>'Прогноз движ.ден.средств'!AU27</f>
        <v>0</v>
      </c>
      <c r="AV32" s="772">
        <f>'Прогноз движ.ден.средств'!AV27</f>
        <v>0</v>
      </c>
      <c r="AW32" s="772">
        <f>'Прогноз движ.ден.средств'!AW27</f>
        <v>0</v>
      </c>
      <c r="AX32" s="772">
        <f>'Прогноз движ.ден.средств'!AX27</f>
        <v>0</v>
      </c>
      <c r="AY32" s="772">
        <f>'Прогноз движ.ден.средств'!AY27</f>
        <v>0</v>
      </c>
      <c r="AZ32" s="772">
        <f>'Прогноз движ.ден.средств'!AZ27</f>
        <v>0</v>
      </c>
      <c r="BA32" s="772">
        <f>'Прогноз движ.ден.средств'!BA27</f>
        <v>0</v>
      </c>
      <c r="BB32" s="772">
        <f>'Прогноз движ.ден.средств'!BB27</f>
        <v>0</v>
      </c>
      <c r="BC32" s="772">
        <f>'Прогноз движ.ден.средств'!BC27</f>
        <v>0</v>
      </c>
      <c r="BD32" s="772">
        <f>'Прогноз движ.ден.средств'!BD27</f>
        <v>0</v>
      </c>
      <c r="BE32" s="772">
        <f>'Прогноз движ.ден.средств'!BE27</f>
        <v>0</v>
      </c>
      <c r="BF32" s="772">
        <f>'Прогноз движ.ден.средств'!BF27</f>
        <v>0</v>
      </c>
      <c r="BG32" s="772">
        <f>'Прогноз движ.ден.средств'!BG27</f>
        <v>0</v>
      </c>
      <c r="BH32" s="772">
        <f>'Прогноз движ.ден.средств'!BH27</f>
        <v>0</v>
      </c>
      <c r="BI32" s="772">
        <f>'Прогноз движ.ден.средств'!BI27</f>
        <v>0</v>
      </c>
      <c r="BJ32" s="772">
        <f>'Прогноз движ.ден.средств'!BJ27</f>
        <v>0</v>
      </c>
      <c r="BK32" s="772">
        <f>'Прогноз движ.ден.средств'!BK27</f>
        <v>0</v>
      </c>
      <c r="BL32" s="772">
        <f>'Прогноз движ.ден.средств'!BL27</f>
        <v>0</v>
      </c>
      <c r="BM32" s="772">
        <f>'Прогноз движ.ден.средств'!BM27</f>
        <v>0</v>
      </c>
      <c r="BN32" s="772">
        <f>'Прогноз движ.ден.средств'!BN27</f>
        <v>0</v>
      </c>
      <c r="BO32" s="772">
        <f>'Прогноз движ.ден.средств'!BO27</f>
        <v>0</v>
      </c>
      <c r="BP32" s="772">
        <f>'Прогноз движ.ден.средств'!BP27</f>
        <v>0</v>
      </c>
      <c r="BQ32" s="772">
        <f>'Прогноз движ.ден.средств'!BQ27</f>
        <v>0</v>
      </c>
      <c r="BR32" s="772">
        <f>'Прогноз движ.ден.средств'!BR27</f>
        <v>0</v>
      </c>
      <c r="BS32" s="772">
        <f>'Прогноз движ.ден.средств'!BS27</f>
        <v>0</v>
      </c>
      <c r="BT32" s="772">
        <f>'Прогноз движ.ден.средств'!BT27</f>
        <v>0</v>
      </c>
      <c r="BU32" s="772">
        <f>'Прогноз движ.ден.средств'!BU27</f>
        <v>0</v>
      </c>
      <c r="BV32" s="772">
        <f>'Прогноз движ.ден.средств'!BV27</f>
        <v>0</v>
      </c>
      <c r="BW32" s="772">
        <f>'Прогноз движ.ден.средств'!BW27</f>
        <v>0</v>
      </c>
      <c r="BX32" s="772">
        <f>'Прогноз движ.ден.средств'!BX27</f>
        <v>0</v>
      </c>
      <c r="BY32" s="772">
        <f>'Прогноз движ.ден.средств'!BY27</f>
        <v>0</v>
      </c>
      <c r="BZ32" s="772">
        <f>'Прогноз движ.ден.средств'!BZ27</f>
        <v>0</v>
      </c>
      <c r="CA32" s="772">
        <f>'Прогноз движ.ден.средств'!CA27</f>
        <v>0</v>
      </c>
      <c r="CB32" s="772">
        <f>'Прогноз движ.ден.средств'!CB27</f>
        <v>0</v>
      </c>
      <c r="CC32" s="772">
        <f>'Прогноз движ.ден.средств'!CC27</f>
        <v>0</v>
      </c>
      <c r="CD32" s="772">
        <f>'Прогноз движ.ден.средств'!CD27</f>
        <v>0</v>
      </c>
      <c r="CE32" s="772">
        <f>'Прогноз движ.ден.средств'!CE27</f>
        <v>0</v>
      </c>
      <c r="CF32" s="772">
        <f>'Прогноз движ.ден.средств'!CF27</f>
        <v>0</v>
      </c>
      <c r="CG32" s="772">
        <f>'Прогноз движ.ден.средств'!CG27</f>
        <v>0</v>
      </c>
      <c r="CH32" s="772">
        <f>'Прогноз движ.ден.средств'!CH27</f>
        <v>0</v>
      </c>
      <c r="CI32" s="772">
        <f>'Прогноз движ.ден.средств'!CI27</f>
        <v>0</v>
      </c>
      <c r="CJ32" s="772">
        <f>'Прогноз движ.ден.средств'!CJ27</f>
        <v>0</v>
      </c>
      <c r="CK32" s="772">
        <f>'Прогноз движ.ден.средств'!CK27</f>
        <v>0</v>
      </c>
      <c r="CL32" s="772">
        <f>'Прогноз движ.ден.средств'!CL27</f>
        <v>0</v>
      </c>
      <c r="CM32" s="772">
        <f>'Прогноз движ.ден.средств'!CM27</f>
        <v>0</v>
      </c>
      <c r="CN32" s="772">
        <f>'Прогноз движ.ден.средств'!CN27</f>
        <v>0</v>
      </c>
      <c r="CO32" s="772">
        <f>'Прогноз движ.ден.средств'!CO27</f>
        <v>0</v>
      </c>
      <c r="CP32" s="772">
        <f>'Прогноз движ.ден.средств'!CP27</f>
        <v>0</v>
      </c>
      <c r="CQ32" s="772">
        <f>'Прогноз движ.ден.средств'!CQ27</f>
        <v>0</v>
      </c>
      <c r="CR32" s="772">
        <f>'Прогноз движ.ден.средств'!CR27</f>
        <v>0</v>
      </c>
      <c r="CS32" s="772">
        <f>'Прогноз движ.ден.средств'!CS27</f>
        <v>0</v>
      </c>
      <c r="CT32" s="772">
        <f>'Прогноз движ.ден.средств'!CT27</f>
        <v>0</v>
      </c>
      <c r="CU32" s="772">
        <f>'Прогноз движ.ден.средств'!CU27</f>
        <v>0</v>
      </c>
      <c r="CV32" s="772">
        <f>'Прогноз движ.ден.средств'!CV27</f>
        <v>0</v>
      </c>
      <c r="CW32" s="772">
        <f>'Прогноз движ.ден.средств'!CW27</f>
        <v>0</v>
      </c>
      <c r="CX32" s="772">
        <f>'Прогноз движ.ден.средств'!CX27</f>
        <v>0</v>
      </c>
      <c r="CY32" s="772">
        <f>'Прогноз движ.ден.средств'!CY27</f>
        <v>0</v>
      </c>
      <c r="CZ32" s="772">
        <f>'Прогноз движ.ден.средств'!CZ27</f>
        <v>0</v>
      </c>
      <c r="DA32" s="772">
        <f>'Прогноз движ.ден.средств'!DA27</f>
        <v>0</v>
      </c>
      <c r="DB32" s="772">
        <f>'Прогноз движ.ден.средств'!DB27</f>
        <v>0</v>
      </c>
      <c r="DC32" s="772">
        <f>'Прогноз движ.ден.средств'!DC27</f>
        <v>0</v>
      </c>
      <c r="DD32" s="772">
        <f>'Прогноз движ.ден.средств'!DD27</f>
        <v>0</v>
      </c>
      <c r="DE32" s="772">
        <f>'Прогноз движ.ден.средств'!DE27</f>
        <v>0</v>
      </c>
      <c r="DF32" s="772">
        <f>'Прогноз движ.ден.средств'!DF27</f>
        <v>0</v>
      </c>
      <c r="DG32" s="772">
        <f>'Прогноз движ.ден.средств'!DG27</f>
        <v>0</v>
      </c>
      <c r="DH32" s="772">
        <f>'Прогноз движ.ден.средств'!DH27</f>
        <v>0</v>
      </c>
      <c r="DI32" s="772">
        <f>'Прогноз движ.ден.средств'!DI27</f>
        <v>0</v>
      </c>
      <c r="DJ32" s="772">
        <f>'Прогноз движ.ден.средств'!DJ27</f>
        <v>0</v>
      </c>
      <c r="DK32" s="772">
        <f>'Прогноз движ.ден.средств'!DK27</f>
        <v>0</v>
      </c>
      <c r="DL32" s="772">
        <f>'Прогноз движ.ден.средств'!DL27</f>
        <v>0</v>
      </c>
      <c r="DM32" s="772">
        <f>'Прогноз движ.ден.средств'!DM27</f>
        <v>0</v>
      </c>
      <c r="DN32" s="772">
        <f>'Прогноз движ.ден.средств'!DN27</f>
        <v>0</v>
      </c>
      <c r="DO32" s="772">
        <f>'Прогноз движ.ден.средств'!DO27</f>
        <v>0</v>
      </c>
      <c r="DP32" s="772">
        <f>'Прогноз движ.ден.средств'!DP27</f>
        <v>0</v>
      </c>
      <c r="DQ32" s="772">
        <f>'Прогноз движ.ден.средств'!DQ27</f>
        <v>0</v>
      </c>
      <c r="DR32" s="772">
        <f>'Прогноз движ.ден.средств'!DR27</f>
        <v>0</v>
      </c>
      <c r="DS32" s="772">
        <f>'Прогноз движ.ден.средств'!DS27</f>
        <v>0</v>
      </c>
      <c r="DT32" s="772">
        <f>'Прогноз движ.ден.средств'!DT27</f>
        <v>0</v>
      </c>
      <c r="DU32" s="772">
        <f>'Прогноз движ.ден.средств'!DU27</f>
        <v>0</v>
      </c>
      <c r="DV32" s="772">
        <f>'Прогноз движ.ден.средств'!DV27</f>
        <v>0</v>
      </c>
      <c r="DW32" s="772">
        <f>'Прогноз движ.ден.средств'!DW27</f>
        <v>0</v>
      </c>
      <c r="DX32" s="772">
        <f>'Прогноз движ.ден.средств'!DX27</f>
        <v>0</v>
      </c>
      <c r="DY32" s="772">
        <f>'Прогноз движ.ден.средств'!DY27</f>
        <v>0</v>
      </c>
      <c r="DZ32" s="772">
        <f>'Прогноз движ.ден.средств'!DZ27</f>
        <v>0</v>
      </c>
      <c r="EA32" s="772">
        <f>'Прогноз движ.ден.средств'!EA27</f>
        <v>0</v>
      </c>
      <c r="EB32" s="772">
        <f>'Прогноз движ.ден.средств'!EB27</f>
        <v>0</v>
      </c>
      <c r="EC32" s="772">
        <f>'Прогноз движ.ден.средств'!EC27</f>
        <v>0</v>
      </c>
      <c r="ED32" s="772">
        <f>'Прогноз движ.ден.средств'!ED27</f>
        <v>0</v>
      </c>
      <c r="EE32" s="772">
        <f>'Прогноз движ.ден.средств'!EE27</f>
        <v>0</v>
      </c>
      <c r="EF32" s="772">
        <f>'Прогноз движ.ден.средств'!EF27</f>
        <v>0</v>
      </c>
      <c r="EG32" s="772">
        <f>'Прогноз движ.ден.средств'!EG27</f>
        <v>0</v>
      </c>
      <c r="EH32" s="772">
        <f>'Прогноз движ.ден.средств'!EH27</f>
        <v>0</v>
      </c>
      <c r="EI32" s="772">
        <f>'Прогноз движ.ден.средств'!EI27</f>
        <v>0</v>
      </c>
      <c r="EJ32" s="772">
        <f>'Прогноз движ.ден.средств'!EJ27</f>
        <v>0</v>
      </c>
      <c r="EK32" s="772">
        <f>'Прогноз движ.ден.средств'!EK27</f>
        <v>0</v>
      </c>
    </row>
    <row r="33" spans="1:141" ht="15.75" hidden="1" outlineLevel="1" x14ac:dyDescent="0.25">
      <c r="A33" s="418" t="str">
        <f>'Прогноз движ.ден.средств'!A28</f>
        <v>nnn</v>
      </c>
      <c r="B33" s="440">
        <f>'Прогноз движ.ден.средств'!B28</f>
        <v>0</v>
      </c>
      <c r="C33" s="772">
        <f>'Прогноз движ.ден.средств'!C28</f>
        <v>0</v>
      </c>
      <c r="D33" s="772">
        <f>'Прогноз движ.ден.средств'!D28</f>
        <v>0</v>
      </c>
      <c r="E33" s="772">
        <f>'Прогноз движ.ден.средств'!E28</f>
        <v>0</v>
      </c>
      <c r="F33" s="772">
        <f>'Прогноз движ.ден.средств'!F28</f>
        <v>0</v>
      </c>
      <c r="G33" s="772">
        <f>'Прогноз движ.ден.средств'!G28</f>
        <v>0</v>
      </c>
      <c r="H33" s="772">
        <f>'Прогноз движ.ден.средств'!H28</f>
        <v>0</v>
      </c>
      <c r="I33" s="772">
        <f>'Прогноз движ.ден.средств'!I28</f>
        <v>0</v>
      </c>
      <c r="J33" s="772">
        <f>'Прогноз движ.ден.средств'!J28</f>
        <v>0</v>
      </c>
      <c r="K33" s="772">
        <f>'Прогноз движ.ден.средств'!K28</f>
        <v>0</v>
      </c>
      <c r="L33" s="772">
        <f>'Прогноз движ.ден.средств'!L28</f>
        <v>0</v>
      </c>
      <c r="M33" s="772">
        <f>'Прогноз движ.ден.средств'!M28</f>
        <v>0</v>
      </c>
      <c r="N33" s="772">
        <f>'Прогноз движ.ден.средств'!N28</f>
        <v>0</v>
      </c>
      <c r="O33" s="772">
        <f>'Прогноз движ.ден.средств'!O28</f>
        <v>0</v>
      </c>
      <c r="P33" s="772">
        <f>'Прогноз движ.ден.средств'!P28</f>
        <v>0</v>
      </c>
      <c r="Q33" s="772">
        <f>'Прогноз движ.ден.средств'!Q28</f>
        <v>0</v>
      </c>
      <c r="R33" s="772">
        <f>'Прогноз движ.ден.средств'!R28</f>
        <v>0</v>
      </c>
      <c r="S33" s="772">
        <f>'Прогноз движ.ден.средств'!S28</f>
        <v>0</v>
      </c>
      <c r="T33" s="772">
        <f>'Прогноз движ.ден.средств'!T28</f>
        <v>0</v>
      </c>
      <c r="U33" s="772">
        <f>'Прогноз движ.ден.средств'!U28</f>
        <v>0</v>
      </c>
      <c r="V33" s="772">
        <f>'Прогноз движ.ден.средств'!V28</f>
        <v>0</v>
      </c>
      <c r="W33" s="772">
        <f>'Прогноз движ.ден.средств'!W28</f>
        <v>0</v>
      </c>
      <c r="X33" s="772">
        <f>'Прогноз движ.ден.средств'!X28</f>
        <v>0</v>
      </c>
      <c r="Y33" s="772">
        <f>'Прогноз движ.ден.средств'!Y28</f>
        <v>0</v>
      </c>
      <c r="Z33" s="772">
        <f>'Прогноз движ.ден.средств'!Z28</f>
        <v>0</v>
      </c>
      <c r="AA33" s="772">
        <f>'Прогноз движ.ден.средств'!AA28</f>
        <v>0</v>
      </c>
      <c r="AB33" s="772">
        <f>'Прогноз движ.ден.средств'!AB28</f>
        <v>0</v>
      </c>
      <c r="AC33" s="772">
        <f>'Прогноз движ.ден.средств'!AC28</f>
        <v>0</v>
      </c>
      <c r="AD33" s="772">
        <f>'Прогноз движ.ден.средств'!AD28</f>
        <v>0</v>
      </c>
      <c r="AE33" s="772">
        <f>'Прогноз движ.ден.средств'!AE28</f>
        <v>0</v>
      </c>
      <c r="AF33" s="772">
        <f>'Прогноз движ.ден.средств'!AF28</f>
        <v>0</v>
      </c>
      <c r="AG33" s="772">
        <f>'Прогноз движ.ден.средств'!AG28</f>
        <v>0</v>
      </c>
      <c r="AH33" s="772">
        <f>'Прогноз движ.ден.средств'!AH28</f>
        <v>0</v>
      </c>
      <c r="AI33" s="772">
        <f>'Прогноз движ.ден.средств'!AI28</f>
        <v>0</v>
      </c>
      <c r="AJ33" s="772">
        <f>'Прогноз движ.ден.средств'!AJ28</f>
        <v>0</v>
      </c>
      <c r="AK33" s="772">
        <f>'Прогноз движ.ден.средств'!AK28</f>
        <v>0</v>
      </c>
      <c r="AL33" s="772">
        <f>'Прогноз движ.ден.средств'!AL28</f>
        <v>0</v>
      </c>
      <c r="AM33" s="772">
        <f>'Прогноз движ.ден.средств'!AM28</f>
        <v>0</v>
      </c>
      <c r="AN33" s="772">
        <f>'Прогноз движ.ден.средств'!AN28</f>
        <v>0</v>
      </c>
      <c r="AO33" s="772">
        <f>'Прогноз движ.ден.средств'!AO28</f>
        <v>0</v>
      </c>
      <c r="AP33" s="772">
        <f>'Прогноз движ.ден.средств'!AP28</f>
        <v>0</v>
      </c>
      <c r="AQ33" s="772">
        <f>'Прогноз движ.ден.средств'!AQ28</f>
        <v>0</v>
      </c>
      <c r="AR33" s="772">
        <f>'Прогноз движ.ден.средств'!AR28</f>
        <v>0</v>
      </c>
      <c r="AS33" s="772">
        <f>'Прогноз движ.ден.средств'!AS28</f>
        <v>0</v>
      </c>
      <c r="AT33" s="772">
        <f>'Прогноз движ.ден.средств'!AT28</f>
        <v>0</v>
      </c>
      <c r="AU33" s="772">
        <f>'Прогноз движ.ден.средств'!AU28</f>
        <v>0</v>
      </c>
      <c r="AV33" s="772">
        <f>'Прогноз движ.ден.средств'!AV28</f>
        <v>0</v>
      </c>
      <c r="AW33" s="772">
        <f>'Прогноз движ.ден.средств'!AW28</f>
        <v>0</v>
      </c>
      <c r="AX33" s="772">
        <f>'Прогноз движ.ден.средств'!AX28</f>
        <v>0</v>
      </c>
      <c r="AY33" s="772">
        <f>'Прогноз движ.ден.средств'!AY28</f>
        <v>0</v>
      </c>
      <c r="AZ33" s="772">
        <f>'Прогноз движ.ден.средств'!AZ28</f>
        <v>0</v>
      </c>
      <c r="BA33" s="772">
        <f>'Прогноз движ.ден.средств'!BA28</f>
        <v>0</v>
      </c>
      <c r="BB33" s="772">
        <f>'Прогноз движ.ден.средств'!BB28</f>
        <v>0</v>
      </c>
      <c r="BC33" s="772">
        <f>'Прогноз движ.ден.средств'!BC28</f>
        <v>0</v>
      </c>
      <c r="BD33" s="772">
        <f>'Прогноз движ.ден.средств'!BD28</f>
        <v>0</v>
      </c>
      <c r="BE33" s="772">
        <f>'Прогноз движ.ден.средств'!BE28</f>
        <v>0</v>
      </c>
      <c r="BF33" s="772">
        <f>'Прогноз движ.ден.средств'!BF28</f>
        <v>0</v>
      </c>
      <c r="BG33" s="772">
        <f>'Прогноз движ.ден.средств'!BG28</f>
        <v>0</v>
      </c>
      <c r="BH33" s="772">
        <f>'Прогноз движ.ден.средств'!BH28</f>
        <v>0</v>
      </c>
      <c r="BI33" s="772">
        <f>'Прогноз движ.ден.средств'!BI28</f>
        <v>0</v>
      </c>
      <c r="BJ33" s="772">
        <f>'Прогноз движ.ден.средств'!BJ28</f>
        <v>0</v>
      </c>
      <c r="BK33" s="772">
        <f>'Прогноз движ.ден.средств'!BK28</f>
        <v>0</v>
      </c>
      <c r="BL33" s="772">
        <f>'Прогноз движ.ден.средств'!BL28</f>
        <v>0</v>
      </c>
      <c r="BM33" s="772">
        <f>'Прогноз движ.ден.средств'!BM28</f>
        <v>0</v>
      </c>
      <c r="BN33" s="772">
        <f>'Прогноз движ.ден.средств'!BN28</f>
        <v>0</v>
      </c>
      <c r="BO33" s="772">
        <f>'Прогноз движ.ден.средств'!BO28</f>
        <v>0</v>
      </c>
      <c r="BP33" s="772">
        <f>'Прогноз движ.ден.средств'!BP28</f>
        <v>0</v>
      </c>
      <c r="BQ33" s="772">
        <f>'Прогноз движ.ден.средств'!BQ28</f>
        <v>0</v>
      </c>
      <c r="BR33" s="772">
        <f>'Прогноз движ.ден.средств'!BR28</f>
        <v>0</v>
      </c>
      <c r="BS33" s="772">
        <f>'Прогноз движ.ден.средств'!BS28</f>
        <v>0</v>
      </c>
      <c r="BT33" s="772">
        <f>'Прогноз движ.ден.средств'!BT28</f>
        <v>0</v>
      </c>
      <c r="BU33" s="772">
        <f>'Прогноз движ.ден.средств'!BU28</f>
        <v>0</v>
      </c>
      <c r="BV33" s="772">
        <f>'Прогноз движ.ден.средств'!BV28</f>
        <v>0</v>
      </c>
      <c r="BW33" s="772">
        <f>'Прогноз движ.ден.средств'!BW28</f>
        <v>0</v>
      </c>
      <c r="BX33" s="772">
        <f>'Прогноз движ.ден.средств'!BX28</f>
        <v>0</v>
      </c>
      <c r="BY33" s="772">
        <f>'Прогноз движ.ден.средств'!BY28</f>
        <v>0</v>
      </c>
      <c r="BZ33" s="772">
        <f>'Прогноз движ.ден.средств'!BZ28</f>
        <v>0</v>
      </c>
      <c r="CA33" s="772">
        <f>'Прогноз движ.ден.средств'!CA28</f>
        <v>0</v>
      </c>
      <c r="CB33" s="772">
        <f>'Прогноз движ.ден.средств'!CB28</f>
        <v>0</v>
      </c>
      <c r="CC33" s="772">
        <f>'Прогноз движ.ден.средств'!CC28</f>
        <v>0</v>
      </c>
      <c r="CD33" s="772">
        <f>'Прогноз движ.ден.средств'!CD28</f>
        <v>0</v>
      </c>
      <c r="CE33" s="772">
        <f>'Прогноз движ.ден.средств'!CE28</f>
        <v>0</v>
      </c>
      <c r="CF33" s="772">
        <f>'Прогноз движ.ден.средств'!CF28</f>
        <v>0</v>
      </c>
      <c r="CG33" s="772">
        <f>'Прогноз движ.ден.средств'!CG28</f>
        <v>0</v>
      </c>
      <c r="CH33" s="772">
        <f>'Прогноз движ.ден.средств'!CH28</f>
        <v>0</v>
      </c>
      <c r="CI33" s="772">
        <f>'Прогноз движ.ден.средств'!CI28</f>
        <v>0</v>
      </c>
      <c r="CJ33" s="772">
        <f>'Прогноз движ.ден.средств'!CJ28</f>
        <v>0</v>
      </c>
      <c r="CK33" s="772">
        <f>'Прогноз движ.ден.средств'!CK28</f>
        <v>0</v>
      </c>
      <c r="CL33" s="772">
        <f>'Прогноз движ.ден.средств'!CL28</f>
        <v>0</v>
      </c>
      <c r="CM33" s="772">
        <f>'Прогноз движ.ден.средств'!CM28</f>
        <v>0</v>
      </c>
      <c r="CN33" s="772">
        <f>'Прогноз движ.ден.средств'!CN28</f>
        <v>0</v>
      </c>
      <c r="CO33" s="772">
        <f>'Прогноз движ.ден.средств'!CO28</f>
        <v>0</v>
      </c>
      <c r="CP33" s="772">
        <f>'Прогноз движ.ден.средств'!CP28</f>
        <v>0</v>
      </c>
      <c r="CQ33" s="772">
        <f>'Прогноз движ.ден.средств'!CQ28</f>
        <v>0</v>
      </c>
      <c r="CR33" s="772">
        <f>'Прогноз движ.ден.средств'!CR28</f>
        <v>0</v>
      </c>
      <c r="CS33" s="772">
        <f>'Прогноз движ.ден.средств'!CS28</f>
        <v>0</v>
      </c>
      <c r="CT33" s="772">
        <f>'Прогноз движ.ден.средств'!CT28</f>
        <v>0</v>
      </c>
      <c r="CU33" s="772">
        <f>'Прогноз движ.ден.средств'!CU28</f>
        <v>0</v>
      </c>
      <c r="CV33" s="772">
        <f>'Прогноз движ.ден.средств'!CV28</f>
        <v>0</v>
      </c>
      <c r="CW33" s="772">
        <f>'Прогноз движ.ден.средств'!CW28</f>
        <v>0</v>
      </c>
      <c r="CX33" s="772">
        <f>'Прогноз движ.ден.средств'!CX28</f>
        <v>0</v>
      </c>
      <c r="CY33" s="772">
        <f>'Прогноз движ.ден.средств'!CY28</f>
        <v>0</v>
      </c>
      <c r="CZ33" s="772">
        <f>'Прогноз движ.ден.средств'!CZ28</f>
        <v>0</v>
      </c>
      <c r="DA33" s="772">
        <f>'Прогноз движ.ден.средств'!DA28</f>
        <v>0</v>
      </c>
      <c r="DB33" s="772">
        <f>'Прогноз движ.ден.средств'!DB28</f>
        <v>0</v>
      </c>
      <c r="DC33" s="772">
        <f>'Прогноз движ.ден.средств'!DC28</f>
        <v>0</v>
      </c>
      <c r="DD33" s="772">
        <f>'Прогноз движ.ден.средств'!DD28</f>
        <v>0</v>
      </c>
      <c r="DE33" s="772">
        <f>'Прогноз движ.ден.средств'!DE28</f>
        <v>0</v>
      </c>
      <c r="DF33" s="772">
        <f>'Прогноз движ.ден.средств'!DF28</f>
        <v>0</v>
      </c>
      <c r="DG33" s="772">
        <f>'Прогноз движ.ден.средств'!DG28</f>
        <v>0</v>
      </c>
      <c r="DH33" s="772">
        <f>'Прогноз движ.ден.средств'!DH28</f>
        <v>0</v>
      </c>
      <c r="DI33" s="772">
        <f>'Прогноз движ.ден.средств'!DI28</f>
        <v>0</v>
      </c>
      <c r="DJ33" s="772">
        <f>'Прогноз движ.ден.средств'!DJ28</f>
        <v>0</v>
      </c>
      <c r="DK33" s="772">
        <f>'Прогноз движ.ден.средств'!DK28</f>
        <v>0</v>
      </c>
      <c r="DL33" s="772">
        <f>'Прогноз движ.ден.средств'!DL28</f>
        <v>0</v>
      </c>
      <c r="DM33" s="772">
        <f>'Прогноз движ.ден.средств'!DM28</f>
        <v>0</v>
      </c>
      <c r="DN33" s="772">
        <f>'Прогноз движ.ден.средств'!DN28</f>
        <v>0</v>
      </c>
      <c r="DO33" s="772">
        <f>'Прогноз движ.ден.средств'!DO28</f>
        <v>0</v>
      </c>
      <c r="DP33" s="772">
        <f>'Прогноз движ.ден.средств'!DP28</f>
        <v>0</v>
      </c>
      <c r="DQ33" s="772">
        <f>'Прогноз движ.ден.средств'!DQ28</f>
        <v>0</v>
      </c>
      <c r="DR33" s="772">
        <f>'Прогноз движ.ден.средств'!DR28</f>
        <v>0</v>
      </c>
      <c r="DS33" s="772">
        <f>'Прогноз движ.ден.средств'!DS28</f>
        <v>0</v>
      </c>
      <c r="DT33" s="772">
        <f>'Прогноз движ.ден.средств'!DT28</f>
        <v>0</v>
      </c>
      <c r="DU33" s="772">
        <f>'Прогноз движ.ден.средств'!DU28</f>
        <v>0</v>
      </c>
      <c r="DV33" s="772">
        <f>'Прогноз движ.ден.средств'!DV28</f>
        <v>0</v>
      </c>
      <c r="DW33" s="772">
        <f>'Прогноз движ.ден.средств'!DW28</f>
        <v>0</v>
      </c>
      <c r="DX33" s="772">
        <f>'Прогноз движ.ден.средств'!DX28</f>
        <v>0</v>
      </c>
      <c r="DY33" s="772">
        <f>'Прогноз движ.ден.средств'!DY28</f>
        <v>0</v>
      </c>
      <c r="DZ33" s="772">
        <f>'Прогноз движ.ден.средств'!DZ28</f>
        <v>0</v>
      </c>
      <c r="EA33" s="772">
        <f>'Прогноз движ.ден.средств'!EA28</f>
        <v>0</v>
      </c>
      <c r="EB33" s="772">
        <f>'Прогноз движ.ден.средств'!EB28</f>
        <v>0</v>
      </c>
      <c r="EC33" s="772">
        <f>'Прогноз движ.ден.средств'!EC28</f>
        <v>0</v>
      </c>
      <c r="ED33" s="772">
        <f>'Прогноз движ.ден.средств'!ED28</f>
        <v>0</v>
      </c>
      <c r="EE33" s="772">
        <f>'Прогноз движ.ден.средств'!EE28</f>
        <v>0</v>
      </c>
      <c r="EF33" s="772">
        <f>'Прогноз движ.ден.средств'!EF28</f>
        <v>0</v>
      </c>
      <c r="EG33" s="772">
        <f>'Прогноз движ.ден.средств'!EG28</f>
        <v>0</v>
      </c>
      <c r="EH33" s="772">
        <f>'Прогноз движ.ден.средств'!EH28</f>
        <v>0</v>
      </c>
      <c r="EI33" s="772">
        <f>'Прогноз движ.ден.средств'!EI28</f>
        <v>0</v>
      </c>
      <c r="EJ33" s="772">
        <f>'Прогноз движ.ден.средств'!EJ28</f>
        <v>0</v>
      </c>
      <c r="EK33" s="772">
        <f>'Прогноз движ.ден.средств'!EK28</f>
        <v>0</v>
      </c>
    </row>
    <row r="34" spans="1:141" ht="15.75" hidden="1" outlineLevel="1" x14ac:dyDescent="0.25">
      <c r="A34" s="418" t="str">
        <f>'Прогноз движ.ден.средств'!A29</f>
        <v>nnn</v>
      </c>
      <c r="B34" s="440">
        <f>'Прогноз движ.ден.средств'!B29</f>
        <v>0</v>
      </c>
      <c r="C34" s="772">
        <f>'Прогноз движ.ден.средств'!C29</f>
        <v>0</v>
      </c>
      <c r="D34" s="772">
        <f>'Прогноз движ.ден.средств'!D29</f>
        <v>0</v>
      </c>
      <c r="E34" s="772">
        <f>'Прогноз движ.ден.средств'!E29</f>
        <v>0</v>
      </c>
      <c r="F34" s="772">
        <f>'Прогноз движ.ден.средств'!F29</f>
        <v>0</v>
      </c>
      <c r="G34" s="772">
        <f>'Прогноз движ.ден.средств'!G29</f>
        <v>0</v>
      </c>
      <c r="H34" s="772">
        <f>'Прогноз движ.ден.средств'!H29</f>
        <v>0</v>
      </c>
      <c r="I34" s="772">
        <f>'Прогноз движ.ден.средств'!I29</f>
        <v>0</v>
      </c>
      <c r="J34" s="772">
        <f>'Прогноз движ.ден.средств'!J29</f>
        <v>0</v>
      </c>
      <c r="K34" s="772">
        <f>'Прогноз движ.ден.средств'!K29</f>
        <v>0</v>
      </c>
      <c r="L34" s="772">
        <f>'Прогноз движ.ден.средств'!L29</f>
        <v>0</v>
      </c>
      <c r="M34" s="772">
        <f>'Прогноз движ.ден.средств'!M29</f>
        <v>0</v>
      </c>
      <c r="N34" s="772">
        <f>'Прогноз движ.ден.средств'!N29</f>
        <v>0</v>
      </c>
      <c r="O34" s="772">
        <f>'Прогноз движ.ден.средств'!O29</f>
        <v>0</v>
      </c>
      <c r="P34" s="772">
        <f>'Прогноз движ.ден.средств'!P29</f>
        <v>0</v>
      </c>
      <c r="Q34" s="772">
        <f>'Прогноз движ.ден.средств'!Q29</f>
        <v>0</v>
      </c>
      <c r="R34" s="772">
        <f>'Прогноз движ.ден.средств'!R29</f>
        <v>0</v>
      </c>
      <c r="S34" s="772">
        <f>'Прогноз движ.ден.средств'!S29</f>
        <v>0</v>
      </c>
      <c r="T34" s="772">
        <f>'Прогноз движ.ден.средств'!T29</f>
        <v>0</v>
      </c>
      <c r="U34" s="772">
        <f>'Прогноз движ.ден.средств'!U29</f>
        <v>0</v>
      </c>
      <c r="V34" s="772">
        <f>'Прогноз движ.ден.средств'!V29</f>
        <v>0</v>
      </c>
      <c r="W34" s="772">
        <f>'Прогноз движ.ден.средств'!W29</f>
        <v>0</v>
      </c>
      <c r="X34" s="772">
        <f>'Прогноз движ.ден.средств'!X29</f>
        <v>0</v>
      </c>
      <c r="Y34" s="772">
        <f>'Прогноз движ.ден.средств'!Y29</f>
        <v>0</v>
      </c>
      <c r="Z34" s="772">
        <f>'Прогноз движ.ден.средств'!Z29</f>
        <v>0</v>
      </c>
      <c r="AA34" s="772">
        <f>'Прогноз движ.ден.средств'!AA29</f>
        <v>0</v>
      </c>
      <c r="AB34" s="772">
        <f>'Прогноз движ.ден.средств'!AB29</f>
        <v>0</v>
      </c>
      <c r="AC34" s="772">
        <f>'Прогноз движ.ден.средств'!AC29</f>
        <v>0</v>
      </c>
      <c r="AD34" s="772">
        <f>'Прогноз движ.ден.средств'!AD29</f>
        <v>0</v>
      </c>
      <c r="AE34" s="772">
        <f>'Прогноз движ.ден.средств'!AE29</f>
        <v>0</v>
      </c>
      <c r="AF34" s="772">
        <f>'Прогноз движ.ден.средств'!AF29</f>
        <v>0</v>
      </c>
      <c r="AG34" s="772">
        <f>'Прогноз движ.ден.средств'!AG29</f>
        <v>0</v>
      </c>
      <c r="AH34" s="772">
        <f>'Прогноз движ.ден.средств'!AH29</f>
        <v>0</v>
      </c>
      <c r="AI34" s="772">
        <f>'Прогноз движ.ден.средств'!AI29</f>
        <v>0</v>
      </c>
      <c r="AJ34" s="772">
        <f>'Прогноз движ.ден.средств'!AJ29</f>
        <v>0</v>
      </c>
      <c r="AK34" s="772">
        <f>'Прогноз движ.ден.средств'!AK29</f>
        <v>0</v>
      </c>
      <c r="AL34" s="772">
        <f>'Прогноз движ.ден.средств'!AL29</f>
        <v>0</v>
      </c>
      <c r="AM34" s="772">
        <f>'Прогноз движ.ден.средств'!AM29</f>
        <v>0</v>
      </c>
      <c r="AN34" s="772">
        <f>'Прогноз движ.ден.средств'!AN29</f>
        <v>0</v>
      </c>
      <c r="AO34" s="772">
        <f>'Прогноз движ.ден.средств'!AO29</f>
        <v>0</v>
      </c>
      <c r="AP34" s="772">
        <f>'Прогноз движ.ден.средств'!AP29</f>
        <v>0</v>
      </c>
      <c r="AQ34" s="772">
        <f>'Прогноз движ.ден.средств'!AQ29</f>
        <v>0</v>
      </c>
      <c r="AR34" s="772">
        <f>'Прогноз движ.ден.средств'!AR29</f>
        <v>0</v>
      </c>
      <c r="AS34" s="772">
        <f>'Прогноз движ.ден.средств'!AS29</f>
        <v>0</v>
      </c>
      <c r="AT34" s="772">
        <f>'Прогноз движ.ден.средств'!AT29</f>
        <v>0</v>
      </c>
      <c r="AU34" s="772">
        <f>'Прогноз движ.ден.средств'!AU29</f>
        <v>0</v>
      </c>
      <c r="AV34" s="772">
        <f>'Прогноз движ.ден.средств'!AV29</f>
        <v>0</v>
      </c>
      <c r="AW34" s="772">
        <f>'Прогноз движ.ден.средств'!AW29</f>
        <v>0</v>
      </c>
      <c r="AX34" s="772">
        <f>'Прогноз движ.ден.средств'!AX29</f>
        <v>0</v>
      </c>
      <c r="AY34" s="772">
        <f>'Прогноз движ.ден.средств'!AY29</f>
        <v>0</v>
      </c>
      <c r="AZ34" s="772">
        <f>'Прогноз движ.ден.средств'!AZ29</f>
        <v>0</v>
      </c>
      <c r="BA34" s="772">
        <f>'Прогноз движ.ден.средств'!BA29</f>
        <v>0</v>
      </c>
      <c r="BB34" s="772">
        <f>'Прогноз движ.ден.средств'!BB29</f>
        <v>0</v>
      </c>
      <c r="BC34" s="772">
        <f>'Прогноз движ.ден.средств'!BC29</f>
        <v>0</v>
      </c>
      <c r="BD34" s="772">
        <f>'Прогноз движ.ден.средств'!BD29</f>
        <v>0</v>
      </c>
      <c r="BE34" s="772">
        <f>'Прогноз движ.ден.средств'!BE29</f>
        <v>0</v>
      </c>
      <c r="BF34" s="772">
        <f>'Прогноз движ.ден.средств'!BF29</f>
        <v>0</v>
      </c>
      <c r="BG34" s="772">
        <f>'Прогноз движ.ден.средств'!BG29</f>
        <v>0</v>
      </c>
      <c r="BH34" s="772">
        <f>'Прогноз движ.ден.средств'!BH29</f>
        <v>0</v>
      </c>
      <c r="BI34" s="772">
        <f>'Прогноз движ.ден.средств'!BI29</f>
        <v>0</v>
      </c>
      <c r="BJ34" s="772">
        <f>'Прогноз движ.ден.средств'!BJ29</f>
        <v>0</v>
      </c>
      <c r="BK34" s="772">
        <f>'Прогноз движ.ден.средств'!BK29</f>
        <v>0</v>
      </c>
      <c r="BL34" s="772">
        <f>'Прогноз движ.ден.средств'!BL29</f>
        <v>0</v>
      </c>
      <c r="BM34" s="772">
        <f>'Прогноз движ.ден.средств'!BM29</f>
        <v>0</v>
      </c>
      <c r="BN34" s="772">
        <f>'Прогноз движ.ден.средств'!BN29</f>
        <v>0</v>
      </c>
      <c r="BO34" s="772">
        <f>'Прогноз движ.ден.средств'!BO29</f>
        <v>0</v>
      </c>
      <c r="BP34" s="772">
        <f>'Прогноз движ.ден.средств'!BP29</f>
        <v>0</v>
      </c>
      <c r="BQ34" s="772">
        <f>'Прогноз движ.ден.средств'!BQ29</f>
        <v>0</v>
      </c>
      <c r="BR34" s="772">
        <f>'Прогноз движ.ден.средств'!BR29</f>
        <v>0</v>
      </c>
      <c r="BS34" s="772">
        <f>'Прогноз движ.ден.средств'!BS29</f>
        <v>0</v>
      </c>
      <c r="BT34" s="772">
        <f>'Прогноз движ.ден.средств'!BT29</f>
        <v>0</v>
      </c>
      <c r="BU34" s="772">
        <f>'Прогноз движ.ден.средств'!BU29</f>
        <v>0</v>
      </c>
      <c r="BV34" s="772">
        <f>'Прогноз движ.ден.средств'!BV29</f>
        <v>0</v>
      </c>
      <c r="BW34" s="772">
        <f>'Прогноз движ.ден.средств'!BW29</f>
        <v>0</v>
      </c>
      <c r="BX34" s="772">
        <f>'Прогноз движ.ден.средств'!BX29</f>
        <v>0</v>
      </c>
      <c r="BY34" s="772">
        <f>'Прогноз движ.ден.средств'!BY29</f>
        <v>0</v>
      </c>
      <c r="BZ34" s="772">
        <f>'Прогноз движ.ден.средств'!BZ29</f>
        <v>0</v>
      </c>
      <c r="CA34" s="772">
        <f>'Прогноз движ.ден.средств'!CA29</f>
        <v>0</v>
      </c>
      <c r="CB34" s="772">
        <f>'Прогноз движ.ден.средств'!CB29</f>
        <v>0</v>
      </c>
      <c r="CC34" s="772">
        <f>'Прогноз движ.ден.средств'!CC29</f>
        <v>0</v>
      </c>
      <c r="CD34" s="772">
        <f>'Прогноз движ.ден.средств'!CD29</f>
        <v>0</v>
      </c>
      <c r="CE34" s="772">
        <f>'Прогноз движ.ден.средств'!CE29</f>
        <v>0</v>
      </c>
      <c r="CF34" s="772">
        <f>'Прогноз движ.ден.средств'!CF29</f>
        <v>0</v>
      </c>
      <c r="CG34" s="772">
        <f>'Прогноз движ.ден.средств'!CG29</f>
        <v>0</v>
      </c>
      <c r="CH34" s="772">
        <f>'Прогноз движ.ден.средств'!CH29</f>
        <v>0</v>
      </c>
      <c r="CI34" s="772">
        <f>'Прогноз движ.ден.средств'!CI29</f>
        <v>0</v>
      </c>
      <c r="CJ34" s="772">
        <f>'Прогноз движ.ден.средств'!CJ29</f>
        <v>0</v>
      </c>
      <c r="CK34" s="772">
        <f>'Прогноз движ.ден.средств'!CK29</f>
        <v>0</v>
      </c>
      <c r="CL34" s="772">
        <f>'Прогноз движ.ден.средств'!CL29</f>
        <v>0</v>
      </c>
      <c r="CM34" s="772">
        <f>'Прогноз движ.ден.средств'!CM29</f>
        <v>0</v>
      </c>
      <c r="CN34" s="772">
        <f>'Прогноз движ.ден.средств'!CN29</f>
        <v>0</v>
      </c>
      <c r="CO34" s="772">
        <f>'Прогноз движ.ден.средств'!CO29</f>
        <v>0</v>
      </c>
      <c r="CP34" s="772">
        <f>'Прогноз движ.ден.средств'!CP29</f>
        <v>0</v>
      </c>
      <c r="CQ34" s="772">
        <f>'Прогноз движ.ден.средств'!CQ29</f>
        <v>0</v>
      </c>
      <c r="CR34" s="772">
        <f>'Прогноз движ.ден.средств'!CR29</f>
        <v>0</v>
      </c>
      <c r="CS34" s="772">
        <f>'Прогноз движ.ден.средств'!CS29</f>
        <v>0</v>
      </c>
      <c r="CT34" s="772">
        <f>'Прогноз движ.ден.средств'!CT29</f>
        <v>0</v>
      </c>
      <c r="CU34" s="772">
        <f>'Прогноз движ.ден.средств'!CU29</f>
        <v>0</v>
      </c>
      <c r="CV34" s="772">
        <f>'Прогноз движ.ден.средств'!CV29</f>
        <v>0</v>
      </c>
      <c r="CW34" s="772">
        <f>'Прогноз движ.ден.средств'!CW29</f>
        <v>0</v>
      </c>
      <c r="CX34" s="772">
        <f>'Прогноз движ.ден.средств'!CX29</f>
        <v>0</v>
      </c>
      <c r="CY34" s="772">
        <f>'Прогноз движ.ден.средств'!CY29</f>
        <v>0</v>
      </c>
      <c r="CZ34" s="772">
        <f>'Прогноз движ.ден.средств'!CZ29</f>
        <v>0</v>
      </c>
      <c r="DA34" s="772">
        <f>'Прогноз движ.ден.средств'!DA29</f>
        <v>0</v>
      </c>
      <c r="DB34" s="772">
        <f>'Прогноз движ.ден.средств'!DB29</f>
        <v>0</v>
      </c>
      <c r="DC34" s="772">
        <f>'Прогноз движ.ден.средств'!DC29</f>
        <v>0</v>
      </c>
      <c r="DD34" s="772">
        <f>'Прогноз движ.ден.средств'!DD29</f>
        <v>0</v>
      </c>
      <c r="DE34" s="772">
        <f>'Прогноз движ.ден.средств'!DE29</f>
        <v>0</v>
      </c>
      <c r="DF34" s="772">
        <f>'Прогноз движ.ден.средств'!DF29</f>
        <v>0</v>
      </c>
      <c r="DG34" s="772">
        <f>'Прогноз движ.ден.средств'!DG29</f>
        <v>0</v>
      </c>
      <c r="DH34" s="772">
        <f>'Прогноз движ.ден.средств'!DH29</f>
        <v>0</v>
      </c>
      <c r="DI34" s="772">
        <f>'Прогноз движ.ден.средств'!DI29</f>
        <v>0</v>
      </c>
      <c r="DJ34" s="772">
        <f>'Прогноз движ.ден.средств'!DJ29</f>
        <v>0</v>
      </c>
      <c r="DK34" s="772">
        <f>'Прогноз движ.ден.средств'!DK29</f>
        <v>0</v>
      </c>
      <c r="DL34" s="772">
        <f>'Прогноз движ.ден.средств'!DL29</f>
        <v>0</v>
      </c>
      <c r="DM34" s="772">
        <f>'Прогноз движ.ден.средств'!DM29</f>
        <v>0</v>
      </c>
      <c r="DN34" s="772">
        <f>'Прогноз движ.ден.средств'!DN29</f>
        <v>0</v>
      </c>
      <c r="DO34" s="772">
        <f>'Прогноз движ.ден.средств'!DO29</f>
        <v>0</v>
      </c>
      <c r="DP34" s="772">
        <f>'Прогноз движ.ден.средств'!DP29</f>
        <v>0</v>
      </c>
      <c r="DQ34" s="772">
        <f>'Прогноз движ.ден.средств'!DQ29</f>
        <v>0</v>
      </c>
      <c r="DR34" s="772">
        <f>'Прогноз движ.ден.средств'!DR29</f>
        <v>0</v>
      </c>
      <c r="DS34" s="772">
        <f>'Прогноз движ.ден.средств'!DS29</f>
        <v>0</v>
      </c>
      <c r="DT34" s="772">
        <f>'Прогноз движ.ден.средств'!DT29</f>
        <v>0</v>
      </c>
      <c r="DU34" s="772">
        <f>'Прогноз движ.ден.средств'!DU29</f>
        <v>0</v>
      </c>
      <c r="DV34" s="772">
        <f>'Прогноз движ.ден.средств'!DV29</f>
        <v>0</v>
      </c>
      <c r="DW34" s="772">
        <f>'Прогноз движ.ден.средств'!DW29</f>
        <v>0</v>
      </c>
      <c r="DX34" s="772">
        <f>'Прогноз движ.ден.средств'!DX29</f>
        <v>0</v>
      </c>
      <c r="DY34" s="772">
        <f>'Прогноз движ.ден.средств'!DY29</f>
        <v>0</v>
      </c>
      <c r="DZ34" s="772">
        <f>'Прогноз движ.ден.средств'!DZ29</f>
        <v>0</v>
      </c>
      <c r="EA34" s="772">
        <f>'Прогноз движ.ден.средств'!EA29</f>
        <v>0</v>
      </c>
      <c r="EB34" s="772">
        <f>'Прогноз движ.ден.средств'!EB29</f>
        <v>0</v>
      </c>
      <c r="EC34" s="772">
        <f>'Прогноз движ.ден.средств'!EC29</f>
        <v>0</v>
      </c>
      <c r="ED34" s="772">
        <f>'Прогноз движ.ден.средств'!ED29</f>
        <v>0</v>
      </c>
      <c r="EE34" s="772">
        <f>'Прогноз движ.ден.средств'!EE29</f>
        <v>0</v>
      </c>
      <c r="EF34" s="772">
        <f>'Прогноз движ.ден.средств'!EF29</f>
        <v>0</v>
      </c>
      <c r="EG34" s="772">
        <f>'Прогноз движ.ден.средств'!EG29</f>
        <v>0</v>
      </c>
      <c r="EH34" s="772">
        <f>'Прогноз движ.ден.средств'!EH29</f>
        <v>0</v>
      </c>
      <c r="EI34" s="772">
        <f>'Прогноз движ.ден.средств'!EI29</f>
        <v>0</v>
      </c>
      <c r="EJ34" s="772">
        <f>'Прогноз движ.ден.средств'!EJ29</f>
        <v>0</v>
      </c>
      <c r="EK34" s="772">
        <f>'Прогноз движ.ден.средств'!EK29</f>
        <v>0</v>
      </c>
    </row>
    <row r="35" spans="1:141" ht="15.75" hidden="1" outlineLevel="1" x14ac:dyDescent="0.25">
      <c r="A35" s="418" t="str">
        <f>'Прогноз движ.ден.средств'!A30</f>
        <v>nnn</v>
      </c>
      <c r="B35" s="440">
        <f>'Прогноз движ.ден.средств'!B30</f>
        <v>0</v>
      </c>
      <c r="C35" s="772">
        <f>'Прогноз движ.ден.средств'!C30</f>
        <v>0</v>
      </c>
      <c r="D35" s="772">
        <f>'Прогноз движ.ден.средств'!D30</f>
        <v>0</v>
      </c>
      <c r="E35" s="772">
        <f>'Прогноз движ.ден.средств'!E30</f>
        <v>0</v>
      </c>
      <c r="F35" s="772">
        <f>'Прогноз движ.ден.средств'!F30</f>
        <v>0</v>
      </c>
      <c r="G35" s="772">
        <f>'Прогноз движ.ден.средств'!G30</f>
        <v>0</v>
      </c>
      <c r="H35" s="772">
        <f>'Прогноз движ.ден.средств'!H30</f>
        <v>0</v>
      </c>
      <c r="I35" s="772">
        <f>'Прогноз движ.ден.средств'!I30</f>
        <v>0</v>
      </c>
      <c r="J35" s="772">
        <f>'Прогноз движ.ден.средств'!J30</f>
        <v>0</v>
      </c>
      <c r="K35" s="772">
        <f>'Прогноз движ.ден.средств'!K30</f>
        <v>0</v>
      </c>
      <c r="L35" s="772">
        <f>'Прогноз движ.ден.средств'!L30</f>
        <v>0</v>
      </c>
      <c r="M35" s="772">
        <f>'Прогноз движ.ден.средств'!M30</f>
        <v>0</v>
      </c>
      <c r="N35" s="772">
        <f>'Прогноз движ.ден.средств'!N30</f>
        <v>0</v>
      </c>
      <c r="O35" s="772">
        <f>'Прогноз движ.ден.средств'!O30</f>
        <v>0</v>
      </c>
      <c r="P35" s="772">
        <f>'Прогноз движ.ден.средств'!P30</f>
        <v>0</v>
      </c>
      <c r="Q35" s="772">
        <f>'Прогноз движ.ден.средств'!Q30</f>
        <v>0</v>
      </c>
      <c r="R35" s="772">
        <f>'Прогноз движ.ден.средств'!R30</f>
        <v>0</v>
      </c>
      <c r="S35" s="772">
        <f>'Прогноз движ.ден.средств'!S30</f>
        <v>0</v>
      </c>
      <c r="T35" s="772">
        <f>'Прогноз движ.ден.средств'!T30</f>
        <v>0</v>
      </c>
      <c r="U35" s="772">
        <f>'Прогноз движ.ден.средств'!U30</f>
        <v>0</v>
      </c>
      <c r="V35" s="772">
        <f>'Прогноз движ.ден.средств'!V30</f>
        <v>0</v>
      </c>
      <c r="W35" s="772">
        <f>'Прогноз движ.ден.средств'!W30</f>
        <v>0</v>
      </c>
      <c r="X35" s="772">
        <f>'Прогноз движ.ден.средств'!X30</f>
        <v>0</v>
      </c>
      <c r="Y35" s="772">
        <f>'Прогноз движ.ден.средств'!Y30</f>
        <v>0</v>
      </c>
      <c r="Z35" s="772">
        <f>'Прогноз движ.ден.средств'!Z30</f>
        <v>0</v>
      </c>
      <c r="AA35" s="772">
        <f>'Прогноз движ.ден.средств'!AA30</f>
        <v>0</v>
      </c>
      <c r="AB35" s="772">
        <f>'Прогноз движ.ден.средств'!AB30</f>
        <v>0</v>
      </c>
      <c r="AC35" s="772">
        <f>'Прогноз движ.ден.средств'!AC30</f>
        <v>0</v>
      </c>
      <c r="AD35" s="772">
        <f>'Прогноз движ.ден.средств'!AD30</f>
        <v>0</v>
      </c>
      <c r="AE35" s="772">
        <f>'Прогноз движ.ден.средств'!AE30</f>
        <v>0</v>
      </c>
      <c r="AF35" s="772">
        <f>'Прогноз движ.ден.средств'!AF30</f>
        <v>0</v>
      </c>
      <c r="AG35" s="772">
        <f>'Прогноз движ.ден.средств'!AG30</f>
        <v>0</v>
      </c>
      <c r="AH35" s="772">
        <f>'Прогноз движ.ден.средств'!AH30</f>
        <v>0</v>
      </c>
      <c r="AI35" s="772">
        <f>'Прогноз движ.ден.средств'!AI30</f>
        <v>0</v>
      </c>
      <c r="AJ35" s="772">
        <f>'Прогноз движ.ден.средств'!AJ30</f>
        <v>0</v>
      </c>
      <c r="AK35" s="772">
        <f>'Прогноз движ.ден.средств'!AK30</f>
        <v>0</v>
      </c>
      <c r="AL35" s="772">
        <f>'Прогноз движ.ден.средств'!AL30</f>
        <v>0</v>
      </c>
      <c r="AM35" s="772">
        <f>'Прогноз движ.ден.средств'!AM30</f>
        <v>0</v>
      </c>
      <c r="AN35" s="772">
        <f>'Прогноз движ.ден.средств'!AN30</f>
        <v>0</v>
      </c>
      <c r="AO35" s="772">
        <f>'Прогноз движ.ден.средств'!AO30</f>
        <v>0</v>
      </c>
      <c r="AP35" s="772">
        <f>'Прогноз движ.ден.средств'!AP30</f>
        <v>0</v>
      </c>
      <c r="AQ35" s="772">
        <f>'Прогноз движ.ден.средств'!AQ30</f>
        <v>0</v>
      </c>
      <c r="AR35" s="772">
        <f>'Прогноз движ.ден.средств'!AR30</f>
        <v>0</v>
      </c>
      <c r="AS35" s="772">
        <f>'Прогноз движ.ден.средств'!AS30</f>
        <v>0</v>
      </c>
      <c r="AT35" s="772">
        <f>'Прогноз движ.ден.средств'!AT30</f>
        <v>0</v>
      </c>
      <c r="AU35" s="772">
        <f>'Прогноз движ.ден.средств'!AU30</f>
        <v>0</v>
      </c>
      <c r="AV35" s="772">
        <f>'Прогноз движ.ден.средств'!AV30</f>
        <v>0</v>
      </c>
      <c r="AW35" s="772">
        <f>'Прогноз движ.ден.средств'!AW30</f>
        <v>0</v>
      </c>
      <c r="AX35" s="772">
        <f>'Прогноз движ.ден.средств'!AX30</f>
        <v>0</v>
      </c>
      <c r="AY35" s="772">
        <f>'Прогноз движ.ден.средств'!AY30</f>
        <v>0</v>
      </c>
      <c r="AZ35" s="772">
        <f>'Прогноз движ.ден.средств'!AZ30</f>
        <v>0</v>
      </c>
      <c r="BA35" s="772">
        <f>'Прогноз движ.ден.средств'!BA30</f>
        <v>0</v>
      </c>
      <c r="BB35" s="772">
        <f>'Прогноз движ.ден.средств'!BB30</f>
        <v>0</v>
      </c>
      <c r="BC35" s="772">
        <f>'Прогноз движ.ден.средств'!BC30</f>
        <v>0</v>
      </c>
      <c r="BD35" s="772">
        <f>'Прогноз движ.ден.средств'!BD30</f>
        <v>0</v>
      </c>
      <c r="BE35" s="772">
        <f>'Прогноз движ.ден.средств'!BE30</f>
        <v>0</v>
      </c>
      <c r="BF35" s="772">
        <f>'Прогноз движ.ден.средств'!BF30</f>
        <v>0</v>
      </c>
      <c r="BG35" s="772">
        <f>'Прогноз движ.ден.средств'!BG30</f>
        <v>0</v>
      </c>
      <c r="BH35" s="772">
        <f>'Прогноз движ.ден.средств'!BH30</f>
        <v>0</v>
      </c>
      <c r="BI35" s="772">
        <f>'Прогноз движ.ден.средств'!BI30</f>
        <v>0</v>
      </c>
      <c r="BJ35" s="772">
        <f>'Прогноз движ.ден.средств'!BJ30</f>
        <v>0</v>
      </c>
      <c r="BK35" s="772">
        <f>'Прогноз движ.ден.средств'!BK30</f>
        <v>0</v>
      </c>
      <c r="BL35" s="772">
        <f>'Прогноз движ.ден.средств'!BL30</f>
        <v>0</v>
      </c>
      <c r="BM35" s="772">
        <f>'Прогноз движ.ден.средств'!BM30</f>
        <v>0</v>
      </c>
      <c r="BN35" s="772">
        <f>'Прогноз движ.ден.средств'!BN30</f>
        <v>0</v>
      </c>
      <c r="BO35" s="772">
        <f>'Прогноз движ.ден.средств'!BO30</f>
        <v>0</v>
      </c>
      <c r="BP35" s="772">
        <f>'Прогноз движ.ден.средств'!BP30</f>
        <v>0</v>
      </c>
      <c r="BQ35" s="772">
        <f>'Прогноз движ.ден.средств'!BQ30</f>
        <v>0</v>
      </c>
      <c r="BR35" s="772">
        <f>'Прогноз движ.ден.средств'!BR30</f>
        <v>0</v>
      </c>
      <c r="BS35" s="772">
        <f>'Прогноз движ.ден.средств'!BS30</f>
        <v>0</v>
      </c>
      <c r="BT35" s="772">
        <f>'Прогноз движ.ден.средств'!BT30</f>
        <v>0</v>
      </c>
      <c r="BU35" s="772">
        <f>'Прогноз движ.ден.средств'!BU30</f>
        <v>0</v>
      </c>
      <c r="BV35" s="772">
        <f>'Прогноз движ.ден.средств'!BV30</f>
        <v>0</v>
      </c>
      <c r="BW35" s="772">
        <f>'Прогноз движ.ден.средств'!BW30</f>
        <v>0</v>
      </c>
      <c r="BX35" s="772">
        <f>'Прогноз движ.ден.средств'!BX30</f>
        <v>0</v>
      </c>
      <c r="BY35" s="772">
        <f>'Прогноз движ.ден.средств'!BY30</f>
        <v>0</v>
      </c>
      <c r="BZ35" s="772">
        <f>'Прогноз движ.ден.средств'!BZ30</f>
        <v>0</v>
      </c>
      <c r="CA35" s="772">
        <f>'Прогноз движ.ден.средств'!CA30</f>
        <v>0</v>
      </c>
      <c r="CB35" s="772">
        <f>'Прогноз движ.ден.средств'!CB30</f>
        <v>0</v>
      </c>
      <c r="CC35" s="772">
        <f>'Прогноз движ.ден.средств'!CC30</f>
        <v>0</v>
      </c>
      <c r="CD35" s="772">
        <f>'Прогноз движ.ден.средств'!CD30</f>
        <v>0</v>
      </c>
      <c r="CE35" s="772">
        <f>'Прогноз движ.ден.средств'!CE30</f>
        <v>0</v>
      </c>
      <c r="CF35" s="772">
        <f>'Прогноз движ.ден.средств'!CF30</f>
        <v>0</v>
      </c>
      <c r="CG35" s="772">
        <f>'Прогноз движ.ден.средств'!CG30</f>
        <v>0</v>
      </c>
      <c r="CH35" s="772">
        <f>'Прогноз движ.ден.средств'!CH30</f>
        <v>0</v>
      </c>
      <c r="CI35" s="772">
        <f>'Прогноз движ.ден.средств'!CI30</f>
        <v>0</v>
      </c>
      <c r="CJ35" s="772">
        <f>'Прогноз движ.ден.средств'!CJ30</f>
        <v>0</v>
      </c>
      <c r="CK35" s="772">
        <f>'Прогноз движ.ден.средств'!CK30</f>
        <v>0</v>
      </c>
      <c r="CL35" s="772">
        <f>'Прогноз движ.ден.средств'!CL30</f>
        <v>0</v>
      </c>
      <c r="CM35" s="772">
        <f>'Прогноз движ.ден.средств'!CM30</f>
        <v>0</v>
      </c>
      <c r="CN35" s="772">
        <f>'Прогноз движ.ден.средств'!CN30</f>
        <v>0</v>
      </c>
      <c r="CO35" s="772">
        <f>'Прогноз движ.ден.средств'!CO30</f>
        <v>0</v>
      </c>
      <c r="CP35" s="772">
        <f>'Прогноз движ.ден.средств'!CP30</f>
        <v>0</v>
      </c>
      <c r="CQ35" s="772">
        <f>'Прогноз движ.ден.средств'!CQ30</f>
        <v>0</v>
      </c>
      <c r="CR35" s="772">
        <f>'Прогноз движ.ден.средств'!CR30</f>
        <v>0</v>
      </c>
      <c r="CS35" s="772">
        <f>'Прогноз движ.ден.средств'!CS30</f>
        <v>0</v>
      </c>
      <c r="CT35" s="772">
        <f>'Прогноз движ.ден.средств'!CT30</f>
        <v>0</v>
      </c>
      <c r="CU35" s="772">
        <f>'Прогноз движ.ден.средств'!CU30</f>
        <v>0</v>
      </c>
      <c r="CV35" s="772">
        <f>'Прогноз движ.ден.средств'!CV30</f>
        <v>0</v>
      </c>
      <c r="CW35" s="772">
        <f>'Прогноз движ.ден.средств'!CW30</f>
        <v>0</v>
      </c>
      <c r="CX35" s="772">
        <f>'Прогноз движ.ден.средств'!CX30</f>
        <v>0</v>
      </c>
      <c r="CY35" s="772">
        <f>'Прогноз движ.ден.средств'!CY30</f>
        <v>0</v>
      </c>
      <c r="CZ35" s="772">
        <f>'Прогноз движ.ден.средств'!CZ30</f>
        <v>0</v>
      </c>
      <c r="DA35" s="772">
        <f>'Прогноз движ.ден.средств'!DA30</f>
        <v>0</v>
      </c>
      <c r="DB35" s="772">
        <f>'Прогноз движ.ден.средств'!DB30</f>
        <v>0</v>
      </c>
      <c r="DC35" s="772">
        <f>'Прогноз движ.ден.средств'!DC30</f>
        <v>0</v>
      </c>
      <c r="DD35" s="772">
        <f>'Прогноз движ.ден.средств'!DD30</f>
        <v>0</v>
      </c>
      <c r="DE35" s="772">
        <f>'Прогноз движ.ден.средств'!DE30</f>
        <v>0</v>
      </c>
      <c r="DF35" s="772">
        <f>'Прогноз движ.ден.средств'!DF30</f>
        <v>0</v>
      </c>
      <c r="DG35" s="772">
        <f>'Прогноз движ.ден.средств'!DG30</f>
        <v>0</v>
      </c>
      <c r="DH35" s="772">
        <f>'Прогноз движ.ден.средств'!DH30</f>
        <v>0</v>
      </c>
      <c r="DI35" s="772">
        <f>'Прогноз движ.ден.средств'!DI30</f>
        <v>0</v>
      </c>
      <c r="DJ35" s="772">
        <f>'Прогноз движ.ден.средств'!DJ30</f>
        <v>0</v>
      </c>
      <c r="DK35" s="772">
        <f>'Прогноз движ.ден.средств'!DK30</f>
        <v>0</v>
      </c>
      <c r="DL35" s="772">
        <f>'Прогноз движ.ден.средств'!DL30</f>
        <v>0</v>
      </c>
      <c r="DM35" s="772">
        <f>'Прогноз движ.ден.средств'!DM30</f>
        <v>0</v>
      </c>
      <c r="DN35" s="772">
        <f>'Прогноз движ.ден.средств'!DN30</f>
        <v>0</v>
      </c>
      <c r="DO35" s="772">
        <f>'Прогноз движ.ден.средств'!DO30</f>
        <v>0</v>
      </c>
      <c r="DP35" s="772">
        <f>'Прогноз движ.ден.средств'!DP30</f>
        <v>0</v>
      </c>
      <c r="DQ35" s="772">
        <f>'Прогноз движ.ден.средств'!DQ30</f>
        <v>0</v>
      </c>
      <c r="DR35" s="772">
        <f>'Прогноз движ.ден.средств'!DR30</f>
        <v>0</v>
      </c>
      <c r="DS35" s="772">
        <f>'Прогноз движ.ден.средств'!DS30</f>
        <v>0</v>
      </c>
      <c r="DT35" s="772">
        <f>'Прогноз движ.ден.средств'!DT30</f>
        <v>0</v>
      </c>
      <c r="DU35" s="772">
        <f>'Прогноз движ.ден.средств'!DU30</f>
        <v>0</v>
      </c>
      <c r="DV35" s="772">
        <f>'Прогноз движ.ден.средств'!DV30</f>
        <v>0</v>
      </c>
      <c r="DW35" s="772">
        <f>'Прогноз движ.ден.средств'!DW30</f>
        <v>0</v>
      </c>
      <c r="DX35" s="772">
        <f>'Прогноз движ.ден.средств'!DX30</f>
        <v>0</v>
      </c>
      <c r="DY35" s="772">
        <f>'Прогноз движ.ден.средств'!DY30</f>
        <v>0</v>
      </c>
      <c r="DZ35" s="772">
        <f>'Прогноз движ.ден.средств'!DZ30</f>
        <v>0</v>
      </c>
      <c r="EA35" s="772">
        <f>'Прогноз движ.ден.средств'!EA30</f>
        <v>0</v>
      </c>
      <c r="EB35" s="772">
        <f>'Прогноз движ.ден.средств'!EB30</f>
        <v>0</v>
      </c>
      <c r="EC35" s="772">
        <f>'Прогноз движ.ден.средств'!EC30</f>
        <v>0</v>
      </c>
      <c r="ED35" s="772">
        <f>'Прогноз движ.ден.средств'!ED30</f>
        <v>0</v>
      </c>
      <c r="EE35" s="772">
        <f>'Прогноз движ.ден.средств'!EE30</f>
        <v>0</v>
      </c>
      <c r="EF35" s="772">
        <f>'Прогноз движ.ден.средств'!EF30</f>
        <v>0</v>
      </c>
      <c r="EG35" s="772">
        <f>'Прогноз движ.ден.средств'!EG30</f>
        <v>0</v>
      </c>
      <c r="EH35" s="772">
        <f>'Прогноз движ.ден.средств'!EH30</f>
        <v>0</v>
      </c>
      <c r="EI35" s="772">
        <f>'Прогноз движ.ден.средств'!EI30</f>
        <v>0</v>
      </c>
      <c r="EJ35" s="772">
        <f>'Прогноз движ.ден.средств'!EJ30</f>
        <v>0</v>
      </c>
      <c r="EK35" s="772">
        <f>'Прогноз движ.ден.средств'!EK30</f>
        <v>0</v>
      </c>
    </row>
    <row r="36" spans="1:141" ht="15.75" hidden="1" outlineLevel="1" x14ac:dyDescent="0.25">
      <c r="A36" s="418" t="str">
        <f>'Прогноз движ.ден.средств'!A31</f>
        <v>nnn</v>
      </c>
      <c r="B36" s="440">
        <f>'Прогноз движ.ден.средств'!B31</f>
        <v>0</v>
      </c>
      <c r="C36" s="772">
        <f>'Прогноз движ.ден.средств'!C31</f>
        <v>0</v>
      </c>
      <c r="D36" s="772">
        <f>'Прогноз движ.ден.средств'!D31</f>
        <v>0</v>
      </c>
      <c r="E36" s="772">
        <f>'Прогноз движ.ден.средств'!E31</f>
        <v>0</v>
      </c>
      <c r="F36" s="772">
        <f>'Прогноз движ.ден.средств'!F31</f>
        <v>0</v>
      </c>
      <c r="G36" s="772">
        <f>'Прогноз движ.ден.средств'!G31</f>
        <v>0</v>
      </c>
      <c r="H36" s="772">
        <f>'Прогноз движ.ден.средств'!H31</f>
        <v>0</v>
      </c>
      <c r="I36" s="772">
        <f>'Прогноз движ.ден.средств'!I31</f>
        <v>0</v>
      </c>
      <c r="J36" s="772">
        <f>'Прогноз движ.ден.средств'!J31</f>
        <v>0</v>
      </c>
      <c r="K36" s="772">
        <f>'Прогноз движ.ден.средств'!K31</f>
        <v>0</v>
      </c>
      <c r="L36" s="772">
        <f>'Прогноз движ.ден.средств'!L31</f>
        <v>0</v>
      </c>
      <c r="M36" s="772">
        <f>'Прогноз движ.ден.средств'!M31</f>
        <v>0</v>
      </c>
      <c r="N36" s="772">
        <f>'Прогноз движ.ден.средств'!N31</f>
        <v>0</v>
      </c>
      <c r="O36" s="772">
        <f>'Прогноз движ.ден.средств'!O31</f>
        <v>0</v>
      </c>
      <c r="P36" s="772">
        <f>'Прогноз движ.ден.средств'!P31</f>
        <v>0</v>
      </c>
      <c r="Q36" s="772">
        <f>'Прогноз движ.ден.средств'!Q31</f>
        <v>0</v>
      </c>
      <c r="R36" s="772">
        <f>'Прогноз движ.ден.средств'!R31</f>
        <v>0</v>
      </c>
      <c r="S36" s="772">
        <f>'Прогноз движ.ден.средств'!S31</f>
        <v>0</v>
      </c>
      <c r="T36" s="772">
        <f>'Прогноз движ.ден.средств'!T31</f>
        <v>0</v>
      </c>
      <c r="U36" s="772">
        <f>'Прогноз движ.ден.средств'!U31</f>
        <v>0</v>
      </c>
      <c r="V36" s="772">
        <f>'Прогноз движ.ден.средств'!V31</f>
        <v>0</v>
      </c>
      <c r="W36" s="772">
        <f>'Прогноз движ.ден.средств'!W31</f>
        <v>0</v>
      </c>
      <c r="X36" s="772">
        <f>'Прогноз движ.ден.средств'!X31</f>
        <v>0</v>
      </c>
      <c r="Y36" s="772">
        <f>'Прогноз движ.ден.средств'!Y31</f>
        <v>0</v>
      </c>
      <c r="Z36" s="772">
        <f>'Прогноз движ.ден.средств'!Z31</f>
        <v>0</v>
      </c>
      <c r="AA36" s="772">
        <f>'Прогноз движ.ден.средств'!AA31</f>
        <v>0</v>
      </c>
      <c r="AB36" s="772">
        <f>'Прогноз движ.ден.средств'!AB31</f>
        <v>0</v>
      </c>
      <c r="AC36" s="772">
        <f>'Прогноз движ.ден.средств'!AC31</f>
        <v>0</v>
      </c>
      <c r="AD36" s="772">
        <f>'Прогноз движ.ден.средств'!AD31</f>
        <v>0</v>
      </c>
      <c r="AE36" s="772">
        <f>'Прогноз движ.ден.средств'!AE31</f>
        <v>0</v>
      </c>
      <c r="AF36" s="772">
        <f>'Прогноз движ.ден.средств'!AF31</f>
        <v>0</v>
      </c>
      <c r="AG36" s="772">
        <f>'Прогноз движ.ден.средств'!AG31</f>
        <v>0</v>
      </c>
      <c r="AH36" s="772">
        <f>'Прогноз движ.ден.средств'!AH31</f>
        <v>0</v>
      </c>
      <c r="AI36" s="772">
        <f>'Прогноз движ.ден.средств'!AI31</f>
        <v>0</v>
      </c>
      <c r="AJ36" s="772">
        <f>'Прогноз движ.ден.средств'!AJ31</f>
        <v>0</v>
      </c>
      <c r="AK36" s="772">
        <f>'Прогноз движ.ден.средств'!AK31</f>
        <v>0</v>
      </c>
      <c r="AL36" s="772">
        <f>'Прогноз движ.ден.средств'!AL31</f>
        <v>0</v>
      </c>
      <c r="AM36" s="772">
        <f>'Прогноз движ.ден.средств'!AM31</f>
        <v>0</v>
      </c>
      <c r="AN36" s="772">
        <f>'Прогноз движ.ден.средств'!AN31</f>
        <v>0</v>
      </c>
      <c r="AO36" s="772">
        <f>'Прогноз движ.ден.средств'!AO31</f>
        <v>0</v>
      </c>
      <c r="AP36" s="772">
        <f>'Прогноз движ.ден.средств'!AP31</f>
        <v>0</v>
      </c>
      <c r="AQ36" s="772">
        <f>'Прогноз движ.ден.средств'!AQ31</f>
        <v>0</v>
      </c>
      <c r="AR36" s="772">
        <f>'Прогноз движ.ден.средств'!AR31</f>
        <v>0</v>
      </c>
      <c r="AS36" s="772">
        <f>'Прогноз движ.ден.средств'!AS31</f>
        <v>0</v>
      </c>
      <c r="AT36" s="772">
        <f>'Прогноз движ.ден.средств'!AT31</f>
        <v>0</v>
      </c>
      <c r="AU36" s="772">
        <f>'Прогноз движ.ден.средств'!AU31</f>
        <v>0</v>
      </c>
      <c r="AV36" s="772">
        <f>'Прогноз движ.ден.средств'!AV31</f>
        <v>0</v>
      </c>
      <c r="AW36" s="772">
        <f>'Прогноз движ.ден.средств'!AW31</f>
        <v>0</v>
      </c>
      <c r="AX36" s="772">
        <f>'Прогноз движ.ден.средств'!AX31</f>
        <v>0</v>
      </c>
      <c r="AY36" s="772">
        <f>'Прогноз движ.ден.средств'!AY31</f>
        <v>0</v>
      </c>
      <c r="AZ36" s="772">
        <f>'Прогноз движ.ден.средств'!AZ31</f>
        <v>0</v>
      </c>
      <c r="BA36" s="772">
        <f>'Прогноз движ.ден.средств'!BA31</f>
        <v>0</v>
      </c>
      <c r="BB36" s="772">
        <f>'Прогноз движ.ден.средств'!BB31</f>
        <v>0</v>
      </c>
      <c r="BC36" s="772">
        <f>'Прогноз движ.ден.средств'!BC31</f>
        <v>0</v>
      </c>
      <c r="BD36" s="772">
        <f>'Прогноз движ.ден.средств'!BD31</f>
        <v>0</v>
      </c>
      <c r="BE36" s="772">
        <f>'Прогноз движ.ден.средств'!BE31</f>
        <v>0</v>
      </c>
      <c r="BF36" s="772">
        <f>'Прогноз движ.ден.средств'!BF31</f>
        <v>0</v>
      </c>
      <c r="BG36" s="772">
        <f>'Прогноз движ.ден.средств'!BG31</f>
        <v>0</v>
      </c>
      <c r="BH36" s="772">
        <f>'Прогноз движ.ден.средств'!BH31</f>
        <v>0</v>
      </c>
      <c r="BI36" s="772">
        <f>'Прогноз движ.ден.средств'!BI31</f>
        <v>0</v>
      </c>
      <c r="BJ36" s="772">
        <f>'Прогноз движ.ден.средств'!BJ31</f>
        <v>0</v>
      </c>
      <c r="BK36" s="772">
        <f>'Прогноз движ.ден.средств'!BK31</f>
        <v>0</v>
      </c>
      <c r="BL36" s="772">
        <f>'Прогноз движ.ден.средств'!BL31</f>
        <v>0</v>
      </c>
      <c r="BM36" s="772">
        <f>'Прогноз движ.ден.средств'!BM31</f>
        <v>0</v>
      </c>
      <c r="BN36" s="772">
        <f>'Прогноз движ.ден.средств'!BN31</f>
        <v>0</v>
      </c>
      <c r="BO36" s="772">
        <f>'Прогноз движ.ден.средств'!BO31</f>
        <v>0</v>
      </c>
      <c r="BP36" s="772">
        <f>'Прогноз движ.ден.средств'!BP31</f>
        <v>0</v>
      </c>
      <c r="BQ36" s="772">
        <f>'Прогноз движ.ден.средств'!BQ31</f>
        <v>0</v>
      </c>
      <c r="BR36" s="772">
        <f>'Прогноз движ.ден.средств'!BR31</f>
        <v>0</v>
      </c>
      <c r="BS36" s="772">
        <f>'Прогноз движ.ден.средств'!BS31</f>
        <v>0</v>
      </c>
      <c r="BT36" s="772">
        <f>'Прогноз движ.ден.средств'!BT31</f>
        <v>0</v>
      </c>
      <c r="BU36" s="772">
        <f>'Прогноз движ.ден.средств'!BU31</f>
        <v>0</v>
      </c>
      <c r="BV36" s="772">
        <f>'Прогноз движ.ден.средств'!BV31</f>
        <v>0</v>
      </c>
      <c r="BW36" s="772">
        <f>'Прогноз движ.ден.средств'!BW31</f>
        <v>0</v>
      </c>
      <c r="BX36" s="772">
        <f>'Прогноз движ.ден.средств'!BX31</f>
        <v>0</v>
      </c>
      <c r="BY36" s="772">
        <f>'Прогноз движ.ден.средств'!BY31</f>
        <v>0</v>
      </c>
      <c r="BZ36" s="772">
        <f>'Прогноз движ.ден.средств'!BZ31</f>
        <v>0</v>
      </c>
      <c r="CA36" s="772">
        <f>'Прогноз движ.ден.средств'!CA31</f>
        <v>0</v>
      </c>
      <c r="CB36" s="772">
        <f>'Прогноз движ.ден.средств'!CB31</f>
        <v>0</v>
      </c>
      <c r="CC36" s="772">
        <f>'Прогноз движ.ден.средств'!CC31</f>
        <v>0</v>
      </c>
      <c r="CD36" s="772">
        <f>'Прогноз движ.ден.средств'!CD31</f>
        <v>0</v>
      </c>
      <c r="CE36" s="772">
        <f>'Прогноз движ.ден.средств'!CE31</f>
        <v>0</v>
      </c>
      <c r="CF36" s="772">
        <f>'Прогноз движ.ден.средств'!CF31</f>
        <v>0</v>
      </c>
      <c r="CG36" s="772">
        <f>'Прогноз движ.ден.средств'!CG31</f>
        <v>0</v>
      </c>
      <c r="CH36" s="772">
        <f>'Прогноз движ.ден.средств'!CH31</f>
        <v>0</v>
      </c>
      <c r="CI36" s="772">
        <f>'Прогноз движ.ден.средств'!CI31</f>
        <v>0</v>
      </c>
      <c r="CJ36" s="772">
        <f>'Прогноз движ.ден.средств'!CJ31</f>
        <v>0</v>
      </c>
      <c r="CK36" s="772">
        <f>'Прогноз движ.ден.средств'!CK31</f>
        <v>0</v>
      </c>
      <c r="CL36" s="772">
        <f>'Прогноз движ.ден.средств'!CL31</f>
        <v>0</v>
      </c>
      <c r="CM36" s="772">
        <f>'Прогноз движ.ден.средств'!CM31</f>
        <v>0</v>
      </c>
      <c r="CN36" s="772">
        <f>'Прогноз движ.ден.средств'!CN31</f>
        <v>0</v>
      </c>
      <c r="CO36" s="772">
        <f>'Прогноз движ.ден.средств'!CO31</f>
        <v>0</v>
      </c>
      <c r="CP36" s="772">
        <f>'Прогноз движ.ден.средств'!CP31</f>
        <v>0</v>
      </c>
      <c r="CQ36" s="772">
        <f>'Прогноз движ.ден.средств'!CQ31</f>
        <v>0</v>
      </c>
      <c r="CR36" s="772">
        <f>'Прогноз движ.ден.средств'!CR31</f>
        <v>0</v>
      </c>
      <c r="CS36" s="772">
        <f>'Прогноз движ.ден.средств'!CS31</f>
        <v>0</v>
      </c>
      <c r="CT36" s="772">
        <f>'Прогноз движ.ден.средств'!CT31</f>
        <v>0</v>
      </c>
      <c r="CU36" s="772">
        <f>'Прогноз движ.ден.средств'!CU31</f>
        <v>0</v>
      </c>
      <c r="CV36" s="772">
        <f>'Прогноз движ.ден.средств'!CV31</f>
        <v>0</v>
      </c>
      <c r="CW36" s="772">
        <f>'Прогноз движ.ден.средств'!CW31</f>
        <v>0</v>
      </c>
      <c r="CX36" s="772">
        <f>'Прогноз движ.ден.средств'!CX31</f>
        <v>0</v>
      </c>
      <c r="CY36" s="772">
        <f>'Прогноз движ.ден.средств'!CY31</f>
        <v>0</v>
      </c>
      <c r="CZ36" s="772">
        <f>'Прогноз движ.ден.средств'!CZ31</f>
        <v>0</v>
      </c>
      <c r="DA36" s="772">
        <f>'Прогноз движ.ден.средств'!DA31</f>
        <v>0</v>
      </c>
      <c r="DB36" s="772">
        <f>'Прогноз движ.ден.средств'!DB31</f>
        <v>0</v>
      </c>
      <c r="DC36" s="772">
        <f>'Прогноз движ.ден.средств'!DC31</f>
        <v>0</v>
      </c>
      <c r="DD36" s="772">
        <f>'Прогноз движ.ден.средств'!DD31</f>
        <v>0</v>
      </c>
      <c r="DE36" s="772">
        <f>'Прогноз движ.ден.средств'!DE31</f>
        <v>0</v>
      </c>
      <c r="DF36" s="772">
        <f>'Прогноз движ.ден.средств'!DF31</f>
        <v>0</v>
      </c>
      <c r="DG36" s="772">
        <f>'Прогноз движ.ден.средств'!DG31</f>
        <v>0</v>
      </c>
      <c r="DH36" s="772">
        <f>'Прогноз движ.ден.средств'!DH31</f>
        <v>0</v>
      </c>
      <c r="DI36" s="772">
        <f>'Прогноз движ.ден.средств'!DI31</f>
        <v>0</v>
      </c>
      <c r="DJ36" s="772">
        <f>'Прогноз движ.ден.средств'!DJ31</f>
        <v>0</v>
      </c>
      <c r="DK36" s="772">
        <f>'Прогноз движ.ден.средств'!DK31</f>
        <v>0</v>
      </c>
      <c r="DL36" s="772">
        <f>'Прогноз движ.ден.средств'!DL31</f>
        <v>0</v>
      </c>
      <c r="DM36" s="772">
        <f>'Прогноз движ.ден.средств'!DM31</f>
        <v>0</v>
      </c>
      <c r="DN36" s="772">
        <f>'Прогноз движ.ден.средств'!DN31</f>
        <v>0</v>
      </c>
      <c r="DO36" s="772">
        <f>'Прогноз движ.ден.средств'!DO31</f>
        <v>0</v>
      </c>
      <c r="DP36" s="772">
        <f>'Прогноз движ.ден.средств'!DP31</f>
        <v>0</v>
      </c>
      <c r="DQ36" s="772">
        <f>'Прогноз движ.ден.средств'!DQ31</f>
        <v>0</v>
      </c>
      <c r="DR36" s="772">
        <f>'Прогноз движ.ден.средств'!DR31</f>
        <v>0</v>
      </c>
      <c r="DS36" s="772">
        <f>'Прогноз движ.ден.средств'!DS31</f>
        <v>0</v>
      </c>
      <c r="DT36" s="772">
        <f>'Прогноз движ.ден.средств'!DT31</f>
        <v>0</v>
      </c>
      <c r="DU36" s="772">
        <f>'Прогноз движ.ден.средств'!DU31</f>
        <v>0</v>
      </c>
      <c r="DV36" s="772">
        <f>'Прогноз движ.ден.средств'!DV31</f>
        <v>0</v>
      </c>
      <c r="DW36" s="772">
        <f>'Прогноз движ.ден.средств'!DW31</f>
        <v>0</v>
      </c>
      <c r="DX36" s="772">
        <f>'Прогноз движ.ден.средств'!DX31</f>
        <v>0</v>
      </c>
      <c r="DY36" s="772">
        <f>'Прогноз движ.ден.средств'!DY31</f>
        <v>0</v>
      </c>
      <c r="DZ36" s="772">
        <f>'Прогноз движ.ден.средств'!DZ31</f>
        <v>0</v>
      </c>
      <c r="EA36" s="772">
        <f>'Прогноз движ.ден.средств'!EA31</f>
        <v>0</v>
      </c>
      <c r="EB36" s="772">
        <f>'Прогноз движ.ден.средств'!EB31</f>
        <v>0</v>
      </c>
      <c r="EC36" s="772">
        <f>'Прогноз движ.ден.средств'!EC31</f>
        <v>0</v>
      </c>
      <c r="ED36" s="772">
        <f>'Прогноз движ.ден.средств'!ED31</f>
        <v>0</v>
      </c>
      <c r="EE36" s="772">
        <f>'Прогноз движ.ден.средств'!EE31</f>
        <v>0</v>
      </c>
      <c r="EF36" s="772">
        <f>'Прогноз движ.ден.средств'!EF31</f>
        <v>0</v>
      </c>
      <c r="EG36" s="772">
        <f>'Прогноз движ.ден.средств'!EG31</f>
        <v>0</v>
      </c>
      <c r="EH36" s="772">
        <f>'Прогноз движ.ден.средств'!EH31</f>
        <v>0</v>
      </c>
      <c r="EI36" s="772">
        <f>'Прогноз движ.ден.средств'!EI31</f>
        <v>0</v>
      </c>
      <c r="EJ36" s="772">
        <f>'Прогноз движ.ден.средств'!EJ31</f>
        <v>0</v>
      </c>
      <c r="EK36" s="772">
        <f>'Прогноз движ.ден.средств'!EK31</f>
        <v>0</v>
      </c>
    </row>
    <row r="37" spans="1:141" ht="15.75" hidden="1" outlineLevel="1" x14ac:dyDescent="0.25">
      <c r="A37" s="418" t="str">
        <f>'Прогноз движ.ден.средств'!A32</f>
        <v>nnn</v>
      </c>
      <c r="B37" s="440">
        <f>'Прогноз движ.ден.средств'!B32</f>
        <v>0</v>
      </c>
      <c r="C37" s="772">
        <f>'Прогноз движ.ден.средств'!C32</f>
        <v>0</v>
      </c>
      <c r="D37" s="772">
        <f>'Прогноз движ.ден.средств'!D32</f>
        <v>0</v>
      </c>
      <c r="E37" s="772">
        <f>'Прогноз движ.ден.средств'!E32</f>
        <v>0</v>
      </c>
      <c r="F37" s="772">
        <f>'Прогноз движ.ден.средств'!F32</f>
        <v>0</v>
      </c>
      <c r="G37" s="772">
        <f>'Прогноз движ.ден.средств'!G32</f>
        <v>0</v>
      </c>
      <c r="H37" s="772">
        <f>'Прогноз движ.ден.средств'!H32</f>
        <v>0</v>
      </c>
      <c r="I37" s="772">
        <f>'Прогноз движ.ден.средств'!I32</f>
        <v>0</v>
      </c>
      <c r="J37" s="772">
        <f>'Прогноз движ.ден.средств'!J32</f>
        <v>0</v>
      </c>
      <c r="K37" s="772">
        <f>'Прогноз движ.ден.средств'!K32</f>
        <v>0</v>
      </c>
      <c r="L37" s="772">
        <f>'Прогноз движ.ден.средств'!L32</f>
        <v>0</v>
      </c>
      <c r="M37" s="772">
        <f>'Прогноз движ.ден.средств'!M32</f>
        <v>0</v>
      </c>
      <c r="N37" s="772">
        <f>'Прогноз движ.ден.средств'!N32</f>
        <v>0</v>
      </c>
      <c r="O37" s="772">
        <f>'Прогноз движ.ден.средств'!O32</f>
        <v>0</v>
      </c>
      <c r="P37" s="772">
        <f>'Прогноз движ.ден.средств'!P32</f>
        <v>0</v>
      </c>
      <c r="Q37" s="772">
        <f>'Прогноз движ.ден.средств'!Q32</f>
        <v>0</v>
      </c>
      <c r="R37" s="772">
        <f>'Прогноз движ.ден.средств'!R32</f>
        <v>0</v>
      </c>
      <c r="S37" s="772">
        <f>'Прогноз движ.ден.средств'!S32</f>
        <v>0</v>
      </c>
      <c r="T37" s="772">
        <f>'Прогноз движ.ден.средств'!T32</f>
        <v>0</v>
      </c>
      <c r="U37" s="772">
        <f>'Прогноз движ.ден.средств'!U32</f>
        <v>0</v>
      </c>
      <c r="V37" s="772">
        <f>'Прогноз движ.ден.средств'!V32</f>
        <v>0</v>
      </c>
      <c r="W37" s="772">
        <f>'Прогноз движ.ден.средств'!W32</f>
        <v>0</v>
      </c>
      <c r="X37" s="772">
        <f>'Прогноз движ.ден.средств'!X32</f>
        <v>0</v>
      </c>
      <c r="Y37" s="772">
        <f>'Прогноз движ.ден.средств'!Y32</f>
        <v>0</v>
      </c>
      <c r="Z37" s="772">
        <f>'Прогноз движ.ден.средств'!Z32</f>
        <v>0</v>
      </c>
      <c r="AA37" s="772">
        <f>'Прогноз движ.ден.средств'!AA32</f>
        <v>0</v>
      </c>
      <c r="AB37" s="772">
        <f>'Прогноз движ.ден.средств'!AB32</f>
        <v>0</v>
      </c>
      <c r="AC37" s="772">
        <f>'Прогноз движ.ден.средств'!AC32</f>
        <v>0</v>
      </c>
      <c r="AD37" s="772">
        <f>'Прогноз движ.ден.средств'!AD32</f>
        <v>0</v>
      </c>
      <c r="AE37" s="772">
        <f>'Прогноз движ.ден.средств'!AE32</f>
        <v>0</v>
      </c>
      <c r="AF37" s="772">
        <f>'Прогноз движ.ден.средств'!AF32</f>
        <v>0</v>
      </c>
      <c r="AG37" s="772">
        <f>'Прогноз движ.ден.средств'!AG32</f>
        <v>0</v>
      </c>
      <c r="AH37" s="772">
        <f>'Прогноз движ.ден.средств'!AH32</f>
        <v>0</v>
      </c>
      <c r="AI37" s="772">
        <f>'Прогноз движ.ден.средств'!AI32</f>
        <v>0</v>
      </c>
      <c r="AJ37" s="772">
        <f>'Прогноз движ.ден.средств'!AJ32</f>
        <v>0</v>
      </c>
      <c r="AK37" s="772">
        <f>'Прогноз движ.ден.средств'!AK32</f>
        <v>0</v>
      </c>
      <c r="AL37" s="772">
        <f>'Прогноз движ.ден.средств'!AL32</f>
        <v>0</v>
      </c>
      <c r="AM37" s="772">
        <f>'Прогноз движ.ден.средств'!AM32</f>
        <v>0</v>
      </c>
      <c r="AN37" s="772">
        <f>'Прогноз движ.ден.средств'!AN32</f>
        <v>0</v>
      </c>
      <c r="AO37" s="772">
        <f>'Прогноз движ.ден.средств'!AO32</f>
        <v>0</v>
      </c>
      <c r="AP37" s="772">
        <f>'Прогноз движ.ден.средств'!AP32</f>
        <v>0</v>
      </c>
      <c r="AQ37" s="772">
        <f>'Прогноз движ.ден.средств'!AQ32</f>
        <v>0</v>
      </c>
      <c r="AR37" s="772">
        <f>'Прогноз движ.ден.средств'!AR32</f>
        <v>0</v>
      </c>
      <c r="AS37" s="772">
        <f>'Прогноз движ.ден.средств'!AS32</f>
        <v>0</v>
      </c>
      <c r="AT37" s="772">
        <f>'Прогноз движ.ден.средств'!AT32</f>
        <v>0</v>
      </c>
      <c r="AU37" s="772">
        <f>'Прогноз движ.ден.средств'!AU32</f>
        <v>0</v>
      </c>
      <c r="AV37" s="772">
        <f>'Прогноз движ.ден.средств'!AV32</f>
        <v>0</v>
      </c>
      <c r="AW37" s="772">
        <f>'Прогноз движ.ден.средств'!AW32</f>
        <v>0</v>
      </c>
      <c r="AX37" s="772">
        <f>'Прогноз движ.ден.средств'!AX32</f>
        <v>0</v>
      </c>
      <c r="AY37" s="772">
        <f>'Прогноз движ.ден.средств'!AY32</f>
        <v>0</v>
      </c>
      <c r="AZ37" s="772">
        <f>'Прогноз движ.ден.средств'!AZ32</f>
        <v>0</v>
      </c>
      <c r="BA37" s="772">
        <f>'Прогноз движ.ден.средств'!BA32</f>
        <v>0</v>
      </c>
      <c r="BB37" s="772">
        <f>'Прогноз движ.ден.средств'!BB32</f>
        <v>0</v>
      </c>
      <c r="BC37" s="772">
        <f>'Прогноз движ.ден.средств'!BC32</f>
        <v>0</v>
      </c>
      <c r="BD37" s="772">
        <f>'Прогноз движ.ден.средств'!BD32</f>
        <v>0</v>
      </c>
      <c r="BE37" s="772">
        <f>'Прогноз движ.ден.средств'!BE32</f>
        <v>0</v>
      </c>
      <c r="BF37" s="772">
        <f>'Прогноз движ.ден.средств'!BF32</f>
        <v>0</v>
      </c>
      <c r="BG37" s="772">
        <f>'Прогноз движ.ден.средств'!BG32</f>
        <v>0</v>
      </c>
      <c r="BH37" s="772">
        <f>'Прогноз движ.ден.средств'!BH32</f>
        <v>0</v>
      </c>
      <c r="BI37" s="772">
        <f>'Прогноз движ.ден.средств'!BI32</f>
        <v>0</v>
      </c>
      <c r="BJ37" s="772">
        <f>'Прогноз движ.ден.средств'!BJ32</f>
        <v>0</v>
      </c>
      <c r="BK37" s="772">
        <f>'Прогноз движ.ден.средств'!BK32</f>
        <v>0</v>
      </c>
      <c r="BL37" s="772">
        <f>'Прогноз движ.ден.средств'!BL32</f>
        <v>0</v>
      </c>
      <c r="BM37" s="772">
        <f>'Прогноз движ.ден.средств'!BM32</f>
        <v>0</v>
      </c>
      <c r="BN37" s="772">
        <f>'Прогноз движ.ден.средств'!BN32</f>
        <v>0</v>
      </c>
      <c r="BO37" s="772">
        <f>'Прогноз движ.ден.средств'!BO32</f>
        <v>0</v>
      </c>
      <c r="BP37" s="772">
        <f>'Прогноз движ.ден.средств'!BP32</f>
        <v>0</v>
      </c>
      <c r="BQ37" s="772">
        <f>'Прогноз движ.ден.средств'!BQ32</f>
        <v>0</v>
      </c>
      <c r="BR37" s="772">
        <f>'Прогноз движ.ден.средств'!BR32</f>
        <v>0</v>
      </c>
      <c r="BS37" s="772">
        <f>'Прогноз движ.ден.средств'!BS32</f>
        <v>0</v>
      </c>
      <c r="BT37" s="772">
        <f>'Прогноз движ.ден.средств'!BT32</f>
        <v>0</v>
      </c>
      <c r="BU37" s="772">
        <f>'Прогноз движ.ден.средств'!BU32</f>
        <v>0</v>
      </c>
      <c r="BV37" s="772">
        <f>'Прогноз движ.ден.средств'!BV32</f>
        <v>0</v>
      </c>
      <c r="BW37" s="772">
        <f>'Прогноз движ.ден.средств'!BW32</f>
        <v>0</v>
      </c>
      <c r="BX37" s="772">
        <f>'Прогноз движ.ден.средств'!BX32</f>
        <v>0</v>
      </c>
      <c r="BY37" s="772">
        <f>'Прогноз движ.ден.средств'!BY32</f>
        <v>0</v>
      </c>
      <c r="BZ37" s="772">
        <f>'Прогноз движ.ден.средств'!BZ32</f>
        <v>0</v>
      </c>
      <c r="CA37" s="772">
        <f>'Прогноз движ.ден.средств'!CA32</f>
        <v>0</v>
      </c>
      <c r="CB37" s="772">
        <f>'Прогноз движ.ден.средств'!CB32</f>
        <v>0</v>
      </c>
      <c r="CC37" s="772">
        <f>'Прогноз движ.ден.средств'!CC32</f>
        <v>0</v>
      </c>
      <c r="CD37" s="772">
        <f>'Прогноз движ.ден.средств'!CD32</f>
        <v>0</v>
      </c>
      <c r="CE37" s="772">
        <f>'Прогноз движ.ден.средств'!CE32</f>
        <v>0</v>
      </c>
      <c r="CF37" s="772">
        <f>'Прогноз движ.ден.средств'!CF32</f>
        <v>0</v>
      </c>
      <c r="CG37" s="772">
        <f>'Прогноз движ.ден.средств'!CG32</f>
        <v>0</v>
      </c>
      <c r="CH37" s="772">
        <f>'Прогноз движ.ден.средств'!CH32</f>
        <v>0</v>
      </c>
      <c r="CI37" s="772">
        <f>'Прогноз движ.ден.средств'!CI32</f>
        <v>0</v>
      </c>
      <c r="CJ37" s="772">
        <f>'Прогноз движ.ден.средств'!CJ32</f>
        <v>0</v>
      </c>
      <c r="CK37" s="772">
        <f>'Прогноз движ.ден.средств'!CK32</f>
        <v>0</v>
      </c>
      <c r="CL37" s="772">
        <f>'Прогноз движ.ден.средств'!CL32</f>
        <v>0</v>
      </c>
      <c r="CM37" s="772">
        <f>'Прогноз движ.ден.средств'!CM32</f>
        <v>0</v>
      </c>
      <c r="CN37" s="772">
        <f>'Прогноз движ.ден.средств'!CN32</f>
        <v>0</v>
      </c>
      <c r="CO37" s="772">
        <f>'Прогноз движ.ден.средств'!CO32</f>
        <v>0</v>
      </c>
      <c r="CP37" s="772">
        <f>'Прогноз движ.ден.средств'!CP32</f>
        <v>0</v>
      </c>
      <c r="CQ37" s="772">
        <f>'Прогноз движ.ден.средств'!CQ32</f>
        <v>0</v>
      </c>
      <c r="CR37" s="772">
        <f>'Прогноз движ.ден.средств'!CR32</f>
        <v>0</v>
      </c>
      <c r="CS37" s="772">
        <f>'Прогноз движ.ден.средств'!CS32</f>
        <v>0</v>
      </c>
      <c r="CT37" s="772">
        <f>'Прогноз движ.ден.средств'!CT32</f>
        <v>0</v>
      </c>
      <c r="CU37" s="772">
        <f>'Прогноз движ.ден.средств'!CU32</f>
        <v>0</v>
      </c>
      <c r="CV37" s="772">
        <f>'Прогноз движ.ден.средств'!CV32</f>
        <v>0</v>
      </c>
      <c r="CW37" s="772">
        <f>'Прогноз движ.ден.средств'!CW32</f>
        <v>0</v>
      </c>
      <c r="CX37" s="772">
        <f>'Прогноз движ.ден.средств'!CX32</f>
        <v>0</v>
      </c>
      <c r="CY37" s="772">
        <f>'Прогноз движ.ден.средств'!CY32</f>
        <v>0</v>
      </c>
      <c r="CZ37" s="772">
        <f>'Прогноз движ.ден.средств'!CZ32</f>
        <v>0</v>
      </c>
      <c r="DA37" s="772">
        <f>'Прогноз движ.ден.средств'!DA32</f>
        <v>0</v>
      </c>
      <c r="DB37" s="772">
        <f>'Прогноз движ.ден.средств'!DB32</f>
        <v>0</v>
      </c>
      <c r="DC37" s="772">
        <f>'Прогноз движ.ден.средств'!DC32</f>
        <v>0</v>
      </c>
      <c r="DD37" s="772">
        <f>'Прогноз движ.ден.средств'!DD32</f>
        <v>0</v>
      </c>
      <c r="DE37" s="772">
        <f>'Прогноз движ.ден.средств'!DE32</f>
        <v>0</v>
      </c>
      <c r="DF37" s="772">
        <f>'Прогноз движ.ден.средств'!DF32</f>
        <v>0</v>
      </c>
      <c r="DG37" s="772">
        <f>'Прогноз движ.ден.средств'!DG32</f>
        <v>0</v>
      </c>
      <c r="DH37" s="772">
        <f>'Прогноз движ.ден.средств'!DH32</f>
        <v>0</v>
      </c>
      <c r="DI37" s="772">
        <f>'Прогноз движ.ден.средств'!DI32</f>
        <v>0</v>
      </c>
      <c r="DJ37" s="772">
        <f>'Прогноз движ.ден.средств'!DJ32</f>
        <v>0</v>
      </c>
      <c r="DK37" s="772">
        <f>'Прогноз движ.ден.средств'!DK32</f>
        <v>0</v>
      </c>
      <c r="DL37" s="772">
        <f>'Прогноз движ.ден.средств'!DL32</f>
        <v>0</v>
      </c>
      <c r="DM37" s="772">
        <f>'Прогноз движ.ден.средств'!DM32</f>
        <v>0</v>
      </c>
      <c r="DN37" s="772">
        <f>'Прогноз движ.ден.средств'!DN32</f>
        <v>0</v>
      </c>
      <c r="DO37" s="772">
        <f>'Прогноз движ.ден.средств'!DO32</f>
        <v>0</v>
      </c>
      <c r="DP37" s="772">
        <f>'Прогноз движ.ден.средств'!DP32</f>
        <v>0</v>
      </c>
      <c r="DQ37" s="772">
        <f>'Прогноз движ.ден.средств'!DQ32</f>
        <v>0</v>
      </c>
      <c r="DR37" s="772">
        <f>'Прогноз движ.ден.средств'!DR32</f>
        <v>0</v>
      </c>
      <c r="DS37" s="772">
        <f>'Прогноз движ.ден.средств'!DS32</f>
        <v>0</v>
      </c>
      <c r="DT37" s="772">
        <f>'Прогноз движ.ден.средств'!DT32</f>
        <v>0</v>
      </c>
      <c r="DU37" s="772">
        <f>'Прогноз движ.ден.средств'!DU32</f>
        <v>0</v>
      </c>
      <c r="DV37" s="772">
        <f>'Прогноз движ.ден.средств'!DV32</f>
        <v>0</v>
      </c>
      <c r="DW37" s="772">
        <f>'Прогноз движ.ден.средств'!DW32</f>
        <v>0</v>
      </c>
      <c r="DX37" s="772">
        <f>'Прогноз движ.ден.средств'!DX32</f>
        <v>0</v>
      </c>
      <c r="DY37" s="772">
        <f>'Прогноз движ.ден.средств'!DY32</f>
        <v>0</v>
      </c>
      <c r="DZ37" s="772">
        <f>'Прогноз движ.ден.средств'!DZ32</f>
        <v>0</v>
      </c>
      <c r="EA37" s="772">
        <f>'Прогноз движ.ден.средств'!EA32</f>
        <v>0</v>
      </c>
      <c r="EB37" s="772">
        <f>'Прогноз движ.ден.средств'!EB32</f>
        <v>0</v>
      </c>
      <c r="EC37" s="772">
        <f>'Прогноз движ.ден.средств'!EC32</f>
        <v>0</v>
      </c>
      <c r="ED37" s="772">
        <f>'Прогноз движ.ден.средств'!ED32</f>
        <v>0</v>
      </c>
      <c r="EE37" s="772">
        <f>'Прогноз движ.ден.средств'!EE32</f>
        <v>0</v>
      </c>
      <c r="EF37" s="772">
        <f>'Прогноз движ.ден.средств'!EF32</f>
        <v>0</v>
      </c>
      <c r="EG37" s="772">
        <f>'Прогноз движ.ден.средств'!EG32</f>
        <v>0</v>
      </c>
      <c r="EH37" s="772">
        <f>'Прогноз движ.ден.средств'!EH32</f>
        <v>0</v>
      </c>
      <c r="EI37" s="772">
        <f>'Прогноз движ.ден.средств'!EI32</f>
        <v>0</v>
      </c>
      <c r="EJ37" s="772">
        <f>'Прогноз движ.ден.средств'!EJ32</f>
        <v>0</v>
      </c>
      <c r="EK37" s="772">
        <f>'Прогноз движ.ден.средств'!EK32</f>
        <v>0</v>
      </c>
    </row>
    <row r="38" spans="1:141" ht="15.75" hidden="1" outlineLevel="1" x14ac:dyDescent="0.25">
      <c r="A38" s="418" t="str">
        <f>'Прогноз движ.ден.средств'!A33</f>
        <v>nnn</v>
      </c>
      <c r="B38" s="440">
        <f>'Прогноз движ.ден.средств'!B33</f>
        <v>0</v>
      </c>
      <c r="C38" s="772">
        <f>'Прогноз движ.ден.средств'!C33</f>
        <v>0</v>
      </c>
      <c r="D38" s="772">
        <f>'Прогноз движ.ден.средств'!D33</f>
        <v>0</v>
      </c>
      <c r="E38" s="772">
        <f>'Прогноз движ.ден.средств'!E33</f>
        <v>0</v>
      </c>
      <c r="F38" s="772">
        <f>'Прогноз движ.ден.средств'!F33</f>
        <v>0</v>
      </c>
      <c r="G38" s="772">
        <f>'Прогноз движ.ден.средств'!G33</f>
        <v>0</v>
      </c>
      <c r="H38" s="772">
        <f>'Прогноз движ.ден.средств'!H33</f>
        <v>0</v>
      </c>
      <c r="I38" s="772">
        <f>'Прогноз движ.ден.средств'!I33</f>
        <v>0</v>
      </c>
      <c r="J38" s="772">
        <f>'Прогноз движ.ден.средств'!J33</f>
        <v>0</v>
      </c>
      <c r="K38" s="772">
        <f>'Прогноз движ.ден.средств'!K33</f>
        <v>0</v>
      </c>
      <c r="L38" s="772">
        <f>'Прогноз движ.ден.средств'!L33</f>
        <v>0</v>
      </c>
      <c r="M38" s="772">
        <f>'Прогноз движ.ден.средств'!M33</f>
        <v>0</v>
      </c>
      <c r="N38" s="772">
        <f>'Прогноз движ.ден.средств'!N33</f>
        <v>0</v>
      </c>
      <c r="O38" s="772">
        <f>'Прогноз движ.ден.средств'!O33</f>
        <v>0</v>
      </c>
      <c r="P38" s="772">
        <f>'Прогноз движ.ден.средств'!P33</f>
        <v>0</v>
      </c>
      <c r="Q38" s="772">
        <f>'Прогноз движ.ден.средств'!Q33</f>
        <v>0</v>
      </c>
      <c r="R38" s="772">
        <f>'Прогноз движ.ден.средств'!R33</f>
        <v>0</v>
      </c>
      <c r="S38" s="772">
        <f>'Прогноз движ.ден.средств'!S33</f>
        <v>0</v>
      </c>
      <c r="T38" s="772">
        <f>'Прогноз движ.ден.средств'!T33</f>
        <v>0</v>
      </c>
      <c r="U38" s="772">
        <f>'Прогноз движ.ден.средств'!U33</f>
        <v>0</v>
      </c>
      <c r="V38" s="772">
        <f>'Прогноз движ.ден.средств'!V33</f>
        <v>0</v>
      </c>
      <c r="W38" s="772">
        <f>'Прогноз движ.ден.средств'!W33</f>
        <v>0</v>
      </c>
      <c r="X38" s="772">
        <f>'Прогноз движ.ден.средств'!X33</f>
        <v>0</v>
      </c>
      <c r="Y38" s="772">
        <f>'Прогноз движ.ден.средств'!Y33</f>
        <v>0</v>
      </c>
      <c r="Z38" s="772">
        <f>'Прогноз движ.ден.средств'!Z33</f>
        <v>0</v>
      </c>
      <c r="AA38" s="772">
        <f>'Прогноз движ.ден.средств'!AA33</f>
        <v>0</v>
      </c>
      <c r="AB38" s="772">
        <f>'Прогноз движ.ден.средств'!AB33</f>
        <v>0</v>
      </c>
      <c r="AC38" s="772">
        <f>'Прогноз движ.ден.средств'!AC33</f>
        <v>0</v>
      </c>
      <c r="AD38" s="772">
        <f>'Прогноз движ.ден.средств'!AD33</f>
        <v>0</v>
      </c>
      <c r="AE38" s="772">
        <f>'Прогноз движ.ден.средств'!AE33</f>
        <v>0</v>
      </c>
      <c r="AF38" s="772">
        <f>'Прогноз движ.ден.средств'!AF33</f>
        <v>0</v>
      </c>
      <c r="AG38" s="772">
        <f>'Прогноз движ.ден.средств'!AG33</f>
        <v>0</v>
      </c>
      <c r="AH38" s="772">
        <f>'Прогноз движ.ден.средств'!AH33</f>
        <v>0</v>
      </c>
      <c r="AI38" s="772">
        <f>'Прогноз движ.ден.средств'!AI33</f>
        <v>0</v>
      </c>
      <c r="AJ38" s="772">
        <f>'Прогноз движ.ден.средств'!AJ33</f>
        <v>0</v>
      </c>
      <c r="AK38" s="772">
        <f>'Прогноз движ.ден.средств'!AK33</f>
        <v>0</v>
      </c>
      <c r="AL38" s="772">
        <f>'Прогноз движ.ден.средств'!AL33</f>
        <v>0</v>
      </c>
      <c r="AM38" s="772">
        <f>'Прогноз движ.ден.средств'!AM33</f>
        <v>0</v>
      </c>
      <c r="AN38" s="772">
        <f>'Прогноз движ.ден.средств'!AN33</f>
        <v>0</v>
      </c>
      <c r="AO38" s="772">
        <f>'Прогноз движ.ден.средств'!AO33</f>
        <v>0</v>
      </c>
      <c r="AP38" s="772">
        <f>'Прогноз движ.ден.средств'!AP33</f>
        <v>0</v>
      </c>
      <c r="AQ38" s="772">
        <f>'Прогноз движ.ден.средств'!AQ33</f>
        <v>0</v>
      </c>
      <c r="AR38" s="772">
        <f>'Прогноз движ.ден.средств'!AR33</f>
        <v>0</v>
      </c>
      <c r="AS38" s="772">
        <f>'Прогноз движ.ден.средств'!AS33</f>
        <v>0</v>
      </c>
      <c r="AT38" s="772">
        <f>'Прогноз движ.ден.средств'!AT33</f>
        <v>0</v>
      </c>
      <c r="AU38" s="772">
        <f>'Прогноз движ.ден.средств'!AU33</f>
        <v>0</v>
      </c>
      <c r="AV38" s="772">
        <f>'Прогноз движ.ден.средств'!AV33</f>
        <v>0</v>
      </c>
      <c r="AW38" s="772">
        <f>'Прогноз движ.ден.средств'!AW33</f>
        <v>0</v>
      </c>
      <c r="AX38" s="772">
        <f>'Прогноз движ.ден.средств'!AX33</f>
        <v>0</v>
      </c>
      <c r="AY38" s="772">
        <f>'Прогноз движ.ден.средств'!AY33</f>
        <v>0</v>
      </c>
      <c r="AZ38" s="772">
        <f>'Прогноз движ.ден.средств'!AZ33</f>
        <v>0</v>
      </c>
      <c r="BA38" s="772">
        <f>'Прогноз движ.ден.средств'!BA33</f>
        <v>0</v>
      </c>
      <c r="BB38" s="772">
        <f>'Прогноз движ.ден.средств'!BB33</f>
        <v>0</v>
      </c>
      <c r="BC38" s="772">
        <f>'Прогноз движ.ден.средств'!BC33</f>
        <v>0</v>
      </c>
      <c r="BD38" s="772">
        <f>'Прогноз движ.ден.средств'!BD33</f>
        <v>0</v>
      </c>
      <c r="BE38" s="772">
        <f>'Прогноз движ.ден.средств'!BE33</f>
        <v>0</v>
      </c>
      <c r="BF38" s="772">
        <f>'Прогноз движ.ден.средств'!BF33</f>
        <v>0</v>
      </c>
      <c r="BG38" s="772">
        <f>'Прогноз движ.ден.средств'!BG33</f>
        <v>0</v>
      </c>
      <c r="BH38" s="772">
        <f>'Прогноз движ.ден.средств'!BH33</f>
        <v>0</v>
      </c>
      <c r="BI38" s="772">
        <f>'Прогноз движ.ден.средств'!BI33</f>
        <v>0</v>
      </c>
      <c r="BJ38" s="772">
        <f>'Прогноз движ.ден.средств'!BJ33</f>
        <v>0</v>
      </c>
      <c r="BK38" s="772">
        <f>'Прогноз движ.ден.средств'!BK33</f>
        <v>0</v>
      </c>
      <c r="BL38" s="772">
        <f>'Прогноз движ.ден.средств'!BL33</f>
        <v>0</v>
      </c>
      <c r="BM38" s="772">
        <f>'Прогноз движ.ден.средств'!BM33</f>
        <v>0</v>
      </c>
      <c r="BN38" s="772">
        <f>'Прогноз движ.ден.средств'!BN33</f>
        <v>0</v>
      </c>
      <c r="BO38" s="772">
        <f>'Прогноз движ.ден.средств'!BO33</f>
        <v>0</v>
      </c>
      <c r="BP38" s="772">
        <f>'Прогноз движ.ден.средств'!BP33</f>
        <v>0</v>
      </c>
      <c r="BQ38" s="772">
        <f>'Прогноз движ.ден.средств'!BQ33</f>
        <v>0</v>
      </c>
      <c r="BR38" s="772">
        <f>'Прогноз движ.ден.средств'!BR33</f>
        <v>0</v>
      </c>
      <c r="BS38" s="772">
        <f>'Прогноз движ.ден.средств'!BS33</f>
        <v>0</v>
      </c>
      <c r="BT38" s="772">
        <f>'Прогноз движ.ден.средств'!BT33</f>
        <v>0</v>
      </c>
      <c r="BU38" s="772">
        <f>'Прогноз движ.ден.средств'!BU33</f>
        <v>0</v>
      </c>
      <c r="BV38" s="772">
        <f>'Прогноз движ.ден.средств'!BV33</f>
        <v>0</v>
      </c>
      <c r="BW38" s="772">
        <f>'Прогноз движ.ден.средств'!BW33</f>
        <v>0</v>
      </c>
      <c r="BX38" s="772">
        <f>'Прогноз движ.ден.средств'!BX33</f>
        <v>0</v>
      </c>
      <c r="BY38" s="772">
        <f>'Прогноз движ.ден.средств'!BY33</f>
        <v>0</v>
      </c>
      <c r="BZ38" s="772">
        <f>'Прогноз движ.ден.средств'!BZ33</f>
        <v>0</v>
      </c>
      <c r="CA38" s="772">
        <f>'Прогноз движ.ден.средств'!CA33</f>
        <v>0</v>
      </c>
      <c r="CB38" s="772">
        <f>'Прогноз движ.ден.средств'!CB33</f>
        <v>0</v>
      </c>
      <c r="CC38" s="772">
        <f>'Прогноз движ.ден.средств'!CC33</f>
        <v>0</v>
      </c>
      <c r="CD38" s="772">
        <f>'Прогноз движ.ден.средств'!CD33</f>
        <v>0</v>
      </c>
      <c r="CE38" s="772">
        <f>'Прогноз движ.ден.средств'!CE33</f>
        <v>0</v>
      </c>
      <c r="CF38" s="772">
        <f>'Прогноз движ.ден.средств'!CF33</f>
        <v>0</v>
      </c>
      <c r="CG38" s="772">
        <f>'Прогноз движ.ден.средств'!CG33</f>
        <v>0</v>
      </c>
      <c r="CH38" s="772">
        <f>'Прогноз движ.ден.средств'!CH33</f>
        <v>0</v>
      </c>
      <c r="CI38" s="772">
        <f>'Прогноз движ.ден.средств'!CI33</f>
        <v>0</v>
      </c>
      <c r="CJ38" s="772">
        <f>'Прогноз движ.ден.средств'!CJ33</f>
        <v>0</v>
      </c>
      <c r="CK38" s="772">
        <f>'Прогноз движ.ден.средств'!CK33</f>
        <v>0</v>
      </c>
      <c r="CL38" s="772">
        <f>'Прогноз движ.ден.средств'!CL33</f>
        <v>0</v>
      </c>
      <c r="CM38" s="772">
        <f>'Прогноз движ.ден.средств'!CM33</f>
        <v>0</v>
      </c>
      <c r="CN38" s="772">
        <f>'Прогноз движ.ден.средств'!CN33</f>
        <v>0</v>
      </c>
      <c r="CO38" s="772">
        <f>'Прогноз движ.ден.средств'!CO33</f>
        <v>0</v>
      </c>
      <c r="CP38" s="772">
        <f>'Прогноз движ.ден.средств'!CP33</f>
        <v>0</v>
      </c>
      <c r="CQ38" s="772">
        <f>'Прогноз движ.ден.средств'!CQ33</f>
        <v>0</v>
      </c>
      <c r="CR38" s="772">
        <f>'Прогноз движ.ден.средств'!CR33</f>
        <v>0</v>
      </c>
      <c r="CS38" s="772">
        <f>'Прогноз движ.ден.средств'!CS33</f>
        <v>0</v>
      </c>
      <c r="CT38" s="772">
        <f>'Прогноз движ.ден.средств'!CT33</f>
        <v>0</v>
      </c>
      <c r="CU38" s="772">
        <f>'Прогноз движ.ден.средств'!CU33</f>
        <v>0</v>
      </c>
      <c r="CV38" s="772">
        <f>'Прогноз движ.ден.средств'!CV33</f>
        <v>0</v>
      </c>
      <c r="CW38" s="772">
        <f>'Прогноз движ.ден.средств'!CW33</f>
        <v>0</v>
      </c>
      <c r="CX38" s="772">
        <f>'Прогноз движ.ден.средств'!CX33</f>
        <v>0</v>
      </c>
      <c r="CY38" s="772">
        <f>'Прогноз движ.ден.средств'!CY33</f>
        <v>0</v>
      </c>
      <c r="CZ38" s="772">
        <f>'Прогноз движ.ден.средств'!CZ33</f>
        <v>0</v>
      </c>
      <c r="DA38" s="772">
        <f>'Прогноз движ.ден.средств'!DA33</f>
        <v>0</v>
      </c>
      <c r="DB38" s="772">
        <f>'Прогноз движ.ден.средств'!DB33</f>
        <v>0</v>
      </c>
      <c r="DC38" s="772">
        <f>'Прогноз движ.ден.средств'!DC33</f>
        <v>0</v>
      </c>
      <c r="DD38" s="772">
        <f>'Прогноз движ.ден.средств'!DD33</f>
        <v>0</v>
      </c>
      <c r="DE38" s="772">
        <f>'Прогноз движ.ден.средств'!DE33</f>
        <v>0</v>
      </c>
      <c r="DF38" s="772">
        <f>'Прогноз движ.ден.средств'!DF33</f>
        <v>0</v>
      </c>
      <c r="DG38" s="772">
        <f>'Прогноз движ.ден.средств'!DG33</f>
        <v>0</v>
      </c>
      <c r="DH38" s="772">
        <f>'Прогноз движ.ден.средств'!DH33</f>
        <v>0</v>
      </c>
      <c r="DI38" s="772">
        <f>'Прогноз движ.ден.средств'!DI33</f>
        <v>0</v>
      </c>
      <c r="DJ38" s="772">
        <f>'Прогноз движ.ден.средств'!DJ33</f>
        <v>0</v>
      </c>
      <c r="DK38" s="772">
        <f>'Прогноз движ.ден.средств'!DK33</f>
        <v>0</v>
      </c>
      <c r="DL38" s="772">
        <f>'Прогноз движ.ден.средств'!DL33</f>
        <v>0</v>
      </c>
      <c r="DM38" s="772">
        <f>'Прогноз движ.ден.средств'!DM33</f>
        <v>0</v>
      </c>
      <c r="DN38" s="772">
        <f>'Прогноз движ.ден.средств'!DN33</f>
        <v>0</v>
      </c>
      <c r="DO38" s="772">
        <f>'Прогноз движ.ден.средств'!DO33</f>
        <v>0</v>
      </c>
      <c r="DP38" s="772">
        <f>'Прогноз движ.ден.средств'!DP33</f>
        <v>0</v>
      </c>
      <c r="DQ38" s="772">
        <f>'Прогноз движ.ден.средств'!DQ33</f>
        <v>0</v>
      </c>
      <c r="DR38" s="772">
        <f>'Прогноз движ.ден.средств'!DR33</f>
        <v>0</v>
      </c>
      <c r="DS38" s="772">
        <f>'Прогноз движ.ден.средств'!DS33</f>
        <v>0</v>
      </c>
      <c r="DT38" s="772">
        <f>'Прогноз движ.ден.средств'!DT33</f>
        <v>0</v>
      </c>
      <c r="DU38" s="772">
        <f>'Прогноз движ.ден.средств'!DU33</f>
        <v>0</v>
      </c>
      <c r="DV38" s="772">
        <f>'Прогноз движ.ден.средств'!DV33</f>
        <v>0</v>
      </c>
      <c r="DW38" s="772">
        <f>'Прогноз движ.ден.средств'!DW33</f>
        <v>0</v>
      </c>
      <c r="DX38" s="772">
        <f>'Прогноз движ.ден.средств'!DX33</f>
        <v>0</v>
      </c>
      <c r="DY38" s="772">
        <f>'Прогноз движ.ден.средств'!DY33</f>
        <v>0</v>
      </c>
      <c r="DZ38" s="772">
        <f>'Прогноз движ.ден.средств'!DZ33</f>
        <v>0</v>
      </c>
      <c r="EA38" s="772">
        <f>'Прогноз движ.ден.средств'!EA33</f>
        <v>0</v>
      </c>
      <c r="EB38" s="772">
        <f>'Прогноз движ.ден.средств'!EB33</f>
        <v>0</v>
      </c>
      <c r="EC38" s="772">
        <f>'Прогноз движ.ден.средств'!EC33</f>
        <v>0</v>
      </c>
      <c r="ED38" s="772">
        <f>'Прогноз движ.ден.средств'!ED33</f>
        <v>0</v>
      </c>
      <c r="EE38" s="772">
        <f>'Прогноз движ.ден.средств'!EE33</f>
        <v>0</v>
      </c>
      <c r="EF38" s="772">
        <f>'Прогноз движ.ден.средств'!EF33</f>
        <v>0</v>
      </c>
      <c r="EG38" s="772">
        <f>'Прогноз движ.ден.средств'!EG33</f>
        <v>0</v>
      </c>
      <c r="EH38" s="772">
        <f>'Прогноз движ.ден.средств'!EH33</f>
        <v>0</v>
      </c>
      <c r="EI38" s="772">
        <f>'Прогноз движ.ден.средств'!EI33</f>
        <v>0</v>
      </c>
      <c r="EJ38" s="772">
        <f>'Прогноз движ.ден.средств'!EJ33</f>
        <v>0</v>
      </c>
      <c r="EK38" s="772">
        <f>'Прогноз движ.ден.средств'!EK33</f>
        <v>0</v>
      </c>
    </row>
    <row r="39" spans="1:141" ht="15.75" hidden="1" outlineLevel="1" x14ac:dyDescent="0.25">
      <c r="A39" s="418" t="str">
        <f>'Прогноз движ.ден.средств'!A34</f>
        <v>nnn</v>
      </c>
      <c r="B39" s="440">
        <f>'Прогноз движ.ден.средств'!B34</f>
        <v>0</v>
      </c>
      <c r="C39" s="772">
        <f>'Прогноз движ.ден.средств'!C34</f>
        <v>0</v>
      </c>
      <c r="D39" s="772">
        <f>'Прогноз движ.ден.средств'!D34</f>
        <v>0</v>
      </c>
      <c r="E39" s="772">
        <f>'Прогноз движ.ден.средств'!E34</f>
        <v>0</v>
      </c>
      <c r="F39" s="772">
        <f>'Прогноз движ.ден.средств'!F34</f>
        <v>0</v>
      </c>
      <c r="G39" s="772">
        <f>'Прогноз движ.ден.средств'!G34</f>
        <v>0</v>
      </c>
      <c r="H39" s="772">
        <f>'Прогноз движ.ден.средств'!H34</f>
        <v>0</v>
      </c>
      <c r="I39" s="772">
        <f>'Прогноз движ.ден.средств'!I34</f>
        <v>0</v>
      </c>
      <c r="J39" s="772">
        <f>'Прогноз движ.ден.средств'!J34</f>
        <v>0</v>
      </c>
      <c r="K39" s="772">
        <f>'Прогноз движ.ден.средств'!K34</f>
        <v>0</v>
      </c>
      <c r="L39" s="772">
        <f>'Прогноз движ.ден.средств'!L34</f>
        <v>0</v>
      </c>
      <c r="M39" s="772">
        <f>'Прогноз движ.ден.средств'!M34</f>
        <v>0</v>
      </c>
      <c r="N39" s="772">
        <f>'Прогноз движ.ден.средств'!N34</f>
        <v>0</v>
      </c>
      <c r="O39" s="772">
        <f>'Прогноз движ.ден.средств'!O34</f>
        <v>0</v>
      </c>
      <c r="P39" s="772">
        <f>'Прогноз движ.ден.средств'!P34</f>
        <v>0</v>
      </c>
      <c r="Q39" s="772">
        <f>'Прогноз движ.ден.средств'!Q34</f>
        <v>0</v>
      </c>
      <c r="R39" s="772">
        <f>'Прогноз движ.ден.средств'!R34</f>
        <v>0</v>
      </c>
      <c r="S39" s="772">
        <f>'Прогноз движ.ден.средств'!S34</f>
        <v>0</v>
      </c>
      <c r="T39" s="772">
        <f>'Прогноз движ.ден.средств'!T34</f>
        <v>0</v>
      </c>
      <c r="U39" s="772">
        <f>'Прогноз движ.ден.средств'!U34</f>
        <v>0</v>
      </c>
      <c r="V39" s="772">
        <f>'Прогноз движ.ден.средств'!V34</f>
        <v>0</v>
      </c>
      <c r="W39" s="772">
        <f>'Прогноз движ.ден.средств'!W34</f>
        <v>0</v>
      </c>
      <c r="X39" s="772">
        <f>'Прогноз движ.ден.средств'!X34</f>
        <v>0</v>
      </c>
      <c r="Y39" s="772">
        <f>'Прогноз движ.ден.средств'!Y34</f>
        <v>0</v>
      </c>
      <c r="Z39" s="772">
        <f>'Прогноз движ.ден.средств'!Z34</f>
        <v>0</v>
      </c>
      <c r="AA39" s="772">
        <f>'Прогноз движ.ден.средств'!AA34</f>
        <v>0</v>
      </c>
      <c r="AB39" s="772">
        <f>'Прогноз движ.ден.средств'!AB34</f>
        <v>0</v>
      </c>
      <c r="AC39" s="772">
        <f>'Прогноз движ.ден.средств'!AC34</f>
        <v>0</v>
      </c>
      <c r="AD39" s="772">
        <f>'Прогноз движ.ден.средств'!AD34</f>
        <v>0</v>
      </c>
      <c r="AE39" s="772">
        <f>'Прогноз движ.ден.средств'!AE34</f>
        <v>0</v>
      </c>
      <c r="AF39" s="772">
        <f>'Прогноз движ.ден.средств'!AF34</f>
        <v>0</v>
      </c>
      <c r="AG39" s="772">
        <f>'Прогноз движ.ден.средств'!AG34</f>
        <v>0</v>
      </c>
      <c r="AH39" s="772">
        <f>'Прогноз движ.ден.средств'!AH34</f>
        <v>0</v>
      </c>
      <c r="AI39" s="772">
        <f>'Прогноз движ.ден.средств'!AI34</f>
        <v>0</v>
      </c>
      <c r="AJ39" s="772">
        <f>'Прогноз движ.ден.средств'!AJ34</f>
        <v>0</v>
      </c>
      <c r="AK39" s="772">
        <f>'Прогноз движ.ден.средств'!AK34</f>
        <v>0</v>
      </c>
      <c r="AL39" s="772">
        <f>'Прогноз движ.ден.средств'!AL34</f>
        <v>0</v>
      </c>
      <c r="AM39" s="772">
        <f>'Прогноз движ.ден.средств'!AM34</f>
        <v>0</v>
      </c>
      <c r="AN39" s="772">
        <f>'Прогноз движ.ден.средств'!AN34</f>
        <v>0</v>
      </c>
      <c r="AO39" s="772">
        <f>'Прогноз движ.ден.средств'!AO34</f>
        <v>0</v>
      </c>
      <c r="AP39" s="772">
        <f>'Прогноз движ.ден.средств'!AP34</f>
        <v>0</v>
      </c>
      <c r="AQ39" s="772">
        <f>'Прогноз движ.ден.средств'!AQ34</f>
        <v>0</v>
      </c>
      <c r="AR39" s="772">
        <f>'Прогноз движ.ден.средств'!AR34</f>
        <v>0</v>
      </c>
      <c r="AS39" s="772">
        <f>'Прогноз движ.ден.средств'!AS34</f>
        <v>0</v>
      </c>
      <c r="AT39" s="772">
        <f>'Прогноз движ.ден.средств'!AT34</f>
        <v>0</v>
      </c>
      <c r="AU39" s="772">
        <f>'Прогноз движ.ден.средств'!AU34</f>
        <v>0</v>
      </c>
      <c r="AV39" s="772">
        <f>'Прогноз движ.ден.средств'!AV34</f>
        <v>0</v>
      </c>
      <c r="AW39" s="772">
        <f>'Прогноз движ.ден.средств'!AW34</f>
        <v>0</v>
      </c>
      <c r="AX39" s="772">
        <f>'Прогноз движ.ден.средств'!AX34</f>
        <v>0</v>
      </c>
      <c r="AY39" s="772">
        <f>'Прогноз движ.ден.средств'!AY34</f>
        <v>0</v>
      </c>
      <c r="AZ39" s="772">
        <f>'Прогноз движ.ден.средств'!AZ34</f>
        <v>0</v>
      </c>
      <c r="BA39" s="772">
        <f>'Прогноз движ.ден.средств'!BA34</f>
        <v>0</v>
      </c>
      <c r="BB39" s="772">
        <f>'Прогноз движ.ден.средств'!BB34</f>
        <v>0</v>
      </c>
      <c r="BC39" s="772">
        <f>'Прогноз движ.ден.средств'!BC34</f>
        <v>0</v>
      </c>
      <c r="BD39" s="772">
        <f>'Прогноз движ.ден.средств'!BD34</f>
        <v>0</v>
      </c>
      <c r="BE39" s="772">
        <f>'Прогноз движ.ден.средств'!BE34</f>
        <v>0</v>
      </c>
      <c r="BF39" s="772">
        <f>'Прогноз движ.ден.средств'!BF34</f>
        <v>0</v>
      </c>
      <c r="BG39" s="772">
        <f>'Прогноз движ.ден.средств'!BG34</f>
        <v>0</v>
      </c>
      <c r="BH39" s="772">
        <f>'Прогноз движ.ден.средств'!BH34</f>
        <v>0</v>
      </c>
      <c r="BI39" s="772">
        <f>'Прогноз движ.ден.средств'!BI34</f>
        <v>0</v>
      </c>
      <c r="BJ39" s="772">
        <f>'Прогноз движ.ден.средств'!BJ34</f>
        <v>0</v>
      </c>
      <c r="BK39" s="772">
        <f>'Прогноз движ.ден.средств'!BK34</f>
        <v>0</v>
      </c>
      <c r="BL39" s="772">
        <f>'Прогноз движ.ден.средств'!BL34</f>
        <v>0</v>
      </c>
      <c r="BM39" s="772">
        <f>'Прогноз движ.ден.средств'!BM34</f>
        <v>0</v>
      </c>
      <c r="BN39" s="772">
        <f>'Прогноз движ.ден.средств'!BN34</f>
        <v>0</v>
      </c>
      <c r="BO39" s="772">
        <f>'Прогноз движ.ден.средств'!BO34</f>
        <v>0</v>
      </c>
      <c r="BP39" s="772">
        <f>'Прогноз движ.ден.средств'!BP34</f>
        <v>0</v>
      </c>
      <c r="BQ39" s="772">
        <f>'Прогноз движ.ден.средств'!BQ34</f>
        <v>0</v>
      </c>
      <c r="BR39" s="772">
        <f>'Прогноз движ.ден.средств'!BR34</f>
        <v>0</v>
      </c>
      <c r="BS39" s="772">
        <f>'Прогноз движ.ден.средств'!BS34</f>
        <v>0</v>
      </c>
      <c r="BT39" s="772">
        <f>'Прогноз движ.ден.средств'!BT34</f>
        <v>0</v>
      </c>
      <c r="BU39" s="772">
        <f>'Прогноз движ.ден.средств'!BU34</f>
        <v>0</v>
      </c>
      <c r="BV39" s="772">
        <f>'Прогноз движ.ден.средств'!BV34</f>
        <v>0</v>
      </c>
      <c r="BW39" s="772">
        <f>'Прогноз движ.ден.средств'!BW34</f>
        <v>0</v>
      </c>
      <c r="BX39" s="772">
        <f>'Прогноз движ.ден.средств'!BX34</f>
        <v>0</v>
      </c>
      <c r="BY39" s="772">
        <f>'Прогноз движ.ден.средств'!BY34</f>
        <v>0</v>
      </c>
      <c r="BZ39" s="772">
        <f>'Прогноз движ.ден.средств'!BZ34</f>
        <v>0</v>
      </c>
      <c r="CA39" s="772">
        <f>'Прогноз движ.ден.средств'!CA34</f>
        <v>0</v>
      </c>
      <c r="CB39" s="772">
        <f>'Прогноз движ.ден.средств'!CB34</f>
        <v>0</v>
      </c>
      <c r="CC39" s="772">
        <f>'Прогноз движ.ден.средств'!CC34</f>
        <v>0</v>
      </c>
      <c r="CD39" s="772">
        <f>'Прогноз движ.ден.средств'!CD34</f>
        <v>0</v>
      </c>
      <c r="CE39" s="772">
        <f>'Прогноз движ.ден.средств'!CE34</f>
        <v>0</v>
      </c>
      <c r="CF39" s="772">
        <f>'Прогноз движ.ден.средств'!CF34</f>
        <v>0</v>
      </c>
      <c r="CG39" s="772">
        <f>'Прогноз движ.ден.средств'!CG34</f>
        <v>0</v>
      </c>
      <c r="CH39" s="772">
        <f>'Прогноз движ.ден.средств'!CH34</f>
        <v>0</v>
      </c>
      <c r="CI39" s="772">
        <f>'Прогноз движ.ден.средств'!CI34</f>
        <v>0</v>
      </c>
      <c r="CJ39" s="772">
        <f>'Прогноз движ.ден.средств'!CJ34</f>
        <v>0</v>
      </c>
      <c r="CK39" s="772">
        <f>'Прогноз движ.ден.средств'!CK34</f>
        <v>0</v>
      </c>
      <c r="CL39" s="772">
        <f>'Прогноз движ.ден.средств'!CL34</f>
        <v>0</v>
      </c>
      <c r="CM39" s="772">
        <f>'Прогноз движ.ден.средств'!CM34</f>
        <v>0</v>
      </c>
      <c r="CN39" s="772">
        <f>'Прогноз движ.ден.средств'!CN34</f>
        <v>0</v>
      </c>
      <c r="CO39" s="772">
        <f>'Прогноз движ.ден.средств'!CO34</f>
        <v>0</v>
      </c>
      <c r="CP39" s="772">
        <f>'Прогноз движ.ден.средств'!CP34</f>
        <v>0</v>
      </c>
      <c r="CQ39" s="772">
        <f>'Прогноз движ.ден.средств'!CQ34</f>
        <v>0</v>
      </c>
      <c r="CR39" s="772">
        <f>'Прогноз движ.ден.средств'!CR34</f>
        <v>0</v>
      </c>
      <c r="CS39" s="772">
        <f>'Прогноз движ.ден.средств'!CS34</f>
        <v>0</v>
      </c>
      <c r="CT39" s="772">
        <f>'Прогноз движ.ден.средств'!CT34</f>
        <v>0</v>
      </c>
      <c r="CU39" s="772">
        <f>'Прогноз движ.ден.средств'!CU34</f>
        <v>0</v>
      </c>
      <c r="CV39" s="772">
        <f>'Прогноз движ.ден.средств'!CV34</f>
        <v>0</v>
      </c>
      <c r="CW39" s="772">
        <f>'Прогноз движ.ден.средств'!CW34</f>
        <v>0</v>
      </c>
      <c r="CX39" s="772">
        <f>'Прогноз движ.ден.средств'!CX34</f>
        <v>0</v>
      </c>
      <c r="CY39" s="772">
        <f>'Прогноз движ.ден.средств'!CY34</f>
        <v>0</v>
      </c>
      <c r="CZ39" s="772">
        <f>'Прогноз движ.ден.средств'!CZ34</f>
        <v>0</v>
      </c>
      <c r="DA39" s="772">
        <f>'Прогноз движ.ден.средств'!DA34</f>
        <v>0</v>
      </c>
      <c r="DB39" s="772">
        <f>'Прогноз движ.ден.средств'!DB34</f>
        <v>0</v>
      </c>
      <c r="DC39" s="772">
        <f>'Прогноз движ.ден.средств'!DC34</f>
        <v>0</v>
      </c>
      <c r="DD39" s="772">
        <f>'Прогноз движ.ден.средств'!DD34</f>
        <v>0</v>
      </c>
      <c r="DE39" s="772">
        <f>'Прогноз движ.ден.средств'!DE34</f>
        <v>0</v>
      </c>
      <c r="DF39" s="772">
        <f>'Прогноз движ.ден.средств'!DF34</f>
        <v>0</v>
      </c>
      <c r="DG39" s="772">
        <f>'Прогноз движ.ден.средств'!DG34</f>
        <v>0</v>
      </c>
      <c r="DH39" s="772">
        <f>'Прогноз движ.ден.средств'!DH34</f>
        <v>0</v>
      </c>
      <c r="DI39" s="772">
        <f>'Прогноз движ.ден.средств'!DI34</f>
        <v>0</v>
      </c>
      <c r="DJ39" s="772">
        <f>'Прогноз движ.ден.средств'!DJ34</f>
        <v>0</v>
      </c>
      <c r="DK39" s="772">
        <f>'Прогноз движ.ден.средств'!DK34</f>
        <v>0</v>
      </c>
      <c r="DL39" s="772">
        <f>'Прогноз движ.ден.средств'!DL34</f>
        <v>0</v>
      </c>
      <c r="DM39" s="772">
        <f>'Прогноз движ.ден.средств'!DM34</f>
        <v>0</v>
      </c>
      <c r="DN39" s="772">
        <f>'Прогноз движ.ден.средств'!DN34</f>
        <v>0</v>
      </c>
      <c r="DO39" s="772">
        <f>'Прогноз движ.ден.средств'!DO34</f>
        <v>0</v>
      </c>
      <c r="DP39" s="772">
        <f>'Прогноз движ.ден.средств'!DP34</f>
        <v>0</v>
      </c>
      <c r="DQ39" s="772">
        <f>'Прогноз движ.ден.средств'!DQ34</f>
        <v>0</v>
      </c>
      <c r="DR39" s="772">
        <f>'Прогноз движ.ден.средств'!DR34</f>
        <v>0</v>
      </c>
      <c r="DS39" s="772">
        <f>'Прогноз движ.ден.средств'!DS34</f>
        <v>0</v>
      </c>
      <c r="DT39" s="772">
        <f>'Прогноз движ.ден.средств'!DT34</f>
        <v>0</v>
      </c>
      <c r="DU39" s="772">
        <f>'Прогноз движ.ден.средств'!DU34</f>
        <v>0</v>
      </c>
      <c r="DV39" s="772">
        <f>'Прогноз движ.ден.средств'!DV34</f>
        <v>0</v>
      </c>
      <c r="DW39" s="772">
        <f>'Прогноз движ.ден.средств'!DW34</f>
        <v>0</v>
      </c>
      <c r="DX39" s="772">
        <f>'Прогноз движ.ден.средств'!DX34</f>
        <v>0</v>
      </c>
      <c r="DY39" s="772">
        <f>'Прогноз движ.ден.средств'!DY34</f>
        <v>0</v>
      </c>
      <c r="DZ39" s="772">
        <f>'Прогноз движ.ден.средств'!DZ34</f>
        <v>0</v>
      </c>
      <c r="EA39" s="772">
        <f>'Прогноз движ.ден.средств'!EA34</f>
        <v>0</v>
      </c>
      <c r="EB39" s="772">
        <f>'Прогноз движ.ден.средств'!EB34</f>
        <v>0</v>
      </c>
      <c r="EC39" s="772">
        <f>'Прогноз движ.ден.средств'!EC34</f>
        <v>0</v>
      </c>
      <c r="ED39" s="772">
        <f>'Прогноз движ.ден.средств'!ED34</f>
        <v>0</v>
      </c>
      <c r="EE39" s="772">
        <f>'Прогноз движ.ден.средств'!EE34</f>
        <v>0</v>
      </c>
      <c r="EF39" s="772">
        <f>'Прогноз движ.ден.средств'!EF34</f>
        <v>0</v>
      </c>
      <c r="EG39" s="772">
        <f>'Прогноз движ.ден.средств'!EG34</f>
        <v>0</v>
      </c>
      <c r="EH39" s="772">
        <f>'Прогноз движ.ден.средств'!EH34</f>
        <v>0</v>
      </c>
      <c r="EI39" s="772">
        <f>'Прогноз движ.ден.средств'!EI34</f>
        <v>0</v>
      </c>
      <c r="EJ39" s="772">
        <f>'Прогноз движ.ден.средств'!EJ34</f>
        <v>0</v>
      </c>
      <c r="EK39" s="772">
        <f>'Прогноз движ.ден.средств'!EK34</f>
        <v>0</v>
      </c>
    </row>
    <row r="40" spans="1:141" ht="15.75" hidden="1" outlineLevel="1" x14ac:dyDescent="0.25">
      <c r="A40" s="418" t="str">
        <f>'Прогноз движ.ден.средств'!A35</f>
        <v>nnn</v>
      </c>
      <c r="B40" s="440">
        <f>'Прогноз движ.ден.средств'!B35</f>
        <v>0</v>
      </c>
      <c r="C40" s="772">
        <f>'Прогноз движ.ден.средств'!C35</f>
        <v>0</v>
      </c>
      <c r="D40" s="772">
        <f>'Прогноз движ.ден.средств'!D35</f>
        <v>0</v>
      </c>
      <c r="E40" s="772">
        <f>'Прогноз движ.ден.средств'!E35</f>
        <v>0</v>
      </c>
      <c r="F40" s="772">
        <f>'Прогноз движ.ден.средств'!F35</f>
        <v>0</v>
      </c>
      <c r="G40" s="772">
        <f>'Прогноз движ.ден.средств'!G35</f>
        <v>0</v>
      </c>
      <c r="H40" s="772">
        <f>'Прогноз движ.ден.средств'!H35</f>
        <v>0</v>
      </c>
      <c r="I40" s="772">
        <f>'Прогноз движ.ден.средств'!I35</f>
        <v>0</v>
      </c>
      <c r="J40" s="772">
        <f>'Прогноз движ.ден.средств'!J35</f>
        <v>0</v>
      </c>
      <c r="K40" s="772">
        <f>'Прогноз движ.ден.средств'!K35</f>
        <v>0</v>
      </c>
      <c r="L40" s="772">
        <f>'Прогноз движ.ден.средств'!L35</f>
        <v>0</v>
      </c>
      <c r="M40" s="772">
        <f>'Прогноз движ.ден.средств'!M35</f>
        <v>0</v>
      </c>
      <c r="N40" s="772">
        <f>'Прогноз движ.ден.средств'!N35</f>
        <v>0</v>
      </c>
      <c r="O40" s="772">
        <f>'Прогноз движ.ден.средств'!O35</f>
        <v>0</v>
      </c>
      <c r="P40" s="772">
        <f>'Прогноз движ.ден.средств'!P35</f>
        <v>0</v>
      </c>
      <c r="Q40" s="772">
        <f>'Прогноз движ.ден.средств'!Q35</f>
        <v>0</v>
      </c>
      <c r="R40" s="772">
        <f>'Прогноз движ.ден.средств'!R35</f>
        <v>0</v>
      </c>
      <c r="S40" s="772">
        <f>'Прогноз движ.ден.средств'!S35</f>
        <v>0</v>
      </c>
      <c r="T40" s="772">
        <f>'Прогноз движ.ден.средств'!T35</f>
        <v>0</v>
      </c>
      <c r="U40" s="772">
        <f>'Прогноз движ.ден.средств'!U35</f>
        <v>0</v>
      </c>
      <c r="V40" s="772">
        <f>'Прогноз движ.ден.средств'!V35</f>
        <v>0</v>
      </c>
      <c r="W40" s="772">
        <f>'Прогноз движ.ден.средств'!W35</f>
        <v>0</v>
      </c>
      <c r="X40" s="772">
        <f>'Прогноз движ.ден.средств'!X35</f>
        <v>0</v>
      </c>
      <c r="Y40" s="772">
        <f>'Прогноз движ.ден.средств'!Y35</f>
        <v>0</v>
      </c>
      <c r="Z40" s="772">
        <f>'Прогноз движ.ден.средств'!Z35</f>
        <v>0</v>
      </c>
      <c r="AA40" s="772">
        <f>'Прогноз движ.ден.средств'!AA35</f>
        <v>0</v>
      </c>
      <c r="AB40" s="772">
        <f>'Прогноз движ.ден.средств'!AB35</f>
        <v>0</v>
      </c>
      <c r="AC40" s="772">
        <f>'Прогноз движ.ден.средств'!AC35</f>
        <v>0</v>
      </c>
      <c r="AD40" s="772">
        <f>'Прогноз движ.ден.средств'!AD35</f>
        <v>0</v>
      </c>
      <c r="AE40" s="772">
        <f>'Прогноз движ.ден.средств'!AE35</f>
        <v>0</v>
      </c>
      <c r="AF40" s="772">
        <f>'Прогноз движ.ден.средств'!AF35</f>
        <v>0</v>
      </c>
      <c r="AG40" s="772">
        <f>'Прогноз движ.ден.средств'!AG35</f>
        <v>0</v>
      </c>
      <c r="AH40" s="772">
        <f>'Прогноз движ.ден.средств'!AH35</f>
        <v>0</v>
      </c>
      <c r="AI40" s="772">
        <f>'Прогноз движ.ден.средств'!AI35</f>
        <v>0</v>
      </c>
      <c r="AJ40" s="772">
        <f>'Прогноз движ.ден.средств'!AJ35</f>
        <v>0</v>
      </c>
      <c r="AK40" s="772">
        <f>'Прогноз движ.ден.средств'!AK35</f>
        <v>0</v>
      </c>
      <c r="AL40" s="772">
        <f>'Прогноз движ.ден.средств'!AL35</f>
        <v>0</v>
      </c>
      <c r="AM40" s="772">
        <f>'Прогноз движ.ден.средств'!AM35</f>
        <v>0</v>
      </c>
      <c r="AN40" s="772">
        <f>'Прогноз движ.ден.средств'!AN35</f>
        <v>0</v>
      </c>
      <c r="AO40" s="772">
        <f>'Прогноз движ.ден.средств'!AO35</f>
        <v>0</v>
      </c>
      <c r="AP40" s="772">
        <f>'Прогноз движ.ден.средств'!AP35</f>
        <v>0</v>
      </c>
      <c r="AQ40" s="772">
        <f>'Прогноз движ.ден.средств'!AQ35</f>
        <v>0</v>
      </c>
      <c r="AR40" s="772">
        <f>'Прогноз движ.ден.средств'!AR35</f>
        <v>0</v>
      </c>
      <c r="AS40" s="772">
        <f>'Прогноз движ.ден.средств'!AS35</f>
        <v>0</v>
      </c>
      <c r="AT40" s="772">
        <f>'Прогноз движ.ден.средств'!AT35</f>
        <v>0</v>
      </c>
      <c r="AU40" s="772">
        <f>'Прогноз движ.ден.средств'!AU35</f>
        <v>0</v>
      </c>
      <c r="AV40" s="772">
        <f>'Прогноз движ.ден.средств'!AV35</f>
        <v>0</v>
      </c>
      <c r="AW40" s="772">
        <f>'Прогноз движ.ден.средств'!AW35</f>
        <v>0</v>
      </c>
      <c r="AX40" s="772">
        <f>'Прогноз движ.ден.средств'!AX35</f>
        <v>0</v>
      </c>
      <c r="AY40" s="772">
        <f>'Прогноз движ.ден.средств'!AY35</f>
        <v>0</v>
      </c>
      <c r="AZ40" s="772">
        <f>'Прогноз движ.ден.средств'!AZ35</f>
        <v>0</v>
      </c>
      <c r="BA40" s="772">
        <f>'Прогноз движ.ден.средств'!BA35</f>
        <v>0</v>
      </c>
      <c r="BB40" s="772">
        <f>'Прогноз движ.ден.средств'!BB35</f>
        <v>0</v>
      </c>
      <c r="BC40" s="772">
        <f>'Прогноз движ.ден.средств'!BC35</f>
        <v>0</v>
      </c>
      <c r="BD40" s="772">
        <f>'Прогноз движ.ден.средств'!BD35</f>
        <v>0</v>
      </c>
      <c r="BE40" s="772">
        <f>'Прогноз движ.ден.средств'!BE35</f>
        <v>0</v>
      </c>
      <c r="BF40" s="772">
        <f>'Прогноз движ.ден.средств'!BF35</f>
        <v>0</v>
      </c>
      <c r="BG40" s="772">
        <f>'Прогноз движ.ден.средств'!BG35</f>
        <v>0</v>
      </c>
      <c r="BH40" s="772">
        <f>'Прогноз движ.ден.средств'!BH35</f>
        <v>0</v>
      </c>
      <c r="BI40" s="772">
        <f>'Прогноз движ.ден.средств'!BI35</f>
        <v>0</v>
      </c>
      <c r="BJ40" s="772">
        <f>'Прогноз движ.ден.средств'!BJ35</f>
        <v>0</v>
      </c>
      <c r="BK40" s="772">
        <f>'Прогноз движ.ден.средств'!BK35</f>
        <v>0</v>
      </c>
      <c r="BL40" s="772">
        <f>'Прогноз движ.ден.средств'!BL35</f>
        <v>0</v>
      </c>
      <c r="BM40" s="772">
        <f>'Прогноз движ.ден.средств'!BM35</f>
        <v>0</v>
      </c>
      <c r="BN40" s="772">
        <f>'Прогноз движ.ден.средств'!BN35</f>
        <v>0</v>
      </c>
      <c r="BO40" s="772">
        <f>'Прогноз движ.ден.средств'!BO35</f>
        <v>0</v>
      </c>
      <c r="BP40" s="772">
        <f>'Прогноз движ.ден.средств'!BP35</f>
        <v>0</v>
      </c>
      <c r="BQ40" s="772">
        <f>'Прогноз движ.ден.средств'!BQ35</f>
        <v>0</v>
      </c>
      <c r="BR40" s="772">
        <f>'Прогноз движ.ден.средств'!BR35</f>
        <v>0</v>
      </c>
      <c r="BS40" s="772">
        <f>'Прогноз движ.ден.средств'!BS35</f>
        <v>0</v>
      </c>
      <c r="BT40" s="772">
        <f>'Прогноз движ.ден.средств'!BT35</f>
        <v>0</v>
      </c>
      <c r="BU40" s="772">
        <f>'Прогноз движ.ден.средств'!BU35</f>
        <v>0</v>
      </c>
      <c r="BV40" s="772">
        <f>'Прогноз движ.ден.средств'!BV35</f>
        <v>0</v>
      </c>
      <c r="BW40" s="772">
        <f>'Прогноз движ.ден.средств'!BW35</f>
        <v>0</v>
      </c>
      <c r="BX40" s="772">
        <f>'Прогноз движ.ден.средств'!BX35</f>
        <v>0</v>
      </c>
      <c r="BY40" s="772">
        <f>'Прогноз движ.ден.средств'!BY35</f>
        <v>0</v>
      </c>
      <c r="BZ40" s="772">
        <f>'Прогноз движ.ден.средств'!BZ35</f>
        <v>0</v>
      </c>
      <c r="CA40" s="772">
        <f>'Прогноз движ.ден.средств'!CA35</f>
        <v>0</v>
      </c>
      <c r="CB40" s="772">
        <f>'Прогноз движ.ден.средств'!CB35</f>
        <v>0</v>
      </c>
      <c r="CC40" s="772">
        <f>'Прогноз движ.ден.средств'!CC35</f>
        <v>0</v>
      </c>
      <c r="CD40" s="772">
        <f>'Прогноз движ.ден.средств'!CD35</f>
        <v>0</v>
      </c>
      <c r="CE40" s="772">
        <f>'Прогноз движ.ден.средств'!CE35</f>
        <v>0</v>
      </c>
      <c r="CF40" s="772">
        <f>'Прогноз движ.ден.средств'!CF35</f>
        <v>0</v>
      </c>
      <c r="CG40" s="772">
        <f>'Прогноз движ.ден.средств'!CG35</f>
        <v>0</v>
      </c>
      <c r="CH40" s="772">
        <f>'Прогноз движ.ден.средств'!CH35</f>
        <v>0</v>
      </c>
      <c r="CI40" s="772">
        <f>'Прогноз движ.ден.средств'!CI35</f>
        <v>0</v>
      </c>
      <c r="CJ40" s="772">
        <f>'Прогноз движ.ден.средств'!CJ35</f>
        <v>0</v>
      </c>
      <c r="CK40" s="772">
        <f>'Прогноз движ.ден.средств'!CK35</f>
        <v>0</v>
      </c>
      <c r="CL40" s="772">
        <f>'Прогноз движ.ден.средств'!CL35</f>
        <v>0</v>
      </c>
      <c r="CM40" s="772">
        <f>'Прогноз движ.ден.средств'!CM35</f>
        <v>0</v>
      </c>
      <c r="CN40" s="772">
        <f>'Прогноз движ.ден.средств'!CN35</f>
        <v>0</v>
      </c>
      <c r="CO40" s="772">
        <f>'Прогноз движ.ден.средств'!CO35</f>
        <v>0</v>
      </c>
      <c r="CP40" s="772">
        <f>'Прогноз движ.ден.средств'!CP35</f>
        <v>0</v>
      </c>
      <c r="CQ40" s="772">
        <f>'Прогноз движ.ден.средств'!CQ35</f>
        <v>0</v>
      </c>
      <c r="CR40" s="772">
        <f>'Прогноз движ.ден.средств'!CR35</f>
        <v>0</v>
      </c>
      <c r="CS40" s="772">
        <f>'Прогноз движ.ден.средств'!CS35</f>
        <v>0</v>
      </c>
      <c r="CT40" s="772">
        <f>'Прогноз движ.ден.средств'!CT35</f>
        <v>0</v>
      </c>
      <c r="CU40" s="772">
        <f>'Прогноз движ.ден.средств'!CU35</f>
        <v>0</v>
      </c>
      <c r="CV40" s="772">
        <f>'Прогноз движ.ден.средств'!CV35</f>
        <v>0</v>
      </c>
      <c r="CW40" s="772">
        <f>'Прогноз движ.ден.средств'!CW35</f>
        <v>0</v>
      </c>
      <c r="CX40" s="772">
        <f>'Прогноз движ.ден.средств'!CX35</f>
        <v>0</v>
      </c>
      <c r="CY40" s="772">
        <f>'Прогноз движ.ден.средств'!CY35</f>
        <v>0</v>
      </c>
      <c r="CZ40" s="772">
        <f>'Прогноз движ.ден.средств'!CZ35</f>
        <v>0</v>
      </c>
      <c r="DA40" s="772">
        <f>'Прогноз движ.ден.средств'!DA35</f>
        <v>0</v>
      </c>
      <c r="DB40" s="772">
        <f>'Прогноз движ.ден.средств'!DB35</f>
        <v>0</v>
      </c>
      <c r="DC40" s="772">
        <f>'Прогноз движ.ден.средств'!DC35</f>
        <v>0</v>
      </c>
      <c r="DD40" s="772">
        <f>'Прогноз движ.ден.средств'!DD35</f>
        <v>0</v>
      </c>
      <c r="DE40" s="772">
        <f>'Прогноз движ.ден.средств'!DE35</f>
        <v>0</v>
      </c>
      <c r="DF40" s="772">
        <f>'Прогноз движ.ден.средств'!DF35</f>
        <v>0</v>
      </c>
      <c r="DG40" s="772">
        <f>'Прогноз движ.ден.средств'!DG35</f>
        <v>0</v>
      </c>
      <c r="DH40" s="772">
        <f>'Прогноз движ.ден.средств'!DH35</f>
        <v>0</v>
      </c>
      <c r="DI40" s="772">
        <f>'Прогноз движ.ден.средств'!DI35</f>
        <v>0</v>
      </c>
      <c r="DJ40" s="772">
        <f>'Прогноз движ.ден.средств'!DJ35</f>
        <v>0</v>
      </c>
      <c r="DK40" s="772">
        <f>'Прогноз движ.ден.средств'!DK35</f>
        <v>0</v>
      </c>
      <c r="DL40" s="772">
        <f>'Прогноз движ.ден.средств'!DL35</f>
        <v>0</v>
      </c>
      <c r="DM40" s="772">
        <f>'Прогноз движ.ден.средств'!DM35</f>
        <v>0</v>
      </c>
      <c r="DN40" s="772">
        <f>'Прогноз движ.ден.средств'!DN35</f>
        <v>0</v>
      </c>
      <c r="DO40" s="772">
        <f>'Прогноз движ.ден.средств'!DO35</f>
        <v>0</v>
      </c>
      <c r="DP40" s="772">
        <f>'Прогноз движ.ден.средств'!DP35</f>
        <v>0</v>
      </c>
      <c r="DQ40" s="772">
        <f>'Прогноз движ.ден.средств'!DQ35</f>
        <v>0</v>
      </c>
      <c r="DR40" s="772">
        <f>'Прогноз движ.ден.средств'!DR35</f>
        <v>0</v>
      </c>
      <c r="DS40" s="772">
        <f>'Прогноз движ.ден.средств'!DS35</f>
        <v>0</v>
      </c>
      <c r="DT40" s="772">
        <f>'Прогноз движ.ден.средств'!DT35</f>
        <v>0</v>
      </c>
      <c r="DU40" s="772">
        <f>'Прогноз движ.ден.средств'!DU35</f>
        <v>0</v>
      </c>
      <c r="DV40" s="772">
        <f>'Прогноз движ.ден.средств'!DV35</f>
        <v>0</v>
      </c>
      <c r="DW40" s="772">
        <f>'Прогноз движ.ден.средств'!DW35</f>
        <v>0</v>
      </c>
      <c r="DX40" s="772">
        <f>'Прогноз движ.ден.средств'!DX35</f>
        <v>0</v>
      </c>
      <c r="DY40" s="772">
        <f>'Прогноз движ.ден.средств'!DY35</f>
        <v>0</v>
      </c>
      <c r="DZ40" s="772">
        <f>'Прогноз движ.ден.средств'!DZ35</f>
        <v>0</v>
      </c>
      <c r="EA40" s="772">
        <f>'Прогноз движ.ден.средств'!EA35</f>
        <v>0</v>
      </c>
      <c r="EB40" s="772">
        <f>'Прогноз движ.ден.средств'!EB35</f>
        <v>0</v>
      </c>
      <c r="EC40" s="772">
        <f>'Прогноз движ.ден.средств'!EC35</f>
        <v>0</v>
      </c>
      <c r="ED40" s="772">
        <f>'Прогноз движ.ден.средств'!ED35</f>
        <v>0</v>
      </c>
      <c r="EE40" s="772">
        <f>'Прогноз движ.ден.средств'!EE35</f>
        <v>0</v>
      </c>
      <c r="EF40" s="772">
        <f>'Прогноз движ.ден.средств'!EF35</f>
        <v>0</v>
      </c>
      <c r="EG40" s="772">
        <f>'Прогноз движ.ден.средств'!EG35</f>
        <v>0</v>
      </c>
      <c r="EH40" s="772">
        <f>'Прогноз движ.ден.средств'!EH35</f>
        <v>0</v>
      </c>
      <c r="EI40" s="772">
        <f>'Прогноз движ.ден.средств'!EI35</f>
        <v>0</v>
      </c>
      <c r="EJ40" s="772">
        <f>'Прогноз движ.ден.средств'!EJ35</f>
        <v>0</v>
      </c>
      <c r="EK40" s="772">
        <f>'Прогноз движ.ден.средств'!EK35</f>
        <v>0</v>
      </c>
    </row>
    <row r="41" spans="1:141" ht="15.75" hidden="1" outlineLevel="1" x14ac:dyDescent="0.25">
      <c r="A41" s="418" t="str">
        <f>'Прогноз движ.ден.средств'!A36</f>
        <v>nnn</v>
      </c>
      <c r="B41" s="440">
        <f>'Прогноз движ.ден.средств'!B36</f>
        <v>0</v>
      </c>
      <c r="C41" s="772">
        <f>'Прогноз движ.ден.средств'!C36</f>
        <v>0</v>
      </c>
      <c r="D41" s="772">
        <f>'Прогноз движ.ден.средств'!D36</f>
        <v>0</v>
      </c>
      <c r="E41" s="772">
        <f>'Прогноз движ.ден.средств'!E36</f>
        <v>0</v>
      </c>
      <c r="F41" s="772">
        <f>'Прогноз движ.ден.средств'!F36</f>
        <v>0</v>
      </c>
      <c r="G41" s="772">
        <f>'Прогноз движ.ден.средств'!G36</f>
        <v>0</v>
      </c>
      <c r="H41" s="772">
        <f>'Прогноз движ.ден.средств'!H36</f>
        <v>0</v>
      </c>
      <c r="I41" s="772">
        <f>'Прогноз движ.ден.средств'!I36</f>
        <v>0</v>
      </c>
      <c r="J41" s="772">
        <f>'Прогноз движ.ден.средств'!J36</f>
        <v>0</v>
      </c>
      <c r="K41" s="772">
        <f>'Прогноз движ.ден.средств'!K36</f>
        <v>0</v>
      </c>
      <c r="L41" s="772">
        <f>'Прогноз движ.ден.средств'!L36</f>
        <v>0</v>
      </c>
      <c r="M41" s="772">
        <f>'Прогноз движ.ден.средств'!M36</f>
        <v>0</v>
      </c>
      <c r="N41" s="772">
        <f>'Прогноз движ.ден.средств'!N36</f>
        <v>0</v>
      </c>
      <c r="O41" s="772">
        <f>'Прогноз движ.ден.средств'!O36</f>
        <v>0</v>
      </c>
      <c r="P41" s="772">
        <f>'Прогноз движ.ден.средств'!P36</f>
        <v>0</v>
      </c>
      <c r="Q41" s="772">
        <f>'Прогноз движ.ден.средств'!Q36</f>
        <v>0</v>
      </c>
      <c r="R41" s="772">
        <f>'Прогноз движ.ден.средств'!R36</f>
        <v>0</v>
      </c>
      <c r="S41" s="772">
        <f>'Прогноз движ.ден.средств'!S36</f>
        <v>0</v>
      </c>
      <c r="T41" s="772">
        <f>'Прогноз движ.ден.средств'!T36</f>
        <v>0</v>
      </c>
      <c r="U41" s="772">
        <f>'Прогноз движ.ден.средств'!U36</f>
        <v>0</v>
      </c>
      <c r="V41" s="772">
        <f>'Прогноз движ.ден.средств'!V36</f>
        <v>0</v>
      </c>
      <c r="W41" s="772">
        <f>'Прогноз движ.ден.средств'!W36</f>
        <v>0</v>
      </c>
      <c r="X41" s="772">
        <f>'Прогноз движ.ден.средств'!X36</f>
        <v>0</v>
      </c>
      <c r="Y41" s="772">
        <f>'Прогноз движ.ден.средств'!Y36</f>
        <v>0</v>
      </c>
      <c r="Z41" s="772">
        <f>'Прогноз движ.ден.средств'!Z36</f>
        <v>0</v>
      </c>
      <c r="AA41" s="772">
        <f>'Прогноз движ.ден.средств'!AA36</f>
        <v>0</v>
      </c>
      <c r="AB41" s="772">
        <f>'Прогноз движ.ден.средств'!AB36</f>
        <v>0</v>
      </c>
      <c r="AC41" s="772">
        <f>'Прогноз движ.ден.средств'!AC36</f>
        <v>0</v>
      </c>
      <c r="AD41" s="772">
        <f>'Прогноз движ.ден.средств'!AD36</f>
        <v>0</v>
      </c>
      <c r="AE41" s="772">
        <f>'Прогноз движ.ден.средств'!AE36</f>
        <v>0</v>
      </c>
      <c r="AF41" s="772">
        <f>'Прогноз движ.ден.средств'!AF36</f>
        <v>0</v>
      </c>
      <c r="AG41" s="772">
        <f>'Прогноз движ.ден.средств'!AG36</f>
        <v>0</v>
      </c>
      <c r="AH41" s="772">
        <f>'Прогноз движ.ден.средств'!AH36</f>
        <v>0</v>
      </c>
      <c r="AI41" s="772">
        <f>'Прогноз движ.ден.средств'!AI36</f>
        <v>0</v>
      </c>
      <c r="AJ41" s="772">
        <f>'Прогноз движ.ден.средств'!AJ36</f>
        <v>0</v>
      </c>
      <c r="AK41" s="772">
        <f>'Прогноз движ.ден.средств'!AK36</f>
        <v>0</v>
      </c>
      <c r="AL41" s="772">
        <f>'Прогноз движ.ден.средств'!AL36</f>
        <v>0</v>
      </c>
      <c r="AM41" s="772">
        <f>'Прогноз движ.ден.средств'!AM36</f>
        <v>0</v>
      </c>
      <c r="AN41" s="772">
        <f>'Прогноз движ.ден.средств'!AN36</f>
        <v>0</v>
      </c>
      <c r="AO41" s="772">
        <f>'Прогноз движ.ден.средств'!AO36</f>
        <v>0</v>
      </c>
      <c r="AP41" s="772">
        <f>'Прогноз движ.ден.средств'!AP36</f>
        <v>0</v>
      </c>
      <c r="AQ41" s="772">
        <f>'Прогноз движ.ден.средств'!AQ36</f>
        <v>0</v>
      </c>
      <c r="AR41" s="772">
        <f>'Прогноз движ.ден.средств'!AR36</f>
        <v>0</v>
      </c>
      <c r="AS41" s="772">
        <f>'Прогноз движ.ден.средств'!AS36</f>
        <v>0</v>
      </c>
      <c r="AT41" s="772">
        <f>'Прогноз движ.ден.средств'!AT36</f>
        <v>0</v>
      </c>
      <c r="AU41" s="772">
        <f>'Прогноз движ.ден.средств'!AU36</f>
        <v>0</v>
      </c>
      <c r="AV41" s="772">
        <f>'Прогноз движ.ден.средств'!AV36</f>
        <v>0</v>
      </c>
      <c r="AW41" s="772">
        <f>'Прогноз движ.ден.средств'!AW36</f>
        <v>0</v>
      </c>
      <c r="AX41" s="772">
        <f>'Прогноз движ.ден.средств'!AX36</f>
        <v>0</v>
      </c>
      <c r="AY41" s="772">
        <f>'Прогноз движ.ден.средств'!AY36</f>
        <v>0</v>
      </c>
      <c r="AZ41" s="772">
        <f>'Прогноз движ.ден.средств'!AZ36</f>
        <v>0</v>
      </c>
      <c r="BA41" s="772">
        <f>'Прогноз движ.ден.средств'!BA36</f>
        <v>0</v>
      </c>
      <c r="BB41" s="772">
        <f>'Прогноз движ.ден.средств'!BB36</f>
        <v>0</v>
      </c>
      <c r="BC41" s="772">
        <f>'Прогноз движ.ден.средств'!BC36</f>
        <v>0</v>
      </c>
      <c r="BD41" s="772">
        <f>'Прогноз движ.ден.средств'!BD36</f>
        <v>0</v>
      </c>
      <c r="BE41" s="772">
        <f>'Прогноз движ.ден.средств'!BE36</f>
        <v>0</v>
      </c>
      <c r="BF41" s="772">
        <f>'Прогноз движ.ден.средств'!BF36</f>
        <v>0</v>
      </c>
      <c r="BG41" s="772">
        <f>'Прогноз движ.ден.средств'!BG36</f>
        <v>0</v>
      </c>
      <c r="BH41" s="772">
        <f>'Прогноз движ.ден.средств'!BH36</f>
        <v>0</v>
      </c>
      <c r="BI41" s="772">
        <f>'Прогноз движ.ден.средств'!BI36</f>
        <v>0</v>
      </c>
      <c r="BJ41" s="772">
        <f>'Прогноз движ.ден.средств'!BJ36</f>
        <v>0</v>
      </c>
      <c r="BK41" s="772">
        <f>'Прогноз движ.ден.средств'!BK36</f>
        <v>0</v>
      </c>
      <c r="BL41" s="772">
        <f>'Прогноз движ.ден.средств'!BL36</f>
        <v>0</v>
      </c>
      <c r="BM41" s="772">
        <f>'Прогноз движ.ден.средств'!BM36</f>
        <v>0</v>
      </c>
      <c r="BN41" s="772">
        <f>'Прогноз движ.ден.средств'!BN36</f>
        <v>0</v>
      </c>
      <c r="BO41" s="772">
        <f>'Прогноз движ.ден.средств'!BO36</f>
        <v>0</v>
      </c>
      <c r="BP41" s="772">
        <f>'Прогноз движ.ден.средств'!BP36</f>
        <v>0</v>
      </c>
      <c r="BQ41" s="772">
        <f>'Прогноз движ.ден.средств'!BQ36</f>
        <v>0</v>
      </c>
      <c r="BR41" s="772">
        <f>'Прогноз движ.ден.средств'!BR36</f>
        <v>0</v>
      </c>
      <c r="BS41" s="772">
        <f>'Прогноз движ.ден.средств'!BS36</f>
        <v>0</v>
      </c>
      <c r="BT41" s="772">
        <f>'Прогноз движ.ден.средств'!BT36</f>
        <v>0</v>
      </c>
      <c r="BU41" s="772">
        <f>'Прогноз движ.ден.средств'!BU36</f>
        <v>0</v>
      </c>
      <c r="BV41" s="772">
        <f>'Прогноз движ.ден.средств'!BV36</f>
        <v>0</v>
      </c>
      <c r="BW41" s="772">
        <f>'Прогноз движ.ден.средств'!BW36</f>
        <v>0</v>
      </c>
      <c r="BX41" s="772">
        <f>'Прогноз движ.ден.средств'!BX36</f>
        <v>0</v>
      </c>
      <c r="BY41" s="772">
        <f>'Прогноз движ.ден.средств'!BY36</f>
        <v>0</v>
      </c>
      <c r="BZ41" s="772">
        <f>'Прогноз движ.ден.средств'!BZ36</f>
        <v>0</v>
      </c>
      <c r="CA41" s="772">
        <f>'Прогноз движ.ден.средств'!CA36</f>
        <v>0</v>
      </c>
      <c r="CB41" s="772">
        <f>'Прогноз движ.ден.средств'!CB36</f>
        <v>0</v>
      </c>
      <c r="CC41" s="772">
        <f>'Прогноз движ.ден.средств'!CC36</f>
        <v>0</v>
      </c>
      <c r="CD41" s="772">
        <f>'Прогноз движ.ден.средств'!CD36</f>
        <v>0</v>
      </c>
      <c r="CE41" s="772">
        <f>'Прогноз движ.ден.средств'!CE36</f>
        <v>0</v>
      </c>
      <c r="CF41" s="772">
        <f>'Прогноз движ.ден.средств'!CF36</f>
        <v>0</v>
      </c>
      <c r="CG41" s="772">
        <f>'Прогноз движ.ден.средств'!CG36</f>
        <v>0</v>
      </c>
      <c r="CH41" s="772">
        <f>'Прогноз движ.ден.средств'!CH36</f>
        <v>0</v>
      </c>
      <c r="CI41" s="772">
        <f>'Прогноз движ.ден.средств'!CI36</f>
        <v>0</v>
      </c>
      <c r="CJ41" s="772">
        <f>'Прогноз движ.ден.средств'!CJ36</f>
        <v>0</v>
      </c>
      <c r="CK41" s="772">
        <f>'Прогноз движ.ден.средств'!CK36</f>
        <v>0</v>
      </c>
      <c r="CL41" s="772">
        <f>'Прогноз движ.ден.средств'!CL36</f>
        <v>0</v>
      </c>
      <c r="CM41" s="772">
        <f>'Прогноз движ.ден.средств'!CM36</f>
        <v>0</v>
      </c>
      <c r="CN41" s="772">
        <f>'Прогноз движ.ден.средств'!CN36</f>
        <v>0</v>
      </c>
      <c r="CO41" s="772">
        <f>'Прогноз движ.ден.средств'!CO36</f>
        <v>0</v>
      </c>
      <c r="CP41" s="772">
        <f>'Прогноз движ.ден.средств'!CP36</f>
        <v>0</v>
      </c>
      <c r="CQ41" s="772">
        <f>'Прогноз движ.ден.средств'!CQ36</f>
        <v>0</v>
      </c>
      <c r="CR41" s="772">
        <f>'Прогноз движ.ден.средств'!CR36</f>
        <v>0</v>
      </c>
      <c r="CS41" s="772">
        <f>'Прогноз движ.ден.средств'!CS36</f>
        <v>0</v>
      </c>
      <c r="CT41" s="772">
        <f>'Прогноз движ.ден.средств'!CT36</f>
        <v>0</v>
      </c>
      <c r="CU41" s="772">
        <f>'Прогноз движ.ден.средств'!CU36</f>
        <v>0</v>
      </c>
      <c r="CV41" s="772">
        <f>'Прогноз движ.ден.средств'!CV36</f>
        <v>0</v>
      </c>
      <c r="CW41" s="772">
        <f>'Прогноз движ.ден.средств'!CW36</f>
        <v>0</v>
      </c>
      <c r="CX41" s="772">
        <f>'Прогноз движ.ден.средств'!CX36</f>
        <v>0</v>
      </c>
      <c r="CY41" s="772">
        <f>'Прогноз движ.ден.средств'!CY36</f>
        <v>0</v>
      </c>
      <c r="CZ41" s="772">
        <f>'Прогноз движ.ден.средств'!CZ36</f>
        <v>0</v>
      </c>
      <c r="DA41" s="772">
        <f>'Прогноз движ.ден.средств'!DA36</f>
        <v>0</v>
      </c>
      <c r="DB41" s="772">
        <f>'Прогноз движ.ден.средств'!DB36</f>
        <v>0</v>
      </c>
      <c r="DC41" s="772">
        <f>'Прогноз движ.ден.средств'!DC36</f>
        <v>0</v>
      </c>
      <c r="DD41" s="772">
        <f>'Прогноз движ.ден.средств'!DD36</f>
        <v>0</v>
      </c>
      <c r="DE41" s="772">
        <f>'Прогноз движ.ден.средств'!DE36</f>
        <v>0</v>
      </c>
      <c r="DF41" s="772">
        <f>'Прогноз движ.ден.средств'!DF36</f>
        <v>0</v>
      </c>
      <c r="DG41" s="772">
        <f>'Прогноз движ.ден.средств'!DG36</f>
        <v>0</v>
      </c>
      <c r="DH41" s="772">
        <f>'Прогноз движ.ден.средств'!DH36</f>
        <v>0</v>
      </c>
      <c r="DI41" s="772">
        <f>'Прогноз движ.ден.средств'!DI36</f>
        <v>0</v>
      </c>
      <c r="DJ41" s="772">
        <f>'Прогноз движ.ден.средств'!DJ36</f>
        <v>0</v>
      </c>
      <c r="DK41" s="772">
        <f>'Прогноз движ.ден.средств'!DK36</f>
        <v>0</v>
      </c>
      <c r="DL41" s="772">
        <f>'Прогноз движ.ден.средств'!DL36</f>
        <v>0</v>
      </c>
      <c r="DM41" s="772">
        <f>'Прогноз движ.ден.средств'!DM36</f>
        <v>0</v>
      </c>
      <c r="DN41" s="772">
        <f>'Прогноз движ.ден.средств'!DN36</f>
        <v>0</v>
      </c>
      <c r="DO41" s="772">
        <f>'Прогноз движ.ден.средств'!DO36</f>
        <v>0</v>
      </c>
      <c r="DP41" s="772">
        <f>'Прогноз движ.ден.средств'!DP36</f>
        <v>0</v>
      </c>
      <c r="DQ41" s="772">
        <f>'Прогноз движ.ден.средств'!DQ36</f>
        <v>0</v>
      </c>
      <c r="DR41" s="772">
        <f>'Прогноз движ.ден.средств'!DR36</f>
        <v>0</v>
      </c>
      <c r="DS41" s="772">
        <f>'Прогноз движ.ден.средств'!DS36</f>
        <v>0</v>
      </c>
      <c r="DT41" s="772">
        <f>'Прогноз движ.ден.средств'!DT36</f>
        <v>0</v>
      </c>
      <c r="DU41" s="772">
        <f>'Прогноз движ.ден.средств'!DU36</f>
        <v>0</v>
      </c>
      <c r="DV41" s="772">
        <f>'Прогноз движ.ден.средств'!DV36</f>
        <v>0</v>
      </c>
      <c r="DW41" s="772">
        <f>'Прогноз движ.ден.средств'!DW36</f>
        <v>0</v>
      </c>
      <c r="DX41" s="772">
        <f>'Прогноз движ.ден.средств'!DX36</f>
        <v>0</v>
      </c>
      <c r="DY41" s="772">
        <f>'Прогноз движ.ден.средств'!DY36</f>
        <v>0</v>
      </c>
      <c r="DZ41" s="772">
        <f>'Прогноз движ.ден.средств'!DZ36</f>
        <v>0</v>
      </c>
      <c r="EA41" s="772">
        <f>'Прогноз движ.ден.средств'!EA36</f>
        <v>0</v>
      </c>
      <c r="EB41" s="772">
        <f>'Прогноз движ.ден.средств'!EB36</f>
        <v>0</v>
      </c>
      <c r="EC41" s="772">
        <f>'Прогноз движ.ден.средств'!EC36</f>
        <v>0</v>
      </c>
      <c r="ED41" s="772">
        <f>'Прогноз движ.ден.средств'!ED36</f>
        <v>0</v>
      </c>
      <c r="EE41" s="772">
        <f>'Прогноз движ.ден.средств'!EE36</f>
        <v>0</v>
      </c>
      <c r="EF41" s="772">
        <f>'Прогноз движ.ден.средств'!EF36</f>
        <v>0</v>
      </c>
      <c r="EG41" s="772">
        <f>'Прогноз движ.ден.средств'!EG36</f>
        <v>0</v>
      </c>
      <c r="EH41" s="772">
        <f>'Прогноз движ.ден.средств'!EH36</f>
        <v>0</v>
      </c>
      <c r="EI41" s="772">
        <f>'Прогноз движ.ден.средств'!EI36</f>
        <v>0</v>
      </c>
      <c r="EJ41" s="772">
        <f>'Прогноз движ.ден.средств'!EJ36</f>
        <v>0</v>
      </c>
      <c r="EK41" s="772">
        <f>'Прогноз движ.ден.средств'!EK36</f>
        <v>0</v>
      </c>
    </row>
    <row r="42" spans="1:141" ht="15.75" hidden="1" outlineLevel="1" x14ac:dyDescent="0.25">
      <c r="A42" s="418" t="str">
        <f>'Прогноз движ.ден.средств'!A37</f>
        <v>nnn</v>
      </c>
      <c r="B42" s="440">
        <f>'Прогноз движ.ден.средств'!B37</f>
        <v>0</v>
      </c>
      <c r="C42" s="772">
        <f>'Прогноз движ.ден.средств'!C37</f>
        <v>0</v>
      </c>
      <c r="D42" s="772">
        <f>'Прогноз движ.ден.средств'!D37</f>
        <v>0</v>
      </c>
      <c r="E42" s="772">
        <f>'Прогноз движ.ден.средств'!E37</f>
        <v>0</v>
      </c>
      <c r="F42" s="772">
        <f>'Прогноз движ.ден.средств'!F37</f>
        <v>0</v>
      </c>
      <c r="G42" s="772">
        <f>'Прогноз движ.ден.средств'!G37</f>
        <v>0</v>
      </c>
      <c r="H42" s="772">
        <f>'Прогноз движ.ден.средств'!H37</f>
        <v>0</v>
      </c>
      <c r="I42" s="772">
        <f>'Прогноз движ.ден.средств'!I37</f>
        <v>0</v>
      </c>
      <c r="J42" s="772">
        <f>'Прогноз движ.ден.средств'!J37</f>
        <v>0</v>
      </c>
      <c r="K42" s="772">
        <f>'Прогноз движ.ден.средств'!K37</f>
        <v>0</v>
      </c>
      <c r="L42" s="772">
        <f>'Прогноз движ.ден.средств'!L37</f>
        <v>0</v>
      </c>
      <c r="M42" s="772">
        <f>'Прогноз движ.ден.средств'!M37</f>
        <v>0</v>
      </c>
      <c r="N42" s="772">
        <f>'Прогноз движ.ден.средств'!N37</f>
        <v>0</v>
      </c>
      <c r="O42" s="772">
        <f>'Прогноз движ.ден.средств'!O37</f>
        <v>0</v>
      </c>
      <c r="P42" s="772">
        <f>'Прогноз движ.ден.средств'!P37</f>
        <v>0</v>
      </c>
      <c r="Q42" s="772">
        <f>'Прогноз движ.ден.средств'!Q37</f>
        <v>0</v>
      </c>
      <c r="R42" s="772">
        <f>'Прогноз движ.ден.средств'!R37</f>
        <v>0</v>
      </c>
      <c r="S42" s="772">
        <f>'Прогноз движ.ден.средств'!S37</f>
        <v>0</v>
      </c>
      <c r="T42" s="772">
        <f>'Прогноз движ.ден.средств'!T37</f>
        <v>0</v>
      </c>
      <c r="U42" s="772">
        <f>'Прогноз движ.ден.средств'!U37</f>
        <v>0</v>
      </c>
      <c r="V42" s="772">
        <f>'Прогноз движ.ден.средств'!V37</f>
        <v>0</v>
      </c>
      <c r="W42" s="772">
        <f>'Прогноз движ.ден.средств'!W37</f>
        <v>0</v>
      </c>
      <c r="X42" s="772">
        <f>'Прогноз движ.ден.средств'!X37</f>
        <v>0</v>
      </c>
      <c r="Y42" s="772">
        <f>'Прогноз движ.ден.средств'!Y37</f>
        <v>0</v>
      </c>
      <c r="Z42" s="772">
        <f>'Прогноз движ.ден.средств'!Z37</f>
        <v>0</v>
      </c>
      <c r="AA42" s="772">
        <f>'Прогноз движ.ден.средств'!AA37</f>
        <v>0</v>
      </c>
      <c r="AB42" s="772">
        <f>'Прогноз движ.ден.средств'!AB37</f>
        <v>0</v>
      </c>
      <c r="AC42" s="772">
        <f>'Прогноз движ.ден.средств'!AC37</f>
        <v>0</v>
      </c>
      <c r="AD42" s="772">
        <f>'Прогноз движ.ден.средств'!AD37</f>
        <v>0</v>
      </c>
      <c r="AE42" s="772">
        <f>'Прогноз движ.ден.средств'!AE37</f>
        <v>0</v>
      </c>
      <c r="AF42" s="772">
        <f>'Прогноз движ.ден.средств'!AF37</f>
        <v>0</v>
      </c>
      <c r="AG42" s="772">
        <f>'Прогноз движ.ден.средств'!AG37</f>
        <v>0</v>
      </c>
      <c r="AH42" s="772">
        <f>'Прогноз движ.ден.средств'!AH37</f>
        <v>0</v>
      </c>
      <c r="AI42" s="772">
        <f>'Прогноз движ.ден.средств'!AI37</f>
        <v>0</v>
      </c>
      <c r="AJ42" s="772">
        <f>'Прогноз движ.ден.средств'!AJ37</f>
        <v>0</v>
      </c>
      <c r="AK42" s="772">
        <f>'Прогноз движ.ден.средств'!AK37</f>
        <v>0</v>
      </c>
      <c r="AL42" s="772">
        <f>'Прогноз движ.ден.средств'!AL37</f>
        <v>0</v>
      </c>
      <c r="AM42" s="772">
        <f>'Прогноз движ.ден.средств'!AM37</f>
        <v>0</v>
      </c>
      <c r="AN42" s="772">
        <f>'Прогноз движ.ден.средств'!AN37</f>
        <v>0</v>
      </c>
      <c r="AO42" s="772">
        <f>'Прогноз движ.ден.средств'!AO37</f>
        <v>0</v>
      </c>
      <c r="AP42" s="772">
        <f>'Прогноз движ.ден.средств'!AP37</f>
        <v>0</v>
      </c>
      <c r="AQ42" s="772">
        <f>'Прогноз движ.ден.средств'!AQ37</f>
        <v>0</v>
      </c>
      <c r="AR42" s="772">
        <f>'Прогноз движ.ден.средств'!AR37</f>
        <v>0</v>
      </c>
      <c r="AS42" s="772">
        <f>'Прогноз движ.ден.средств'!AS37</f>
        <v>0</v>
      </c>
      <c r="AT42" s="772">
        <f>'Прогноз движ.ден.средств'!AT37</f>
        <v>0</v>
      </c>
      <c r="AU42" s="772">
        <f>'Прогноз движ.ден.средств'!AU37</f>
        <v>0</v>
      </c>
      <c r="AV42" s="772">
        <f>'Прогноз движ.ден.средств'!AV37</f>
        <v>0</v>
      </c>
      <c r="AW42" s="772">
        <f>'Прогноз движ.ден.средств'!AW37</f>
        <v>0</v>
      </c>
      <c r="AX42" s="772">
        <f>'Прогноз движ.ден.средств'!AX37</f>
        <v>0</v>
      </c>
      <c r="AY42" s="772">
        <f>'Прогноз движ.ден.средств'!AY37</f>
        <v>0</v>
      </c>
      <c r="AZ42" s="772">
        <f>'Прогноз движ.ден.средств'!AZ37</f>
        <v>0</v>
      </c>
      <c r="BA42" s="772">
        <f>'Прогноз движ.ден.средств'!BA37</f>
        <v>0</v>
      </c>
      <c r="BB42" s="772">
        <f>'Прогноз движ.ден.средств'!BB37</f>
        <v>0</v>
      </c>
      <c r="BC42" s="772">
        <f>'Прогноз движ.ден.средств'!BC37</f>
        <v>0</v>
      </c>
      <c r="BD42" s="772">
        <f>'Прогноз движ.ден.средств'!BD37</f>
        <v>0</v>
      </c>
      <c r="BE42" s="772">
        <f>'Прогноз движ.ден.средств'!BE37</f>
        <v>0</v>
      </c>
      <c r="BF42" s="772">
        <f>'Прогноз движ.ден.средств'!BF37</f>
        <v>0</v>
      </c>
      <c r="BG42" s="772">
        <f>'Прогноз движ.ден.средств'!BG37</f>
        <v>0</v>
      </c>
      <c r="BH42" s="772">
        <f>'Прогноз движ.ден.средств'!BH37</f>
        <v>0</v>
      </c>
      <c r="BI42" s="772">
        <f>'Прогноз движ.ден.средств'!BI37</f>
        <v>0</v>
      </c>
      <c r="BJ42" s="772">
        <f>'Прогноз движ.ден.средств'!BJ37</f>
        <v>0</v>
      </c>
      <c r="BK42" s="772">
        <f>'Прогноз движ.ден.средств'!BK37</f>
        <v>0</v>
      </c>
      <c r="BL42" s="772">
        <f>'Прогноз движ.ден.средств'!BL37</f>
        <v>0</v>
      </c>
      <c r="BM42" s="772">
        <f>'Прогноз движ.ден.средств'!BM37</f>
        <v>0</v>
      </c>
      <c r="BN42" s="772">
        <f>'Прогноз движ.ден.средств'!BN37</f>
        <v>0</v>
      </c>
      <c r="BO42" s="772">
        <f>'Прогноз движ.ден.средств'!BO37</f>
        <v>0</v>
      </c>
      <c r="BP42" s="772">
        <f>'Прогноз движ.ден.средств'!BP37</f>
        <v>0</v>
      </c>
      <c r="BQ42" s="772">
        <f>'Прогноз движ.ден.средств'!BQ37</f>
        <v>0</v>
      </c>
      <c r="BR42" s="772">
        <f>'Прогноз движ.ден.средств'!BR37</f>
        <v>0</v>
      </c>
      <c r="BS42" s="772">
        <f>'Прогноз движ.ден.средств'!BS37</f>
        <v>0</v>
      </c>
      <c r="BT42" s="772">
        <f>'Прогноз движ.ден.средств'!BT37</f>
        <v>0</v>
      </c>
      <c r="BU42" s="772">
        <f>'Прогноз движ.ден.средств'!BU37</f>
        <v>0</v>
      </c>
      <c r="BV42" s="772">
        <f>'Прогноз движ.ден.средств'!BV37</f>
        <v>0</v>
      </c>
      <c r="BW42" s="772">
        <f>'Прогноз движ.ден.средств'!BW37</f>
        <v>0</v>
      </c>
      <c r="BX42" s="772">
        <f>'Прогноз движ.ден.средств'!BX37</f>
        <v>0</v>
      </c>
      <c r="BY42" s="772">
        <f>'Прогноз движ.ден.средств'!BY37</f>
        <v>0</v>
      </c>
      <c r="BZ42" s="772">
        <f>'Прогноз движ.ден.средств'!BZ37</f>
        <v>0</v>
      </c>
      <c r="CA42" s="772">
        <f>'Прогноз движ.ден.средств'!CA37</f>
        <v>0</v>
      </c>
      <c r="CB42" s="772">
        <f>'Прогноз движ.ден.средств'!CB37</f>
        <v>0</v>
      </c>
      <c r="CC42" s="772">
        <f>'Прогноз движ.ден.средств'!CC37</f>
        <v>0</v>
      </c>
      <c r="CD42" s="772">
        <f>'Прогноз движ.ден.средств'!CD37</f>
        <v>0</v>
      </c>
      <c r="CE42" s="772">
        <f>'Прогноз движ.ден.средств'!CE37</f>
        <v>0</v>
      </c>
      <c r="CF42" s="772">
        <f>'Прогноз движ.ден.средств'!CF37</f>
        <v>0</v>
      </c>
      <c r="CG42" s="772">
        <f>'Прогноз движ.ден.средств'!CG37</f>
        <v>0</v>
      </c>
      <c r="CH42" s="772">
        <f>'Прогноз движ.ден.средств'!CH37</f>
        <v>0</v>
      </c>
      <c r="CI42" s="772">
        <f>'Прогноз движ.ден.средств'!CI37</f>
        <v>0</v>
      </c>
      <c r="CJ42" s="772">
        <f>'Прогноз движ.ден.средств'!CJ37</f>
        <v>0</v>
      </c>
      <c r="CK42" s="772">
        <f>'Прогноз движ.ден.средств'!CK37</f>
        <v>0</v>
      </c>
      <c r="CL42" s="772">
        <f>'Прогноз движ.ден.средств'!CL37</f>
        <v>0</v>
      </c>
      <c r="CM42" s="772">
        <f>'Прогноз движ.ден.средств'!CM37</f>
        <v>0</v>
      </c>
      <c r="CN42" s="772">
        <f>'Прогноз движ.ден.средств'!CN37</f>
        <v>0</v>
      </c>
      <c r="CO42" s="772">
        <f>'Прогноз движ.ден.средств'!CO37</f>
        <v>0</v>
      </c>
      <c r="CP42" s="772">
        <f>'Прогноз движ.ден.средств'!CP37</f>
        <v>0</v>
      </c>
      <c r="CQ42" s="772">
        <f>'Прогноз движ.ден.средств'!CQ37</f>
        <v>0</v>
      </c>
      <c r="CR42" s="772">
        <f>'Прогноз движ.ден.средств'!CR37</f>
        <v>0</v>
      </c>
      <c r="CS42" s="772">
        <f>'Прогноз движ.ден.средств'!CS37</f>
        <v>0</v>
      </c>
      <c r="CT42" s="772">
        <f>'Прогноз движ.ден.средств'!CT37</f>
        <v>0</v>
      </c>
      <c r="CU42" s="772">
        <f>'Прогноз движ.ден.средств'!CU37</f>
        <v>0</v>
      </c>
      <c r="CV42" s="772">
        <f>'Прогноз движ.ден.средств'!CV37</f>
        <v>0</v>
      </c>
      <c r="CW42" s="772">
        <f>'Прогноз движ.ден.средств'!CW37</f>
        <v>0</v>
      </c>
      <c r="CX42" s="772">
        <f>'Прогноз движ.ден.средств'!CX37</f>
        <v>0</v>
      </c>
      <c r="CY42" s="772">
        <f>'Прогноз движ.ден.средств'!CY37</f>
        <v>0</v>
      </c>
      <c r="CZ42" s="772">
        <f>'Прогноз движ.ден.средств'!CZ37</f>
        <v>0</v>
      </c>
      <c r="DA42" s="772">
        <f>'Прогноз движ.ден.средств'!DA37</f>
        <v>0</v>
      </c>
      <c r="DB42" s="772">
        <f>'Прогноз движ.ден.средств'!DB37</f>
        <v>0</v>
      </c>
      <c r="DC42" s="772">
        <f>'Прогноз движ.ден.средств'!DC37</f>
        <v>0</v>
      </c>
      <c r="DD42" s="772">
        <f>'Прогноз движ.ден.средств'!DD37</f>
        <v>0</v>
      </c>
      <c r="DE42" s="772">
        <f>'Прогноз движ.ден.средств'!DE37</f>
        <v>0</v>
      </c>
      <c r="DF42" s="772">
        <f>'Прогноз движ.ден.средств'!DF37</f>
        <v>0</v>
      </c>
      <c r="DG42" s="772">
        <f>'Прогноз движ.ден.средств'!DG37</f>
        <v>0</v>
      </c>
      <c r="DH42" s="772">
        <f>'Прогноз движ.ден.средств'!DH37</f>
        <v>0</v>
      </c>
      <c r="DI42" s="772">
        <f>'Прогноз движ.ден.средств'!DI37</f>
        <v>0</v>
      </c>
      <c r="DJ42" s="772">
        <f>'Прогноз движ.ден.средств'!DJ37</f>
        <v>0</v>
      </c>
      <c r="DK42" s="772">
        <f>'Прогноз движ.ден.средств'!DK37</f>
        <v>0</v>
      </c>
      <c r="DL42" s="772">
        <f>'Прогноз движ.ден.средств'!DL37</f>
        <v>0</v>
      </c>
      <c r="DM42" s="772">
        <f>'Прогноз движ.ден.средств'!DM37</f>
        <v>0</v>
      </c>
      <c r="DN42" s="772">
        <f>'Прогноз движ.ден.средств'!DN37</f>
        <v>0</v>
      </c>
      <c r="DO42" s="772">
        <f>'Прогноз движ.ден.средств'!DO37</f>
        <v>0</v>
      </c>
      <c r="DP42" s="772">
        <f>'Прогноз движ.ден.средств'!DP37</f>
        <v>0</v>
      </c>
      <c r="DQ42" s="772">
        <f>'Прогноз движ.ден.средств'!DQ37</f>
        <v>0</v>
      </c>
      <c r="DR42" s="772">
        <f>'Прогноз движ.ден.средств'!DR37</f>
        <v>0</v>
      </c>
      <c r="DS42" s="772">
        <f>'Прогноз движ.ден.средств'!DS37</f>
        <v>0</v>
      </c>
      <c r="DT42" s="772">
        <f>'Прогноз движ.ден.средств'!DT37</f>
        <v>0</v>
      </c>
      <c r="DU42" s="772">
        <f>'Прогноз движ.ден.средств'!DU37</f>
        <v>0</v>
      </c>
      <c r="DV42" s="772">
        <f>'Прогноз движ.ден.средств'!DV37</f>
        <v>0</v>
      </c>
      <c r="DW42" s="772">
        <f>'Прогноз движ.ден.средств'!DW37</f>
        <v>0</v>
      </c>
      <c r="DX42" s="772">
        <f>'Прогноз движ.ден.средств'!DX37</f>
        <v>0</v>
      </c>
      <c r="DY42" s="772">
        <f>'Прогноз движ.ден.средств'!DY37</f>
        <v>0</v>
      </c>
      <c r="DZ42" s="772">
        <f>'Прогноз движ.ден.средств'!DZ37</f>
        <v>0</v>
      </c>
      <c r="EA42" s="772">
        <f>'Прогноз движ.ден.средств'!EA37</f>
        <v>0</v>
      </c>
      <c r="EB42" s="772">
        <f>'Прогноз движ.ден.средств'!EB37</f>
        <v>0</v>
      </c>
      <c r="EC42" s="772">
        <f>'Прогноз движ.ден.средств'!EC37</f>
        <v>0</v>
      </c>
      <c r="ED42" s="772">
        <f>'Прогноз движ.ден.средств'!ED37</f>
        <v>0</v>
      </c>
      <c r="EE42" s="772">
        <f>'Прогноз движ.ден.средств'!EE37</f>
        <v>0</v>
      </c>
      <c r="EF42" s="772">
        <f>'Прогноз движ.ден.средств'!EF37</f>
        <v>0</v>
      </c>
      <c r="EG42" s="772">
        <f>'Прогноз движ.ден.средств'!EG37</f>
        <v>0</v>
      </c>
      <c r="EH42" s="772">
        <f>'Прогноз движ.ден.средств'!EH37</f>
        <v>0</v>
      </c>
      <c r="EI42" s="772">
        <f>'Прогноз движ.ден.средств'!EI37</f>
        <v>0</v>
      </c>
      <c r="EJ42" s="772">
        <f>'Прогноз движ.ден.средств'!EJ37</f>
        <v>0</v>
      </c>
      <c r="EK42" s="772">
        <f>'Прогноз движ.ден.средств'!EK37</f>
        <v>0</v>
      </c>
    </row>
    <row r="43" spans="1:141" ht="15.75" hidden="1" outlineLevel="1" x14ac:dyDescent="0.25">
      <c r="A43" s="418" t="str">
        <f>'Прогноз движ.ден.средств'!A38</f>
        <v>nnn</v>
      </c>
      <c r="B43" s="440">
        <f>'Прогноз движ.ден.средств'!B38</f>
        <v>0</v>
      </c>
      <c r="C43" s="772">
        <f>'Прогноз движ.ден.средств'!C38</f>
        <v>0</v>
      </c>
      <c r="D43" s="772">
        <f>'Прогноз движ.ден.средств'!D38</f>
        <v>0</v>
      </c>
      <c r="E43" s="772">
        <f>'Прогноз движ.ден.средств'!E38</f>
        <v>0</v>
      </c>
      <c r="F43" s="772">
        <f>'Прогноз движ.ден.средств'!F38</f>
        <v>0</v>
      </c>
      <c r="G43" s="772">
        <f>'Прогноз движ.ден.средств'!G38</f>
        <v>0</v>
      </c>
      <c r="H43" s="772">
        <f>'Прогноз движ.ден.средств'!H38</f>
        <v>0</v>
      </c>
      <c r="I43" s="772">
        <f>'Прогноз движ.ден.средств'!I38</f>
        <v>0</v>
      </c>
      <c r="J43" s="772">
        <f>'Прогноз движ.ден.средств'!J38</f>
        <v>0</v>
      </c>
      <c r="K43" s="772">
        <f>'Прогноз движ.ден.средств'!K38</f>
        <v>0</v>
      </c>
      <c r="L43" s="772">
        <f>'Прогноз движ.ден.средств'!L38</f>
        <v>0</v>
      </c>
      <c r="M43" s="772">
        <f>'Прогноз движ.ден.средств'!M38</f>
        <v>0</v>
      </c>
      <c r="N43" s="772">
        <f>'Прогноз движ.ден.средств'!N38</f>
        <v>0</v>
      </c>
      <c r="O43" s="772">
        <f>'Прогноз движ.ден.средств'!O38</f>
        <v>0</v>
      </c>
      <c r="P43" s="772">
        <f>'Прогноз движ.ден.средств'!P38</f>
        <v>0</v>
      </c>
      <c r="Q43" s="772">
        <f>'Прогноз движ.ден.средств'!Q38</f>
        <v>0</v>
      </c>
      <c r="R43" s="772">
        <f>'Прогноз движ.ден.средств'!R38</f>
        <v>0</v>
      </c>
      <c r="S43" s="772">
        <f>'Прогноз движ.ден.средств'!S38</f>
        <v>0</v>
      </c>
      <c r="T43" s="772">
        <f>'Прогноз движ.ден.средств'!T38</f>
        <v>0</v>
      </c>
      <c r="U43" s="772">
        <f>'Прогноз движ.ден.средств'!U38</f>
        <v>0</v>
      </c>
      <c r="V43" s="772">
        <f>'Прогноз движ.ден.средств'!V38</f>
        <v>0</v>
      </c>
      <c r="W43" s="772">
        <f>'Прогноз движ.ден.средств'!W38</f>
        <v>0</v>
      </c>
      <c r="X43" s="772">
        <f>'Прогноз движ.ден.средств'!X38</f>
        <v>0</v>
      </c>
      <c r="Y43" s="772">
        <f>'Прогноз движ.ден.средств'!Y38</f>
        <v>0</v>
      </c>
      <c r="Z43" s="772">
        <f>'Прогноз движ.ден.средств'!Z38</f>
        <v>0</v>
      </c>
      <c r="AA43" s="772">
        <f>'Прогноз движ.ден.средств'!AA38</f>
        <v>0</v>
      </c>
      <c r="AB43" s="772">
        <f>'Прогноз движ.ден.средств'!AB38</f>
        <v>0</v>
      </c>
      <c r="AC43" s="772">
        <f>'Прогноз движ.ден.средств'!AC38</f>
        <v>0</v>
      </c>
      <c r="AD43" s="772">
        <f>'Прогноз движ.ден.средств'!AD38</f>
        <v>0</v>
      </c>
      <c r="AE43" s="772">
        <f>'Прогноз движ.ден.средств'!AE38</f>
        <v>0</v>
      </c>
      <c r="AF43" s="772">
        <f>'Прогноз движ.ден.средств'!AF38</f>
        <v>0</v>
      </c>
      <c r="AG43" s="772">
        <f>'Прогноз движ.ден.средств'!AG38</f>
        <v>0</v>
      </c>
      <c r="AH43" s="772">
        <f>'Прогноз движ.ден.средств'!AH38</f>
        <v>0</v>
      </c>
      <c r="AI43" s="772">
        <f>'Прогноз движ.ден.средств'!AI38</f>
        <v>0</v>
      </c>
      <c r="AJ43" s="772">
        <f>'Прогноз движ.ден.средств'!AJ38</f>
        <v>0</v>
      </c>
      <c r="AK43" s="772">
        <f>'Прогноз движ.ден.средств'!AK38</f>
        <v>0</v>
      </c>
      <c r="AL43" s="772">
        <f>'Прогноз движ.ден.средств'!AL38</f>
        <v>0</v>
      </c>
      <c r="AM43" s="772">
        <f>'Прогноз движ.ден.средств'!AM38</f>
        <v>0</v>
      </c>
      <c r="AN43" s="772">
        <f>'Прогноз движ.ден.средств'!AN38</f>
        <v>0</v>
      </c>
      <c r="AO43" s="772">
        <f>'Прогноз движ.ден.средств'!AO38</f>
        <v>0</v>
      </c>
      <c r="AP43" s="772">
        <f>'Прогноз движ.ден.средств'!AP38</f>
        <v>0</v>
      </c>
      <c r="AQ43" s="772">
        <f>'Прогноз движ.ден.средств'!AQ38</f>
        <v>0</v>
      </c>
      <c r="AR43" s="772">
        <f>'Прогноз движ.ден.средств'!AR38</f>
        <v>0</v>
      </c>
      <c r="AS43" s="772">
        <f>'Прогноз движ.ден.средств'!AS38</f>
        <v>0</v>
      </c>
      <c r="AT43" s="772">
        <f>'Прогноз движ.ден.средств'!AT38</f>
        <v>0</v>
      </c>
      <c r="AU43" s="772">
        <f>'Прогноз движ.ден.средств'!AU38</f>
        <v>0</v>
      </c>
      <c r="AV43" s="772">
        <f>'Прогноз движ.ден.средств'!AV38</f>
        <v>0</v>
      </c>
      <c r="AW43" s="772">
        <f>'Прогноз движ.ден.средств'!AW38</f>
        <v>0</v>
      </c>
      <c r="AX43" s="772">
        <f>'Прогноз движ.ден.средств'!AX38</f>
        <v>0</v>
      </c>
      <c r="AY43" s="772">
        <f>'Прогноз движ.ден.средств'!AY38</f>
        <v>0</v>
      </c>
      <c r="AZ43" s="772">
        <f>'Прогноз движ.ден.средств'!AZ38</f>
        <v>0</v>
      </c>
      <c r="BA43" s="772">
        <f>'Прогноз движ.ден.средств'!BA38</f>
        <v>0</v>
      </c>
      <c r="BB43" s="772">
        <f>'Прогноз движ.ден.средств'!BB38</f>
        <v>0</v>
      </c>
      <c r="BC43" s="772">
        <f>'Прогноз движ.ден.средств'!BC38</f>
        <v>0</v>
      </c>
      <c r="BD43" s="772">
        <f>'Прогноз движ.ден.средств'!BD38</f>
        <v>0</v>
      </c>
      <c r="BE43" s="772">
        <f>'Прогноз движ.ден.средств'!BE38</f>
        <v>0</v>
      </c>
      <c r="BF43" s="772">
        <f>'Прогноз движ.ден.средств'!BF38</f>
        <v>0</v>
      </c>
      <c r="BG43" s="772">
        <f>'Прогноз движ.ден.средств'!BG38</f>
        <v>0</v>
      </c>
      <c r="BH43" s="772">
        <f>'Прогноз движ.ден.средств'!BH38</f>
        <v>0</v>
      </c>
      <c r="BI43" s="772">
        <f>'Прогноз движ.ден.средств'!BI38</f>
        <v>0</v>
      </c>
      <c r="BJ43" s="772">
        <f>'Прогноз движ.ден.средств'!BJ38</f>
        <v>0</v>
      </c>
      <c r="BK43" s="772">
        <f>'Прогноз движ.ден.средств'!BK38</f>
        <v>0</v>
      </c>
      <c r="BL43" s="772">
        <f>'Прогноз движ.ден.средств'!BL38</f>
        <v>0</v>
      </c>
      <c r="BM43" s="772">
        <f>'Прогноз движ.ден.средств'!BM38</f>
        <v>0</v>
      </c>
      <c r="BN43" s="772">
        <f>'Прогноз движ.ден.средств'!BN38</f>
        <v>0</v>
      </c>
      <c r="BO43" s="772">
        <f>'Прогноз движ.ден.средств'!BO38</f>
        <v>0</v>
      </c>
      <c r="BP43" s="772">
        <f>'Прогноз движ.ден.средств'!BP38</f>
        <v>0</v>
      </c>
      <c r="BQ43" s="772">
        <f>'Прогноз движ.ден.средств'!BQ38</f>
        <v>0</v>
      </c>
      <c r="BR43" s="772">
        <f>'Прогноз движ.ден.средств'!BR38</f>
        <v>0</v>
      </c>
      <c r="BS43" s="772">
        <f>'Прогноз движ.ден.средств'!BS38</f>
        <v>0</v>
      </c>
      <c r="BT43" s="772">
        <f>'Прогноз движ.ден.средств'!BT38</f>
        <v>0</v>
      </c>
      <c r="BU43" s="772">
        <f>'Прогноз движ.ден.средств'!BU38</f>
        <v>0</v>
      </c>
      <c r="BV43" s="772">
        <f>'Прогноз движ.ден.средств'!BV38</f>
        <v>0</v>
      </c>
      <c r="BW43" s="772">
        <f>'Прогноз движ.ден.средств'!BW38</f>
        <v>0</v>
      </c>
      <c r="BX43" s="772">
        <f>'Прогноз движ.ден.средств'!BX38</f>
        <v>0</v>
      </c>
      <c r="BY43" s="772">
        <f>'Прогноз движ.ден.средств'!BY38</f>
        <v>0</v>
      </c>
      <c r="BZ43" s="772">
        <f>'Прогноз движ.ден.средств'!BZ38</f>
        <v>0</v>
      </c>
      <c r="CA43" s="772">
        <f>'Прогноз движ.ден.средств'!CA38</f>
        <v>0</v>
      </c>
      <c r="CB43" s="772">
        <f>'Прогноз движ.ден.средств'!CB38</f>
        <v>0</v>
      </c>
      <c r="CC43" s="772">
        <f>'Прогноз движ.ден.средств'!CC38</f>
        <v>0</v>
      </c>
      <c r="CD43" s="772">
        <f>'Прогноз движ.ден.средств'!CD38</f>
        <v>0</v>
      </c>
      <c r="CE43" s="772">
        <f>'Прогноз движ.ден.средств'!CE38</f>
        <v>0</v>
      </c>
      <c r="CF43" s="772">
        <f>'Прогноз движ.ден.средств'!CF38</f>
        <v>0</v>
      </c>
      <c r="CG43" s="772">
        <f>'Прогноз движ.ден.средств'!CG38</f>
        <v>0</v>
      </c>
      <c r="CH43" s="772">
        <f>'Прогноз движ.ден.средств'!CH38</f>
        <v>0</v>
      </c>
      <c r="CI43" s="772">
        <f>'Прогноз движ.ден.средств'!CI38</f>
        <v>0</v>
      </c>
      <c r="CJ43" s="772">
        <f>'Прогноз движ.ден.средств'!CJ38</f>
        <v>0</v>
      </c>
      <c r="CK43" s="772">
        <f>'Прогноз движ.ден.средств'!CK38</f>
        <v>0</v>
      </c>
      <c r="CL43" s="772">
        <f>'Прогноз движ.ден.средств'!CL38</f>
        <v>0</v>
      </c>
      <c r="CM43" s="772">
        <f>'Прогноз движ.ден.средств'!CM38</f>
        <v>0</v>
      </c>
      <c r="CN43" s="772">
        <f>'Прогноз движ.ден.средств'!CN38</f>
        <v>0</v>
      </c>
      <c r="CO43" s="772">
        <f>'Прогноз движ.ден.средств'!CO38</f>
        <v>0</v>
      </c>
      <c r="CP43" s="772">
        <f>'Прогноз движ.ден.средств'!CP38</f>
        <v>0</v>
      </c>
      <c r="CQ43" s="772">
        <f>'Прогноз движ.ден.средств'!CQ38</f>
        <v>0</v>
      </c>
      <c r="CR43" s="772">
        <f>'Прогноз движ.ден.средств'!CR38</f>
        <v>0</v>
      </c>
      <c r="CS43" s="772">
        <f>'Прогноз движ.ден.средств'!CS38</f>
        <v>0</v>
      </c>
      <c r="CT43" s="772">
        <f>'Прогноз движ.ден.средств'!CT38</f>
        <v>0</v>
      </c>
      <c r="CU43" s="772">
        <f>'Прогноз движ.ден.средств'!CU38</f>
        <v>0</v>
      </c>
      <c r="CV43" s="772">
        <f>'Прогноз движ.ден.средств'!CV38</f>
        <v>0</v>
      </c>
      <c r="CW43" s="772">
        <f>'Прогноз движ.ден.средств'!CW38</f>
        <v>0</v>
      </c>
      <c r="CX43" s="772">
        <f>'Прогноз движ.ден.средств'!CX38</f>
        <v>0</v>
      </c>
      <c r="CY43" s="772">
        <f>'Прогноз движ.ден.средств'!CY38</f>
        <v>0</v>
      </c>
      <c r="CZ43" s="772">
        <f>'Прогноз движ.ден.средств'!CZ38</f>
        <v>0</v>
      </c>
      <c r="DA43" s="772">
        <f>'Прогноз движ.ден.средств'!DA38</f>
        <v>0</v>
      </c>
      <c r="DB43" s="772">
        <f>'Прогноз движ.ден.средств'!DB38</f>
        <v>0</v>
      </c>
      <c r="DC43" s="772">
        <f>'Прогноз движ.ден.средств'!DC38</f>
        <v>0</v>
      </c>
      <c r="DD43" s="772">
        <f>'Прогноз движ.ден.средств'!DD38</f>
        <v>0</v>
      </c>
      <c r="DE43" s="772">
        <f>'Прогноз движ.ден.средств'!DE38</f>
        <v>0</v>
      </c>
      <c r="DF43" s="772">
        <f>'Прогноз движ.ден.средств'!DF38</f>
        <v>0</v>
      </c>
      <c r="DG43" s="772">
        <f>'Прогноз движ.ден.средств'!DG38</f>
        <v>0</v>
      </c>
      <c r="DH43" s="772">
        <f>'Прогноз движ.ден.средств'!DH38</f>
        <v>0</v>
      </c>
      <c r="DI43" s="772">
        <f>'Прогноз движ.ден.средств'!DI38</f>
        <v>0</v>
      </c>
      <c r="DJ43" s="772">
        <f>'Прогноз движ.ден.средств'!DJ38</f>
        <v>0</v>
      </c>
      <c r="DK43" s="772">
        <f>'Прогноз движ.ден.средств'!DK38</f>
        <v>0</v>
      </c>
      <c r="DL43" s="772">
        <f>'Прогноз движ.ден.средств'!DL38</f>
        <v>0</v>
      </c>
      <c r="DM43" s="772">
        <f>'Прогноз движ.ден.средств'!DM38</f>
        <v>0</v>
      </c>
      <c r="DN43" s="772">
        <f>'Прогноз движ.ден.средств'!DN38</f>
        <v>0</v>
      </c>
      <c r="DO43" s="772">
        <f>'Прогноз движ.ден.средств'!DO38</f>
        <v>0</v>
      </c>
      <c r="DP43" s="772">
        <f>'Прогноз движ.ден.средств'!DP38</f>
        <v>0</v>
      </c>
      <c r="DQ43" s="772">
        <f>'Прогноз движ.ден.средств'!DQ38</f>
        <v>0</v>
      </c>
      <c r="DR43" s="772">
        <f>'Прогноз движ.ден.средств'!DR38</f>
        <v>0</v>
      </c>
      <c r="DS43" s="772">
        <f>'Прогноз движ.ден.средств'!DS38</f>
        <v>0</v>
      </c>
      <c r="DT43" s="772">
        <f>'Прогноз движ.ден.средств'!DT38</f>
        <v>0</v>
      </c>
      <c r="DU43" s="772">
        <f>'Прогноз движ.ден.средств'!DU38</f>
        <v>0</v>
      </c>
      <c r="DV43" s="772">
        <f>'Прогноз движ.ден.средств'!DV38</f>
        <v>0</v>
      </c>
      <c r="DW43" s="772">
        <f>'Прогноз движ.ден.средств'!DW38</f>
        <v>0</v>
      </c>
      <c r="DX43" s="772">
        <f>'Прогноз движ.ден.средств'!DX38</f>
        <v>0</v>
      </c>
      <c r="DY43" s="772">
        <f>'Прогноз движ.ден.средств'!DY38</f>
        <v>0</v>
      </c>
      <c r="DZ43" s="772">
        <f>'Прогноз движ.ден.средств'!DZ38</f>
        <v>0</v>
      </c>
      <c r="EA43" s="772">
        <f>'Прогноз движ.ден.средств'!EA38</f>
        <v>0</v>
      </c>
      <c r="EB43" s="772">
        <f>'Прогноз движ.ден.средств'!EB38</f>
        <v>0</v>
      </c>
      <c r="EC43" s="772">
        <f>'Прогноз движ.ден.средств'!EC38</f>
        <v>0</v>
      </c>
      <c r="ED43" s="772">
        <f>'Прогноз движ.ден.средств'!ED38</f>
        <v>0</v>
      </c>
      <c r="EE43" s="772">
        <f>'Прогноз движ.ден.средств'!EE38</f>
        <v>0</v>
      </c>
      <c r="EF43" s="772">
        <f>'Прогноз движ.ден.средств'!EF38</f>
        <v>0</v>
      </c>
      <c r="EG43" s="772">
        <f>'Прогноз движ.ден.средств'!EG38</f>
        <v>0</v>
      </c>
      <c r="EH43" s="772">
        <f>'Прогноз движ.ден.средств'!EH38</f>
        <v>0</v>
      </c>
      <c r="EI43" s="772">
        <f>'Прогноз движ.ден.средств'!EI38</f>
        <v>0</v>
      </c>
      <c r="EJ43" s="772">
        <f>'Прогноз движ.ден.средств'!EJ38</f>
        <v>0</v>
      </c>
      <c r="EK43" s="772">
        <f>'Прогноз движ.ден.средств'!EK38</f>
        <v>0</v>
      </c>
    </row>
    <row r="44" spans="1:141" ht="15.75" hidden="1" outlineLevel="1" x14ac:dyDescent="0.25">
      <c r="A44" s="418" t="str">
        <f>'Прогноз движ.ден.средств'!A39</f>
        <v>nnn</v>
      </c>
      <c r="B44" s="440">
        <f>'Прогноз движ.ден.средств'!B39</f>
        <v>0</v>
      </c>
      <c r="C44" s="772">
        <f>'Прогноз движ.ден.средств'!C39</f>
        <v>0</v>
      </c>
      <c r="D44" s="772">
        <f>'Прогноз движ.ден.средств'!D39</f>
        <v>0</v>
      </c>
      <c r="E44" s="772">
        <f>'Прогноз движ.ден.средств'!E39</f>
        <v>0</v>
      </c>
      <c r="F44" s="772">
        <f>'Прогноз движ.ден.средств'!F39</f>
        <v>0</v>
      </c>
      <c r="G44" s="772">
        <f>'Прогноз движ.ден.средств'!G39</f>
        <v>0</v>
      </c>
      <c r="H44" s="772">
        <f>'Прогноз движ.ден.средств'!H39</f>
        <v>0</v>
      </c>
      <c r="I44" s="772">
        <f>'Прогноз движ.ден.средств'!I39</f>
        <v>0</v>
      </c>
      <c r="J44" s="772">
        <f>'Прогноз движ.ден.средств'!J39</f>
        <v>0</v>
      </c>
      <c r="K44" s="772">
        <f>'Прогноз движ.ден.средств'!K39</f>
        <v>0</v>
      </c>
      <c r="L44" s="772">
        <f>'Прогноз движ.ден.средств'!L39</f>
        <v>0</v>
      </c>
      <c r="M44" s="772">
        <f>'Прогноз движ.ден.средств'!M39</f>
        <v>0</v>
      </c>
      <c r="N44" s="772">
        <f>'Прогноз движ.ден.средств'!N39</f>
        <v>0</v>
      </c>
      <c r="O44" s="772">
        <f>'Прогноз движ.ден.средств'!O39</f>
        <v>0</v>
      </c>
      <c r="P44" s="772">
        <f>'Прогноз движ.ден.средств'!P39</f>
        <v>0</v>
      </c>
      <c r="Q44" s="772">
        <f>'Прогноз движ.ден.средств'!Q39</f>
        <v>0</v>
      </c>
      <c r="R44" s="772">
        <f>'Прогноз движ.ден.средств'!R39</f>
        <v>0</v>
      </c>
      <c r="S44" s="772">
        <f>'Прогноз движ.ден.средств'!S39</f>
        <v>0</v>
      </c>
      <c r="T44" s="772">
        <f>'Прогноз движ.ден.средств'!T39</f>
        <v>0</v>
      </c>
      <c r="U44" s="772">
        <f>'Прогноз движ.ден.средств'!U39</f>
        <v>0</v>
      </c>
      <c r="V44" s="772">
        <f>'Прогноз движ.ден.средств'!V39</f>
        <v>0</v>
      </c>
      <c r="W44" s="772">
        <f>'Прогноз движ.ден.средств'!W39</f>
        <v>0</v>
      </c>
      <c r="X44" s="772">
        <f>'Прогноз движ.ден.средств'!X39</f>
        <v>0</v>
      </c>
      <c r="Y44" s="772">
        <f>'Прогноз движ.ден.средств'!Y39</f>
        <v>0</v>
      </c>
      <c r="Z44" s="772">
        <f>'Прогноз движ.ден.средств'!Z39</f>
        <v>0</v>
      </c>
      <c r="AA44" s="772">
        <f>'Прогноз движ.ден.средств'!AA39</f>
        <v>0</v>
      </c>
      <c r="AB44" s="772">
        <f>'Прогноз движ.ден.средств'!AB39</f>
        <v>0</v>
      </c>
      <c r="AC44" s="772">
        <f>'Прогноз движ.ден.средств'!AC39</f>
        <v>0</v>
      </c>
      <c r="AD44" s="772">
        <f>'Прогноз движ.ден.средств'!AD39</f>
        <v>0</v>
      </c>
      <c r="AE44" s="772">
        <f>'Прогноз движ.ден.средств'!AE39</f>
        <v>0</v>
      </c>
      <c r="AF44" s="772">
        <f>'Прогноз движ.ден.средств'!AF39</f>
        <v>0</v>
      </c>
      <c r="AG44" s="772">
        <f>'Прогноз движ.ден.средств'!AG39</f>
        <v>0</v>
      </c>
      <c r="AH44" s="772">
        <f>'Прогноз движ.ден.средств'!AH39</f>
        <v>0</v>
      </c>
      <c r="AI44" s="772">
        <f>'Прогноз движ.ден.средств'!AI39</f>
        <v>0</v>
      </c>
      <c r="AJ44" s="772">
        <f>'Прогноз движ.ден.средств'!AJ39</f>
        <v>0</v>
      </c>
      <c r="AK44" s="772">
        <f>'Прогноз движ.ден.средств'!AK39</f>
        <v>0</v>
      </c>
      <c r="AL44" s="772">
        <f>'Прогноз движ.ден.средств'!AL39</f>
        <v>0</v>
      </c>
      <c r="AM44" s="772">
        <f>'Прогноз движ.ден.средств'!AM39</f>
        <v>0</v>
      </c>
      <c r="AN44" s="772">
        <f>'Прогноз движ.ден.средств'!AN39</f>
        <v>0</v>
      </c>
      <c r="AO44" s="772">
        <f>'Прогноз движ.ден.средств'!AO39</f>
        <v>0</v>
      </c>
      <c r="AP44" s="772">
        <f>'Прогноз движ.ден.средств'!AP39</f>
        <v>0</v>
      </c>
      <c r="AQ44" s="772">
        <f>'Прогноз движ.ден.средств'!AQ39</f>
        <v>0</v>
      </c>
      <c r="AR44" s="772">
        <f>'Прогноз движ.ден.средств'!AR39</f>
        <v>0</v>
      </c>
      <c r="AS44" s="772">
        <f>'Прогноз движ.ден.средств'!AS39</f>
        <v>0</v>
      </c>
      <c r="AT44" s="772">
        <f>'Прогноз движ.ден.средств'!AT39</f>
        <v>0</v>
      </c>
      <c r="AU44" s="772">
        <f>'Прогноз движ.ден.средств'!AU39</f>
        <v>0</v>
      </c>
      <c r="AV44" s="772">
        <f>'Прогноз движ.ден.средств'!AV39</f>
        <v>0</v>
      </c>
      <c r="AW44" s="772">
        <f>'Прогноз движ.ден.средств'!AW39</f>
        <v>0</v>
      </c>
      <c r="AX44" s="772">
        <f>'Прогноз движ.ден.средств'!AX39</f>
        <v>0</v>
      </c>
      <c r="AY44" s="772">
        <f>'Прогноз движ.ден.средств'!AY39</f>
        <v>0</v>
      </c>
      <c r="AZ44" s="772">
        <f>'Прогноз движ.ден.средств'!AZ39</f>
        <v>0</v>
      </c>
      <c r="BA44" s="772">
        <f>'Прогноз движ.ден.средств'!BA39</f>
        <v>0</v>
      </c>
      <c r="BB44" s="772">
        <f>'Прогноз движ.ден.средств'!BB39</f>
        <v>0</v>
      </c>
      <c r="BC44" s="772">
        <f>'Прогноз движ.ден.средств'!BC39</f>
        <v>0</v>
      </c>
      <c r="BD44" s="772">
        <f>'Прогноз движ.ден.средств'!BD39</f>
        <v>0</v>
      </c>
      <c r="BE44" s="772">
        <f>'Прогноз движ.ден.средств'!BE39</f>
        <v>0</v>
      </c>
      <c r="BF44" s="772">
        <f>'Прогноз движ.ден.средств'!BF39</f>
        <v>0</v>
      </c>
      <c r="BG44" s="772">
        <f>'Прогноз движ.ден.средств'!BG39</f>
        <v>0</v>
      </c>
      <c r="BH44" s="772">
        <f>'Прогноз движ.ден.средств'!BH39</f>
        <v>0</v>
      </c>
      <c r="BI44" s="772">
        <f>'Прогноз движ.ден.средств'!BI39</f>
        <v>0</v>
      </c>
      <c r="BJ44" s="772">
        <f>'Прогноз движ.ден.средств'!BJ39</f>
        <v>0</v>
      </c>
      <c r="BK44" s="772">
        <f>'Прогноз движ.ден.средств'!BK39</f>
        <v>0</v>
      </c>
      <c r="BL44" s="772">
        <f>'Прогноз движ.ден.средств'!BL39</f>
        <v>0</v>
      </c>
      <c r="BM44" s="772">
        <f>'Прогноз движ.ден.средств'!BM39</f>
        <v>0</v>
      </c>
      <c r="BN44" s="772">
        <f>'Прогноз движ.ден.средств'!BN39</f>
        <v>0</v>
      </c>
      <c r="BO44" s="772">
        <f>'Прогноз движ.ден.средств'!BO39</f>
        <v>0</v>
      </c>
      <c r="BP44" s="772">
        <f>'Прогноз движ.ден.средств'!BP39</f>
        <v>0</v>
      </c>
      <c r="BQ44" s="772">
        <f>'Прогноз движ.ден.средств'!BQ39</f>
        <v>0</v>
      </c>
      <c r="BR44" s="772">
        <f>'Прогноз движ.ден.средств'!BR39</f>
        <v>0</v>
      </c>
      <c r="BS44" s="772">
        <f>'Прогноз движ.ден.средств'!BS39</f>
        <v>0</v>
      </c>
      <c r="BT44" s="772">
        <f>'Прогноз движ.ден.средств'!BT39</f>
        <v>0</v>
      </c>
      <c r="BU44" s="772">
        <f>'Прогноз движ.ден.средств'!BU39</f>
        <v>0</v>
      </c>
      <c r="BV44" s="772">
        <f>'Прогноз движ.ден.средств'!BV39</f>
        <v>0</v>
      </c>
      <c r="BW44" s="772">
        <f>'Прогноз движ.ден.средств'!BW39</f>
        <v>0</v>
      </c>
      <c r="BX44" s="772">
        <f>'Прогноз движ.ден.средств'!BX39</f>
        <v>0</v>
      </c>
      <c r="BY44" s="772">
        <f>'Прогноз движ.ден.средств'!BY39</f>
        <v>0</v>
      </c>
      <c r="BZ44" s="772">
        <f>'Прогноз движ.ден.средств'!BZ39</f>
        <v>0</v>
      </c>
      <c r="CA44" s="772">
        <f>'Прогноз движ.ден.средств'!CA39</f>
        <v>0</v>
      </c>
      <c r="CB44" s="772">
        <f>'Прогноз движ.ден.средств'!CB39</f>
        <v>0</v>
      </c>
      <c r="CC44" s="772">
        <f>'Прогноз движ.ден.средств'!CC39</f>
        <v>0</v>
      </c>
      <c r="CD44" s="772">
        <f>'Прогноз движ.ден.средств'!CD39</f>
        <v>0</v>
      </c>
      <c r="CE44" s="772">
        <f>'Прогноз движ.ден.средств'!CE39</f>
        <v>0</v>
      </c>
      <c r="CF44" s="772">
        <f>'Прогноз движ.ден.средств'!CF39</f>
        <v>0</v>
      </c>
      <c r="CG44" s="772">
        <f>'Прогноз движ.ден.средств'!CG39</f>
        <v>0</v>
      </c>
      <c r="CH44" s="772">
        <f>'Прогноз движ.ден.средств'!CH39</f>
        <v>0</v>
      </c>
      <c r="CI44" s="772">
        <f>'Прогноз движ.ден.средств'!CI39</f>
        <v>0</v>
      </c>
      <c r="CJ44" s="772">
        <f>'Прогноз движ.ден.средств'!CJ39</f>
        <v>0</v>
      </c>
      <c r="CK44" s="772">
        <f>'Прогноз движ.ден.средств'!CK39</f>
        <v>0</v>
      </c>
      <c r="CL44" s="772">
        <f>'Прогноз движ.ден.средств'!CL39</f>
        <v>0</v>
      </c>
      <c r="CM44" s="772">
        <f>'Прогноз движ.ден.средств'!CM39</f>
        <v>0</v>
      </c>
      <c r="CN44" s="772">
        <f>'Прогноз движ.ден.средств'!CN39</f>
        <v>0</v>
      </c>
      <c r="CO44" s="772">
        <f>'Прогноз движ.ден.средств'!CO39</f>
        <v>0</v>
      </c>
      <c r="CP44" s="772">
        <f>'Прогноз движ.ден.средств'!CP39</f>
        <v>0</v>
      </c>
      <c r="CQ44" s="772">
        <f>'Прогноз движ.ден.средств'!CQ39</f>
        <v>0</v>
      </c>
      <c r="CR44" s="772">
        <f>'Прогноз движ.ден.средств'!CR39</f>
        <v>0</v>
      </c>
      <c r="CS44" s="772">
        <f>'Прогноз движ.ден.средств'!CS39</f>
        <v>0</v>
      </c>
      <c r="CT44" s="772">
        <f>'Прогноз движ.ден.средств'!CT39</f>
        <v>0</v>
      </c>
      <c r="CU44" s="772">
        <f>'Прогноз движ.ден.средств'!CU39</f>
        <v>0</v>
      </c>
      <c r="CV44" s="772">
        <f>'Прогноз движ.ден.средств'!CV39</f>
        <v>0</v>
      </c>
      <c r="CW44" s="772">
        <f>'Прогноз движ.ден.средств'!CW39</f>
        <v>0</v>
      </c>
      <c r="CX44" s="772">
        <f>'Прогноз движ.ден.средств'!CX39</f>
        <v>0</v>
      </c>
      <c r="CY44" s="772">
        <f>'Прогноз движ.ден.средств'!CY39</f>
        <v>0</v>
      </c>
      <c r="CZ44" s="772">
        <f>'Прогноз движ.ден.средств'!CZ39</f>
        <v>0</v>
      </c>
      <c r="DA44" s="772">
        <f>'Прогноз движ.ден.средств'!DA39</f>
        <v>0</v>
      </c>
      <c r="DB44" s="772">
        <f>'Прогноз движ.ден.средств'!DB39</f>
        <v>0</v>
      </c>
      <c r="DC44" s="772">
        <f>'Прогноз движ.ден.средств'!DC39</f>
        <v>0</v>
      </c>
      <c r="DD44" s="772">
        <f>'Прогноз движ.ден.средств'!DD39</f>
        <v>0</v>
      </c>
      <c r="DE44" s="772">
        <f>'Прогноз движ.ден.средств'!DE39</f>
        <v>0</v>
      </c>
      <c r="DF44" s="772">
        <f>'Прогноз движ.ден.средств'!DF39</f>
        <v>0</v>
      </c>
      <c r="DG44" s="772">
        <f>'Прогноз движ.ден.средств'!DG39</f>
        <v>0</v>
      </c>
      <c r="DH44" s="772">
        <f>'Прогноз движ.ден.средств'!DH39</f>
        <v>0</v>
      </c>
      <c r="DI44" s="772">
        <f>'Прогноз движ.ден.средств'!DI39</f>
        <v>0</v>
      </c>
      <c r="DJ44" s="772">
        <f>'Прогноз движ.ден.средств'!DJ39</f>
        <v>0</v>
      </c>
      <c r="DK44" s="772">
        <f>'Прогноз движ.ден.средств'!DK39</f>
        <v>0</v>
      </c>
      <c r="DL44" s="772">
        <f>'Прогноз движ.ден.средств'!DL39</f>
        <v>0</v>
      </c>
      <c r="DM44" s="772">
        <f>'Прогноз движ.ден.средств'!DM39</f>
        <v>0</v>
      </c>
      <c r="DN44" s="772">
        <f>'Прогноз движ.ден.средств'!DN39</f>
        <v>0</v>
      </c>
      <c r="DO44" s="772">
        <f>'Прогноз движ.ден.средств'!DO39</f>
        <v>0</v>
      </c>
      <c r="DP44" s="772">
        <f>'Прогноз движ.ден.средств'!DP39</f>
        <v>0</v>
      </c>
      <c r="DQ44" s="772">
        <f>'Прогноз движ.ден.средств'!DQ39</f>
        <v>0</v>
      </c>
      <c r="DR44" s="772">
        <f>'Прогноз движ.ден.средств'!DR39</f>
        <v>0</v>
      </c>
      <c r="DS44" s="772">
        <f>'Прогноз движ.ден.средств'!DS39</f>
        <v>0</v>
      </c>
      <c r="DT44" s="772">
        <f>'Прогноз движ.ден.средств'!DT39</f>
        <v>0</v>
      </c>
      <c r="DU44" s="772">
        <f>'Прогноз движ.ден.средств'!DU39</f>
        <v>0</v>
      </c>
      <c r="DV44" s="772">
        <f>'Прогноз движ.ден.средств'!DV39</f>
        <v>0</v>
      </c>
      <c r="DW44" s="772">
        <f>'Прогноз движ.ден.средств'!DW39</f>
        <v>0</v>
      </c>
      <c r="DX44" s="772">
        <f>'Прогноз движ.ден.средств'!DX39</f>
        <v>0</v>
      </c>
      <c r="DY44" s="772">
        <f>'Прогноз движ.ден.средств'!DY39</f>
        <v>0</v>
      </c>
      <c r="DZ44" s="772">
        <f>'Прогноз движ.ден.средств'!DZ39</f>
        <v>0</v>
      </c>
      <c r="EA44" s="772">
        <f>'Прогноз движ.ден.средств'!EA39</f>
        <v>0</v>
      </c>
      <c r="EB44" s="772">
        <f>'Прогноз движ.ден.средств'!EB39</f>
        <v>0</v>
      </c>
      <c r="EC44" s="772">
        <f>'Прогноз движ.ден.средств'!EC39</f>
        <v>0</v>
      </c>
      <c r="ED44" s="772">
        <f>'Прогноз движ.ден.средств'!ED39</f>
        <v>0</v>
      </c>
      <c r="EE44" s="772">
        <f>'Прогноз движ.ден.средств'!EE39</f>
        <v>0</v>
      </c>
      <c r="EF44" s="772">
        <f>'Прогноз движ.ден.средств'!EF39</f>
        <v>0</v>
      </c>
      <c r="EG44" s="772">
        <f>'Прогноз движ.ден.средств'!EG39</f>
        <v>0</v>
      </c>
      <c r="EH44" s="772">
        <f>'Прогноз движ.ден.средств'!EH39</f>
        <v>0</v>
      </c>
      <c r="EI44" s="772">
        <f>'Прогноз движ.ден.средств'!EI39</f>
        <v>0</v>
      </c>
      <c r="EJ44" s="772">
        <f>'Прогноз движ.ден.средств'!EJ39</f>
        <v>0</v>
      </c>
      <c r="EK44" s="772">
        <f>'Прогноз движ.ден.средств'!EK39</f>
        <v>0</v>
      </c>
    </row>
    <row r="45" spans="1:141" ht="15.75" hidden="1" outlineLevel="1" x14ac:dyDescent="0.25">
      <c r="A45" s="418" t="str">
        <f>'Прогноз движ.ден.средств'!A40</f>
        <v>nnn</v>
      </c>
      <c r="B45" s="440">
        <f>'Прогноз движ.ден.средств'!B40</f>
        <v>0</v>
      </c>
      <c r="C45" s="772">
        <f>'Прогноз движ.ден.средств'!C40</f>
        <v>0</v>
      </c>
      <c r="D45" s="772">
        <f>'Прогноз движ.ден.средств'!D40</f>
        <v>0</v>
      </c>
      <c r="E45" s="772">
        <f>'Прогноз движ.ден.средств'!E40</f>
        <v>0</v>
      </c>
      <c r="F45" s="772">
        <f>'Прогноз движ.ден.средств'!F40</f>
        <v>0</v>
      </c>
      <c r="G45" s="772">
        <f>'Прогноз движ.ден.средств'!G40</f>
        <v>0</v>
      </c>
      <c r="H45" s="772">
        <f>'Прогноз движ.ден.средств'!H40</f>
        <v>0</v>
      </c>
      <c r="I45" s="772">
        <f>'Прогноз движ.ден.средств'!I40</f>
        <v>0</v>
      </c>
      <c r="J45" s="772">
        <f>'Прогноз движ.ден.средств'!J40</f>
        <v>0</v>
      </c>
      <c r="K45" s="772">
        <f>'Прогноз движ.ден.средств'!K40</f>
        <v>0</v>
      </c>
      <c r="L45" s="772">
        <f>'Прогноз движ.ден.средств'!L40</f>
        <v>0</v>
      </c>
      <c r="M45" s="772">
        <f>'Прогноз движ.ден.средств'!M40</f>
        <v>0</v>
      </c>
      <c r="N45" s="772">
        <f>'Прогноз движ.ден.средств'!N40</f>
        <v>0</v>
      </c>
      <c r="O45" s="772">
        <f>'Прогноз движ.ден.средств'!O40</f>
        <v>0</v>
      </c>
      <c r="P45" s="772">
        <f>'Прогноз движ.ден.средств'!P40</f>
        <v>0</v>
      </c>
      <c r="Q45" s="772">
        <f>'Прогноз движ.ден.средств'!Q40</f>
        <v>0</v>
      </c>
      <c r="R45" s="772">
        <f>'Прогноз движ.ден.средств'!R40</f>
        <v>0</v>
      </c>
      <c r="S45" s="772">
        <f>'Прогноз движ.ден.средств'!S40</f>
        <v>0</v>
      </c>
      <c r="T45" s="772">
        <f>'Прогноз движ.ден.средств'!T40</f>
        <v>0</v>
      </c>
      <c r="U45" s="772">
        <f>'Прогноз движ.ден.средств'!U40</f>
        <v>0</v>
      </c>
      <c r="V45" s="772">
        <f>'Прогноз движ.ден.средств'!V40</f>
        <v>0</v>
      </c>
      <c r="W45" s="772">
        <f>'Прогноз движ.ден.средств'!W40</f>
        <v>0</v>
      </c>
      <c r="X45" s="772">
        <f>'Прогноз движ.ден.средств'!X40</f>
        <v>0</v>
      </c>
      <c r="Y45" s="772">
        <f>'Прогноз движ.ден.средств'!Y40</f>
        <v>0</v>
      </c>
      <c r="Z45" s="772">
        <f>'Прогноз движ.ден.средств'!Z40</f>
        <v>0</v>
      </c>
      <c r="AA45" s="772">
        <f>'Прогноз движ.ден.средств'!AA40</f>
        <v>0</v>
      </c>
      <c r="AB45" s="772">
        <f>'Прогноз движ.ден.средств'!AB40</f>
        <v>0</v>
      </c>
      <c r="AC45" s="772">
        <f>'Прогноз движ.ден.средств'!AC40</f>
        <v>0</v>
      </c>
      <c r="AD45" s="772">
        <f>'Прогноз движ.ден.средств'!AD40</f>
        <v>0</v>
      </c>
      <c r="AE45" s="772">
        <f>'Прогноз движ.ден.средств'!AE40</f>
        <v>0</v>
      </c>
      <c r="AF45" s="772">
        <f>'Прогноз движ.ден.средств'!AF40</f>
        <v>0</v>
      </c>
      <c r="AG45" s="772">
        <f>'Прогноз движ.ден.средств'!AG40</f>
        <v>0</v>
      </c>
      <c r="AH45" s="772">
        <f>'Прогноз движ.ден.средств'!AH40</f>
        <v>0</v>
      </c>
      <c r="AI45" s="772">
        <f>'Прогноз движ.ден.средств'!AI40</f>
        <v>0</v>
      </c>
      <c r="AJ45" s="772">
        <f>'Прогноз движ.ден.средств'!AJ40</f>
        <v>0</v>
      </c>
      <c r="AK45" s="772">
        <f>'Прогноз движ.ден.средств'!AK40</f>
        <v>0</v>
      </c>
      <c r="AL45" s="772">
        <f>'Прогноз движ.ден.средств'!AL40</f>
        <v>0</v>
      </c>
      <c r="AM45" s="772">
        <f>'Прогноз движ.ден.средств'!AM40</f>
        <v>0</v>
      </c>
      <c r="AN45" s="772">
        <f>'Прогноз движ.ден.средств'!AN40</f>
        <v>0</v>
      </c>
      <c r="AO45" s="772">
        <f>'Прогноз движ.ден.средств'!AO40</f>
        <v>0</v>
      </c>
      <c r="AP45" s="772">
        <f>'Прогноз движ.ден.средств'!AP40</f>
        <v>0</v>
      </c>
      <c r="AQ45" s="772">
        <f>'Прогноз движ.ден.средств'!AQ40</f>
        <v>0</v>
      </c>
      <c r="AR45" s="772">
        <f>'Прогноз движ.ден.средств'!AR40</f>
        <v>0</v>
      </c>
      <c r="AS45" s="772">
        <f>'Прогноз движ.ден.средств'!AS40</f>
        <v>0</v>
      </c>
      <c r="AT45" s="772">
        <f>'Прогноз движ.ден.средств'!AT40</f>
        <v>0</v>
      </c>
      <c r="AU45" s="772">
        <f>'Прогноз движ.ден.средств'!AU40</f>
        <v>0</v>
      </c>
      <c r="AV45" s="772">
        <f>'Прогноз движ.ден.средств'!AV40</f>
        <v>0</v>
      </c>
      <c r="AW45" s="772">
        <f>'Прогноз движ.ден.средств'!AW40</f>
        <v>0</v>
      </c>
      <c r="AX45" s="772">
        <f>'Прогноз движ.ден.средств'!AX40</f>
        <v>0</v>
      </c>
      <c r="AY45" s="772">
        <f>'Прогноз движ.ден.средств'!AY40</f>
        <v>0</v>
      </c>
      <c r="AZ45" s="772">
        <f>'Прогноз движ.ден.средств'!AZ40</f>
        <v>0</v>
      </c>
      <c r="BA45" s="772">
        <f>'Прогноз движ.ден.средств'!BA40</f>
        <v>0</v>
      </c>
      <c r="BB45" s="772">
        <f>'Прогноз движ.ден.средств'!BB40</f>
        <v>0</v>
      </c>
      <c r="BC45" s="772">
        <f>'Прогноз движ.ден.средств'!BC40</f>
        <v>0</v>
      </c>
      <c r="BD45" s="772">
        <f>'Прогноз движ.ден.средств'!BD40</f>
        <v>0</v>
      </c>
      <c r="BE45" s="772">
        <f>'Прогноз движ.ден.средств'!BE40</f>
        <v>0</v>
      </c>
      <c r="BF45" s="772">
        <f>'Прогноз движ.ден.средств'!BF40</f>
        <v>0</v>
      </c>
      <c r="BG45" s="772">
        <f>'Прогноз движ.ден.средств'!BG40</f>
        <v>0</v>
      </c>
      <c r="BH45" s="772">
        <f>'Прогноз движ.ден.средств'!BH40</f>
        <v>0</v>
      </c>
      <c r="BI45" s="772">
        <f>'Прогноз движ.ден.средств'!BI40</f>
        <v>0</v>
      </c>
      <c r="BJ45" s="772">
        <f>'Прогноз движ.ден.средств'!BJ40</f>
        <v>0</v>
      </c>
      <c r="BK45" s="772">
        <f>'Прогноз движ.ден.средств'!BK40</f>
        <v>0</v>
      </c>
      <c r="BL45" s="772">
        <f>'Прогноз движ.ден.средств'!BL40</f>
        <v>0</v>
      </c>
      <c r="BM45" s="772">
        <f>'Прогноз движ.ден.средств'!BM40</f>
        <v>0</v>
      </c>
      <c r="BN45" s="772">
        <f>'Прогноз движ.ден.средств'!BN40</f>
        <v>0</v>
      </c>
      <c r="BO45" s="772">
        <f>'Прогноз движ.ден.средств'!BO40</f>
        <v>0</v>
      </c>
      <c r="BP45" s="772">
        <f>'Прогноз движ.ден.средств'!BP40</f>
        <v>0</v>
      </c>
      <c r="BQ45" s="772">
        <f>'Прогноз движ.ден.средств'!BQ40</f>
        <v>0</v>
      </c>
      <c r="BR45" s="772">
        <f>'Прогноз движ.ден.средств'!BR40</f>
        <v>0</v>
      </c>
      <c r="BS45" s="772">
        <f>'Прогноз движ.ден.средств'!BS40</f>
        <v>0</v>
      </c>
      <c r="BT45" s="772">
        <f>'Прогноз движ.ден.средств'!BT40</f>
        <v>0</v>
      </c>
      <c r="BU45" s="772">
        <f>'Прогноз движ.ден.средств'!BU40</f>
        <v>0</v>
      </c>
      <c r="BV45" s="772">
        <f>'Прогноз движ.ден.средств'!BV40</f>
        <v>0</v>
      </c>
      <c r="BW45" s="772">
        <f>'Прогноз движ.ден.средств'!BW40</f>
        <v>0</v>
      </c>
      <c r="BX45" s="772">
        <f>'Прогноз движ.ден.средств'!BX40</f>
        <v>0</v>
      </c>
      <c r="BY45" s="772">
        <f>'Прогноз движ.ден.средств'!BY40</f>
        <v>0</v>
      </c>
      <c r="BZ45" s="772">
        <f>'Прогноз движ.ден.средств'!BZ40</f>
        <v>0</v>
      </c>
      <c r="CA45" s="772">
        <f>'Прогноз движ.ден.средств'!CA40</f>
        <v>0</v>
      </c>
      <c r="CB45" s="772">
        <f>'Прогноз движ.ден.средств'!CB40</f>
        <v>0</v>
      </c>
      <c r="CC45" s="772">
        <f>'Прогноз движ.ден.средств'!CC40</f>
        <v>0</v>
      </c>
      <c r="CD45" s="772">
        <f>'Прогноз движ.ден.средств'!CD40</f>
        <v>0</v>
      </c>
      <c r="CE45" s="772">
        <f>'Прогноз движ.ден.средств'!CE40</f>
        <v>0</v>
      </c>
      <c r="CF45" s="772">
        <f>'Прогноз движ.ден.средств'!CF40</f>
        <v>0</v>
      </c>
      <c r="CG45" s="772">
        <f>'Прогноз движ.ден.средств'!CG40</f>
        <v>0</v>
      </c>
      <c r="CH45" s="772">
        <f>'Прогноз движ.ден.средств'!CH40</f>
        <v>0</v>
      </c>
      <c r="CI45" s="772">
        <f>'Прогноз движ.ден.средств'!CI40</f>
        <v>0</v>
      </c>
      <c r="CJ45" s="772">
        <f>'Прогноз движ.ден.средств'!CJ40</f>
        <v>0</v>
      </c>
      <c r="CK45" s="772">
        <f>'Прогноз движ.ден.средств'!CK40</f>
        <v>0</v>
      </c>
      <c r="CL45" s="772">
        <f>'Прогноз движ.ден.средств'!CL40</f>
        <v>0</v>
      </c>
      <c r="CM45" s="772">
        <f>'Прогноз движ.ден.средств'!CM40</f>
        <v>0</v>
      </c>
      <c r="CN45" s="772">
        <f>'Прогноз движ.ден.средств'!CN40</f>
        <v>0</v>
      </c>
      <c r="CO45" s="772">
        <f>'Прогноз движ.ден.средств'!CO40</f>
        <v>0</v>
      </c>
      <c r="CP45" s="772">
        <f>'Прогноз движ.ден.средств'!CP40</f>
        <v>0</v>
      </c>
      <c r="CQ45" s="772">
        <f>'Прогноз движ.ден.средств'!CQ40</f>
        <v>0</v>
      </c>
      <c r="CR45" s="772">
        <f>'Прогноз движ.ден.средств'!CR40</f>
        <v>0</v>
      </c>
      <c r="CS45" s="772">
        <f>'Прогноз движ.ден.средств'!CS40</f>
        <v>0</v>
      </c>
      <c r="CT45" s="772">
        <f>'Прогноз движ.ден.средств'!CT40</f>
        <v>0</v>
      </c>
      <c r="CU45" s="772">
        <f>'Прогноз движ.ден.средств'!CU40</f>
        <v>0</v>
      </c>
      <c r="CV45" s="772">
        <f>'Прогноз движ.ден.средств'!CV40</f>
        <v>0</v>
      </c>
      <c r="CW45" s="772">
        <f>'Прогноз движ.ден.средств'!CW40</f>
        <v>0</v>
      </c>
      <c r="CX45" s="772">
        <f>'Прогноз движ.ден.средств'!CX40</f>
        <v>0</v>
      </c>
      <c r="CY45" s="772">
        <f>'Прогноз движ.ден.средств'!CY40</f>
        <v>0</v>
      </c>
      <c r="CZ45" s="772">
        <f>'Прогноз движ.ден.средств'!CZ40</f>
        <v>0</v>
      </c>
      <c r="DA45" s="772">
        <f>'Прогноз движ.ден.средств'!DA40</f>
        <v>0</v>
      </c>
      <c r="DB45" s="772">
        <f>'Прогноз движ.ден.средств'!DB40</f>
        <v>0</v>
      </c>
      <c r="DC45" s="772">
        <f>'Прогноз движ.ден.средств'!DC40</f>
        <v>0</v>
      </c>
      <c r="DD45" s="772">
        <f>'Прогноз движ.ден.средств'!DD40</f>
        <v>0</v>
      </c>
      <c r="DE45" s="772">
        <f>'Прогноз движ.ден.средств'!DE40</f>
        <v>0</v>
      </c>
      <c r="DF45" s="772">
        <f>'Прогноз движ.ден.средств'!DF40</f>
        <v>0</v>
      </c>
      <c r="DG45" s="772">
        <f>'Прогноз движ.ден.средств'!DG40</f>
        <v>0</v>
      </c>
      <c r="DH45" s="772">
        <f>'Прогноз движ.ден.средств'!DH40</f>
        <v>0</v>
      </c>
      <c r="DI45" s="772">
        <f>'Прогноз движ.ден.средств'!DI40</f>
        <v>0</v>
      </c>
      <c r="DJ45" s="772">
        <f>'Прогноз движ.ден.средств'!DJ40</f>
        <v>0</v>
      </c>
      <c r="DK45" s="772">
        <f>'Прогноз движ.ден.средств'!DK40</f>
        <v>0</v>
      </c>
      <c r="DL45" s="772">
        <f>'Прогноз движ.ден.средств'!DL40</f>
        <v>0</v>
      </c>
      <c r="DM45" s="772">
        <f>'Прогноз движ.ден.средств'!DM40</f>
        <v>0</v>
      </c>
      <c r="DN45" s="772">
        <f>'Прогноз движ.ден.средств'!DN40</f>
        <v>0</v>
      </c>
      <c r="DO45" s="772">
        <f>'Прогноз движ.ден.средств'!DO40</f>
        <v>0</v>
      </c>
      <c r="DP45" s="772">
        <f>'Прогноз движ.ден.средств'!DP40</f>
        <v>0</v>
      </c>
      <c r="DQ45" s="772">
        <f>'Прогноз движ.ден.средств'!DQ40</f>
        <v>0</v>
      </c>
      <c r="DR45" s="772">
        <f>'Прогноз движ.ден.средств'!DR40</f>
        <v>0</v>
      </c>
      <c r="DS45" s="772">
        <f>'Прогноз движ.ден.средств'!DS40</f>
        <v>0</v>
      </c>
      <c r="DT45" s="772">
        <f>'Прогноз движ.ден.средств'!DT40</f>
        <v>0</v>
      </c>
      <c r="DU45" s="772">
        <f>'Прогноз движ.ден.средств'!DU40</f>
        <v>0</v>
      </c>
      <c r="DV45" s="772">
        <f>'Прогноз движ.ден.средств'!DV40</f>
        <v>0</v>
      </c>
      <c r="DW45" s="772">
        <f>'Прогноз движ.ден.средств'!DW40</f>
        <v>0</v>
      </c>
      <c r="DX45" s="772">
        <f>'Прогноз движ.ден.средств'!DX40</f>
        <v>0</v>
      </c>
      <c r="DY45" s="772">
        <f>'Прогноз движ.ден.средств'!DY40</f>
        <v>0</v>
      </c>
      <c r="DZ45" s="772">
        <f>'Прогноз движ.ден.средств'!DZ40</f>
        <v>0</v>
      </c>
      <c r="EA45" s="772">
        <f>'Прогноз движ.ден.средств'!EA40</f>
        <v>0</v>
      </c>
      <c r="EB45" s="772">
        <f>'Прогноз движ.ден.средств'!EB40</f>
        <v>0</v>
      </c>
      <c r="EC45" s="772">
        <f>'Прогноз движ.ден.средств'!EC40</f>
        <v>0</v>
      </c>
      <c r="ED45" s="772">
        <f>'Прогноз движ.ден.средств'!ED40</f>
        <v>0</v>
      </c>
      <c r="EE45" s="772">
        <f>'Прогноз движ.ден.средств'!EE40</f>
        <v>0</v>
      </c>
      <c r="EF45" s="772">
        <f>'Прогноз движ.ден.средств'!EF40</f>
        <v>0</v>
      </c>
      <c r="EG45" s="772">
        <f>'Прогноз движ.ден.средств'!EG40</f>
        <v>0</v>
      </c>
      <c r="EH45" s="772">
        <f>'Прогноз движ.ден.средств'!EH40</f>
        <v>0</v>
      </c>
      <c r="EI45" s="772">
        <f>'Прогноз движ.ден.средств'!EI40</f>
        <v>0</v>
      </c>
      <c r="EJ45" s="772">
        <f>'Прогноз движ.ден.средств'!EJ40</f>
        <v>0</v>
      </c>
      <c r="EK45" s="772">
        <f>'Прогноз движ.ден.средств'!EK40</f>
        <v>0</v>
      </c>
    </row>
    <row r="46" spans="1:141" ht="15.75" hidden="1" outlineLevel="1" x14ac:dyDescent="0.25">
      <c r="A46" s="418" t="str">
        <f>'Прогноз движ.ден.средств'!A41</f>
        <v>nnn</v>
      </c>
      <c r="B46" s="440">
        <f>'Прогноз движ.ден.средств'!B41</f>
        <v>0</v>
      </c>
      <c r="C46" s="772">
        <f>'Прогноз движ.ден.средств'!C41</f>
        <v>0</v>
      </c>
      <c r="D46" s="772">
        <f>'Прогноз движ.ден.средств'!D41</f>
        <v>0</v>
      </c>
      <c r="E46" s="772">
        <f>'Прогноз движ.ден.средств'!E41</f>
        <v>0</v>
      </c>
      <c r="F46" s="772">
        <f>'Прогноз движ.ден.средств'!F41</f>
        <v>0</v>
      </c>
      <c r="G46" s="772">
        <f>'Прогноз движ.ден.средств'!G41</f>
        <v>0</v>
      </c>
      <c r="H46" s="772">
        <f>'Прогноз движ.ден.средств'!H41</f>
        <v>0</v>
      </c>
      <c r="I46" s="772">
        <f>'Прогноз движ.ден.средств'!I41</f>
        <v>0</v>
      </c>
      <c r="J46" s="772">
        <f>'Прогноз движ.ден.средств'!J41</f>
        <v>0</v>
      </c>
      <c r="K46" s="772">
        <f>'Прогноз движ.ден.средств'!K41</f>
        <v>0</v>
      </c>
      <c r="L46" s="772">
        <f>'Прогноз движ.ден.средств'!L41</f>
        <v>0</v>
      </c>
      <c r="M46" s="772">
        <f>'Прогноз движ.ден.средств'!M41</f>
        <v>0</v>
      </c>
      <c r="N46" s="772">
        <f>'Прогноз движ.ден.средств'!N41</f>
        <v>0</v>
      </c>
      <c r="O46" s="772">
        <f>'Прогноз движ.ден.средств'!O41</f>
        <v>0</v>
      </c>
      <c r="P46" s="772">
        <f>'Прогноз движ.ден.средств'!P41</f>
        <v>0</v>
      </c>
      <c r="Q46" s="772">
        <f>'Прогноз движ.ден.средств'!Q41</f>
        <v>0</v>
      </c>
      <c r="R46" s="772">
        <f>'Прогноз движ.ден.средств'!R41</f>
        <v>0</v>
      </c>
      <c r="S46" s="772">
        <f>'Прогноз движ.ден.средств'!S41</f>
        <v>0</v>
      </c>
      <c r="T46" s="772">
        <f>'Прогноз движ.ден.средств'!T41</f>
        <v>0</v>
      </c>
      <c r="U46" s="772">
        <f>'Прогноз движ.ден.средств'!U41</f>
        <v>0</v>
      </c>
      <c r="V46" s="772">
        <f>'Прогноз движ.ден.средств'!V41</f>
        <v>0</v>
      </c>
      <c r="W46" s="772">
        <f>'Прогноз движ.ден.средств'!W41</f>
        <v>0</v>
      </c>
      <c r="X46" s="772">
        <f>'Прогноз движ.ден.средств'!X41</f>
        <v>0</v>
      </c>
      <c r="Y46" s="772">
        <f>'Прогноз движ.ден.средств'!Y41</f>
        <v>0</v>
      </c>
      <c r="Z46" s="772">
        <f>'Прогноз движ.ден.средств'!Z41</f>
        <v>0</v>
      </c>
      <c r="AA46" s="772">
        <f>'Прогноз движ.ден.средств'!AA41</f>
        <v>0</v>
      </c>
      <c r="AB46" s="772">
        <f>'Прогноз движ.ден.средств'!AB41</f>
        <v>0</v>
      </c>
      <c r="AC46" s="772">
        <f>'Прогноз движ.ден.средств'!AC41</f>
        <v>0</v>
      </c>
      <c r="AD46" s="772">
        <f>'Прогноз движ.ден.средств'!AD41</f>
        <v>0</v>
      </c>
      <c r="AE46" s="772">
        <f>'Прогноз движ.ден.средств'!AE41</f>
        <v>0</v>
      </c>
      <c r="AF46" s="772">
        <f>'Прогноз движ.ден.средств'!AF41</f>
        <v>0</v>
      </c>
      <c r="AG46" s="772">
        <f>'Прогноз движ.ден.средств'!AG41</f>
        <v>0</v>
      </c>
      <c r="AH46" s="772">
        <f>'Прогноз движ.ден.средств'!AH41</f>
        <v>0</v>
      </c>
      <c r="AI46" s="772">
        <f>'Прогноз движ.ден.средств'!AI41</f>
        <v>0</v>
      </c>
      <c r="AJ46" s="772">
        <f>'Прогноз движ.ден.средств'!AJ41</f>
        <v>0</v>
      </c>
      <c r="AK46" s="772">
        <f>'Прогноз движ.ден.средств'!AK41</f>
        <v>0</v>
      </c>
      <c r="AL46" s="772">
        <f>'Прогноз движ.ден.средств'!AL41</f>
        <v>0</v>
      </c>
      <c r="AM46" s="772">
        <f>'Прогноз движ.ден.средств'!AM41</f>
        <v>0</v>
      </c>
      <c r="AN46" s="772">
        <f>'Прогноз движ.ден.средств'!AN41</f>
        <v>0</v>
      </c>
      <c r="AO46" s="772">
        <f>'Прогноз движ.ден.средств'!AO41</f>
        <v>0</v>
      </c>
      <c r="AP46" s="772">
        <f>'Прогноз движ.ден.средств'!AP41</f>
        <v>0</v>
      </c>
      <c r="AQ46" s="772">
        <f>'Прогноз движ.ден.средств'!AQ41</f>
        <v>0</v>
      </c>
      <c r="AR46" s="772">
        <f>'Прогноз движ.ден.средств'!AR41</f>
        <v>0</v>
      </c>
      <c r="AS46" s="772">
        <f>'Прогноз движ.ден.средств'!AS41</f>
        <v>0</v>
      </c>
      <c r="AT46" s="772">
        <f>'Прогноз движ.ден.средств'!AT41</f>
        <v>0</v>
      </c>
      <c r="AU46" s="772">
        <f>'Прогноз движ.ден.средств'!AU41</f>
        <v>0</v>
      </c>
      <c r="AV46" s="772">
        <f>'Прогноз движ.ден.средств'!AV41</f>
        <v>0</v>
      </c>
      <c r="AW46" s="772">
        <f>'Прогноз движ.ден.средств'!AW41</f>
        <v>0</v>
      </c>
      <c r="AX46" s="772">
        <f>'Прогноз движ.ден.средств'!AX41</f>
        <v>0</v>
      </c>
      <c r="AY46" s="772">
        <f>'Прогноз движ.ден.средств'!AY41</f>
        <v>0</v>
      </c>
      <c r="AZ46" s="772">
        <f>'Прогноз движ.ден.средств'!AZ41</f>
        <v>0</v>
      </c>
      <c r="BA46" s="772">
        <f>'Прогноз движ.ден.средств'!BA41</f>
        <v>0</v>
      </c>
      <c r="BB46" s="772">
        <f>'Прогноз движ.ден.средств'!BB41</f>
        <v>0</v>
      </c>
      <c r="BC46" s="772">
        <f>'Прогноз движ.ден.средств'!BC41</f>
        <v>0</v>
      </c>
      <c r="BD46" s="772">
        <f>'Прогноз движ.ден.средств'!BD41</f>
        <v>0</v>
      </c>
      <c r="BE46" s="772">
        <f>'Прогноз движ.ден.средств'!BE41</f>
        <v>0</v>
      </c>
      <c r="BF46" s="772">
        <f>'Прогноз движ.ден.средств'!BF41</f>
        <v>0</v>
      </c>
      <c r="BG46" s="772">
        <f>'Прогноз движ.ден.средств'!BG41</f>
        <v>0</v>
      </c>
      <c r="BH46" s="772">
        <f>'Прогноз движ.ден.средств'!BH41</f>
        <v>0</v>
      </c>
      <c r="BI46" s="772">
        <f>'Прогноз движ.ден.средств'!BI41</f>
        <v>0</v>
      </c>
      <c r="BJ46" s="772">
        <f>'Прогноз движ.ден.средств'!BJ41</f>
        <v>0</v>
      </c>
      <c r="BK46" s="772">
        <f>'Прогноз движ.ден.средств'!BK41</f>
        <v>0</v>
      </c>
      <c r="BL46" s="772">
        <f>'Прогноз движ.ден.средств'!BL41</f>
        <v>0</v>
      </c>
      <c r="BM46" s="772">
        <f>'Прогноз движ.ден.средств'!BM41</f>
        <v>0</v>
      </c>
      <c r="BN46" s="772">
        <f>'Прогноз движ.ден.средств'!BN41</f>
        <v>0</v>
      </c>
      <c r="BO46" s="772">
        <f>'Прогноз движ.ден.средств'!BO41</f>
        <v>0</v>
      </c>
      <c r="BP46" s="772">
        <f>'Прогноз движ.ден.средств'!BP41</f>
        <v>0</v>
      </c>
      <c r="BQ46" s="772">
        <f>'Прогноз движ.ден.средств'!BQ41</f>
        <v>0</v>
      </c>
      <c r="BR46" s="772">
        <f>'Прогноз движ.ден.средств'!BR41</f>
        <v>0</v>
      </c>
      <c r="BS46" s="772">
        <f>'Прогноз движ.ден.средств'!BS41</f>
        <v>0</v>
      </c>
      <c r="BT46" s="772">
        <f>'Прогноз движ.ден.средств'!BT41</f>
        <v>0</v>
      </c>
      <c r="BU46" s="772">
        <f>'Прогноз движ.ден.средств'!BU41</f>
        <v>0</v>
      </c>
      <c r="BV46" s="772">
        <f>'Прогноз движ.ден.средств'!BV41</f>
        <v>0</v>
      </c>
      <c r="BW46" s="772">
        <f>'Прогноз движ.ден.средств'!BW41</f>
        <v>0</v>
      </c>
      <c r="BX46" s="772">
        <f>'Прогноз движ.ден.средств'!BX41</f>
        <v>0</v>
      </c>
      <c r="BY46" s="772">
        <f>'Прогноз движ.ден.средств'!BY41</f>
        <v>0</v>
      </c>
      <c r="BZ46" s="772">
        <f>'Прогноз движ.ден.средств'!BZ41</f>
        <v>0</v>
      </c>
      <c r="CA46" s="772">
        <f>'Прогноз движ.ден.средств'!CA41</f>
        <v>0</v>
      </c>
      <c r="CB46" s="772">
        <f>'Прогноз движ.ден.средств'!CB41</f>
        <v>0</v>
      </c>
      <c r="CC46" s="772">
        <f>'Прогноз движ.ден.средств'!CC41</f>
        <v>0</v>
      </c>
      <c r="CD46" s="772">
        <f>'Прогноз движ.ден.средств'!CD41</f>
        <v>0</v>
      </c>
      <c r="CE46" s="772">
        <f>'Прогноз движ.ден.средств'!CE41</f>
        <v>0</v>
      </c>
      <c r="CF46" s="772">
        <f>'Прогноз движ.ден.средств'!CF41</f>
        <v>0</v>
      </c>
      <c r="CG46" s="772">
        <f>'Прогноз движ.ден.средств'!CG41</f>
        <v>0</v>
      </c>
      <c r="CH46" s="772">
        <f>'Прогноз движ.ден.средств'!CH41</f>
        <v>0</v>
      </c>
      <c r="CI46" s="772">
        <f>'Прогноз движ.ден.средств'!CI41</f>
        <v>0</v>
      </c>
      <c r="CJ46" s="772">
        <f>'Прогноз движ.ден.средств'!CJ41</f>
        <v>0</v>
      </c>
      <c r="CK46" s="772">
        <f>'Прогноз движ.ден.средств'!CK41</f>
        <v>0</v>
      </c>
      <c r="CL46" s="772">
        <f>'Прогноз движ.ден.средств'!CL41</f>
        <v>0</v>
      </c>
      <c r="CM46" s="772">
        <f>'Прогноз движ.ден.средств'!CM41</f>
        <v>0</v>
      </c>
      <c r="CN46" s="772">
        <f>'Прогноз движ.ден.средств'!CN41</f>
        <v>0</v>
      </c>
      <c r="CO46" s="772">
        <f>'Прогноз движ.ден.средств'!CO41</f>
        <v>0</v>
      </c>
      <c r="CP46" s="772">
        <f>'Прогноз движ.ден.средств'!CP41</f>
        <v>0</v>
      </c>
      <c r="CQ46" s="772">
        <f>'Прогноз движ.ден.средств'!CQ41</f>
        <v>0</v>
      </c>
      <c r="CR46" s="772">
        <f>'Прогноз движ.ден.средств'!CR41</f>
        <v>0</v>
      </c>
      <c r="CS46" s="772">
        <f>'Прогноз движ.ден.средств'!CS41</f>
        <v>0</v>
      </c>
      <c r="CT46" s="772">
        <f>'Прогноз движ.ден.средств'!CT41</f>
        <v>0</v>
      </c>
      <c r="CU46" s="772">
        <f>'Прогноз движ.ден.средств'!CU41</f>
        <v>0</v>
      </c>
      <c r="CV46" s="772">
        <f>'Прогноз движ.ден.средств'!CV41</f>
        <v>0</v>
      </c>
      <c r="CW46" s="772">
        <f>'Прогноз движ.ден.средств'!CW41</f>
        <v>0</v>
      </c>
      <c r="CX46" s="772">
        <f>'Прогноз движ.ден.средств'!CX41</f>
        <v>0</v>
      </c>
      <c r="CY46" s="772">
        <f>'Прогноз движ.ден.средств'!CY41</f>
        <v>0</v>
      </c>
      <c r="CZ46" s="772">
        <f>'Прогноз движ.ден.средств'!CZ41</f>
        <v>0</v>
      </c>
      <c r="DA46" s="772">
        <f>'Прогноз движ.ден.средств'!DA41</f>
        <v>0</v>
      </c>
      <c r="DB46" s="772">
        <f>'Прогноз движ.ден.средств'!DB41</f>
        <v>0</v>
      </c>
      <c r="DC46" s="772">
        <f>'Прогноз движ.ден.средств'!DC41</f>
        <v>0</v>
      </c>
      <c r="DD46" s="772">
        <f>'Прогноз движ.ден.средств'!DD41</f>
        <v>0</v>
      </c>
      <c r="DE46" s="772">
        <f>'Прогноз движ.ден.средств'!DE41</f>
        <v>0</v>
      </c>
      <c r="DF46" s="772">
        <f>'Прогноз движ.ден.средств'!DF41</f>
        <v>0</v>
      </c>
      <c r="DG46" s="772">
        <f>'Прогноз движ.ден.средств'!DG41</f>
        <v>0</v>
      </c>
      <c r="DH46" s="772">
        <f>'Прогноз движ.ден.средств'!DH41</f>
        <v>0</v>
      </c>
      <c r="DI46" s="772">
        <f>'Прогноз движ.ден.средств'!DI41</f>
        <v>0</v>
      </c>
      <c r="DJ46" s="772">
        <f>'Прогноз движ.ден.средств'!DJ41</f>
        <v>0</v>
      </c>
      <c r="DK46" s="772">
        <f>'Прогноз движ.ден.средств'!DK41</f>
        <v>0</v>
      </c>
      <c r="DL46" s="772">
        <f>'Прогноз движ.ден.средств'!DL41</f>
        <v>0</v>
      </c>
      <c r="DM46" s="772">
        <f>'Прогноз движ.ден.средств'!DM41</f>
        <v>0</v>
      </c>
      <c r="DN46" s="772">
        <f>'Прогноз движ.ден.средств'!DN41</f>
        <v>0</v>
      </c>
      <c r="DO46" s="772">
        <f>'Прогноз движ.ден.средств'!DO41</f>
        <v>0</v>
      </c>
      <c r="DP46" s="772">
        <f>'Прогноз движ.ден.средств'!DP41</f>
        <v>0</v>
      </c>
      <c r="DQ46" s="772">
        <f>'Прогноз движ.ден.средств'!DQ41</f>
        <v>0</v>
      </c>
      <c r="DR46" s="772">
        <f>'Прогноз движ.ден.средств'!DR41</f>
        <v>0</v>
      </c>
      <c r="DS46" s="772">
        <f>'Прогноз движ.ден.средств'!DS41</f>
        <v>0</v>
      </c>
      <c r="DT46" s="772">
        <f>'Прогноз движ.ден.средств'!DT41</f>
        <v>0</v>
      </c>
      <c r="DU46" s="772">
        <f>'Прогноз движ.ден.средств'!DU41</f>
        <v>0</v>
      </c>
      <c r="DV46" s="772">
        <f>'Прогноз движ.ден.средств'!DV41</f>
        <v>0</v>
      </c>
      <c r="DW46" s="772">
        <f>'Прогноз движ.ден.средств'!DW41</f>
        <v>0</v>
      </c>
      <c r="DX46" s="772">
        <f>'Прогноз движ.ден.средств'!DX41</f>
        <v>0</v>
      </c>
      <c r="DY46" s="772">
        <f>'Прогноз движ.ден.средств'!DY41</f>
        <v>0</v>
      </c>
      <c r="DZ46" s="772">
        <f>'Прогноз движ.ден.средств'!DZ41</f>
        <v>0</v>
      </c>
      <c r="EA46" s="772">
        <f>'Прогноз движ.ден.средств'!EA41</f>
        <v>0</v>
      </c>
      <c r="EB46" s="772">
        <f>'Прогноз движ.ден.средств'!EB41</f>
        <v>0</v>
      </c>
      <c r="EC46" s="772">
        <f>'Прогноз движ.ден.средств'!EC41</f>
        <v>0</v>
      </c>
      <c r="ED46" s="772">
        <f>'Прогноз движ.ден.средств'!ED41</f>
        <v>0</v>
      </c>
      <c r="EE46" s="772">
        <f>'Прогноз движ.ден.средств'!EE41</f>
        <v>0</v>
      </c>
      <c r="EF46" s="772">
        <f>'Прогноз движ.ден.средств'!EF41</f>
        <v>0</v>
      </c>
      <c r="EG46" s="772">
        <f>'Прогноз движ.ден.средств'!EG41</f>
        <v>0</v>
      </c>
      <c r="EH46" s="772">
        <f>'Прогноз движ.ден.средств'!EH41</f>
        <v>0</v>
      </c>
      <c r="EI46" s="772">
        <f>'Прогноз движ.ден.средств'!EI41</f>
        <v>0</v>
      </c>
      <c r="EJ46" s="772">
        <f>'Прогноз движ.ден.средств'!EJ41</f>
        <v>0</v>
      </c>
      <c r="EK46" s="772">
        <f>'Прогноз движ.ден.средств'!EK41</f>
        <v>0</v>
      </c>
    </row>
    <row r="47" spans="1:141" ht="15.75" hidden="1" outlineLevel="1" x14ac:dyDescent="0.25">
      <c r="A47" s="418" t="str">
        <f>'Прогноз движ.ден.средств'!A42</f>
        <v>nnn</v>
      </c>
      <c r="B47" s="440">
        <f>'Прогноз движ.ден.средств'!B42</f>
        <v>0</v>
      </c>
      <c r="C47" s="772">
        <f>'Прогноз движ.ден.средств'!C42</f>
        <v>0</v>
      </c>
      <c r="D47" s="772">
        <f>'Прогноз движ.ден.средств'!D42</f>
        <v>0</v>
      </c>
      <c r="E47" s="772">
        <f>'Прогноз движ.ден.средств'!E42</f>
        <v>0</v>
      </c>
      <c r="F47" s="772">
        <f>'Прогноз движ.ден.средств'!F42</f>
        <v>0</v>
      </c>
      <c r="G47" s="772">
        <f>'Прогноз движ.ден.средств'!G42</f>
        <v>0</v>
      </c>
      <c r="H47" s="772">
        <f>'Прогноз движ.ден.средств'!H42</f>
        <v>0</v>
      </c>
      <c r="I47" s="772">
        <f>'Прогноз движ.ден.средств'!I42</f>
        <v>0</v>
      </c>
      <c r="J47" s="772">
        <f>'Прогноз движ.ден.средств'!J42</f>
        <v>0</v>
      </c>
      <c r="K47" s="772">
        <f>'Прогноз движ.ден.средств'!K42</f>
        <v>0</v>
      </c>
      <c r="L47" s="772">
        <f>'Прогноз движ.ден.средств'!L42</f>
        <v>0</v>
      </c>
      <c r="M47" s="772">
        <f>'Прогноз движ.ден.средств'!M42</f>
        <v>0</v>
      </c>
      <c r="N47" s="772">
        <f>'Прогноз движ.ден.средств'!N42</f>
        <v>0</v>
      </c>
      <c r="O47" s="772">
        <f>'Прогноз движ.ден.средств'!O42</f>
        <v>0</v>
      </c>
      <c r="P47" s="772">
        <f>'Прогноз движ.ден.средств'!P42</f>
        <v>0</v>
      </c>
      <c r="Q47" s="772">
        <f>'Прогноз движ.ден.средств'!Q42</f>
        <v>0</v>
      </c>
      <c r="R47" s="772">
        <f>'Прогноз движ.ден.средств'!R42</f>
        <v>0</v>
      </c>
      <c r="S47" s="772">
        <f>'Прогноз движ.ден.средств'!S42</f>
        <v>0</v>
      </c>
      <c r="T47" s="772">
        <f>'Прогноз движ.ден.средств'!T42</f>
        <v>0</v>
      </c>
      <c r="U47" s="772">
        <f>'Прогноз движ.ден.средств'!U42</f>
        <v>0</v>
      </c>
      <c r="V47" s="772">
        <f>'Прогноз движ.ден.средств'!V42</f>
        <v>0</v>
      </c>
      <c r="W47" s="772">
        <f>'Прогноз движ.ден.средств'!W42</f>
        <v>0</v>
      </c>
      <c r="X47" s="772">
        <f>'Прогноз движ.ден.средств'!X42</f>
        <v>0</v>
      </c>
      <c r="Y47" s="772">
        <f>'Прогноз движ.ден.средств'!Y42</f>
        <v>0</v>
      </c>
      <c r="Z47" s="772">
        <f>'Прогноз движ.ден.средств'!Z42</f>
        <v>0</v>
      </c>
      <c r="AA47" s="772">
        <f>'Прогноз движ.ден.средств'!AA42</f>
        <v>0</v>
      </c>
      <c r="AB47" s="772">
        <f>'Прогноз движ.ден.средств'!AB42</f>
        <v>0</v>
      </c>
      <c r="AC47" s="772">
        <f>'Прогноз движ.ден.средств'!AC42</f>
        <v>0</v>
      </c>
      <c r="AD47" s="772">
        <f>'Прогноз движ.ден.средств'!AD42</f>
        <v>0</v>
      </c>
      <c r="AE47" s="772">
        <f>'Прогноз движ.ден.средств'!AE42</f>
        <v>0</v>
      </c>
      <c r="AF47" s="772">
        <f>'Прогноз движ.ден.средств'!AF42</f>
        <v>0</v>
      </c>
      <c r="AG47" s="772">
        <f>'Прогноз движ.ден.средств'!AG42</f>
        <v>0</v>
      </c>
      <c r="AH47" s="772">
        <f>'Прогноз движ.ден.средств'!AH42</f>
        <v>0</v>
      </c>
      <c r="AI47" s="772">
        <f>'Прогноз движ.ден.средств'!AI42</f>
        <v>0</v>
      </c>
      <c r="AJ47" s="772">
        <f>'Прогноз движ.ден.средств'!AJ42</f>
        <v>0</v>
      </c>
      <c r="AK47" s="772">
        <f>'Прогноз движ.ден.средств'!AK42</f>
        <v>0</v>
      </c>
      <c r="AL47" s="772">
        <f>'Прогноз движ.ден.средств'!AL42</f>
        <v>0</v>
      </c>
      <c r="AM47" s="772">
        <f>'Прогноз движ.ден.средств'!AM42</f>
        <v>0</v>
      </c>
      <c r="AN47" s="772">
        <f>'Прогноз движ.ден.средств'!AN42</f>
        <v>0</v>
      </c>
      <c r="AO47" s="772">
        <f>'Прогноз движ.ден.средств'!AO42</f>
        <v>0</v>
      </c>
      <c r="AP47" s="772">
        <f>'Прогноз движ.ден.средств'!AP42</f>
        <v>0</v>
      </c>
      <c r="AQ47" s="772">
        <f>'Прогноз движ.ден.средств'!AQ42</f>
        <v>0</v>
      </c>
      <c r="AR47" s="772">
        <f>'Прогноз движ.ден.средств'!AR42</f>
        <v>0</v>
      </c>
      <c r="AS47" s="772">
        <f>'Прогноз движ.ден.средств'!AS42</f>
        <v>0</v>
      </c>
      <c r="AT47" s="772">
        <f>'Прогноз движ.ден.средств'!AT42</f>
        <v>0</v>
      </c>
      <c r="AU47" s="772">
        <f>'Прогноз движ.ден.средств'!AU42</f>
        <v>0</v>
      </c>
      <c r="AV47" s="772">
        <f>'Прогноз движ.ден.средств'!AV42</f>
        <v>0</v>
      </c>
      <c r="AW47" s="772">
        <f>'Прогноз движ.ден.средств'!AW42</f>
        <v>0</v>
      </c>
      <c r="AX47" s="772">
        <f>'Прогноз движ.ден.средств'!AX42</f>
        <v>0</v>
      </c>
      <c r="AY47" s="772">
        <f>'Прогноз движ.ден.средств'!AY42</f>
        <v>0</v>
      </c>
      <c r="AZ47" s="772">
        <f>'Прогноз движ.ден.средств'!AZ42</f>
        <v>0</v>
      </c>
      <c r="BA47" s="772">
        <f>'Прогноз движ.ден.средств'!BA42</f>
        <v>0</v>
      </c>
      <c r="BB47" s="772">
        <f>'Прогноз движ.ден.средств'!BB42</f>
        <v>0</v>
      </c>
      <c r="BC47" s="772">
        <f>'Прогноз движ.ден.средств'!BC42</f>
        <v>0</v>
      </c>
      <c r="BD47" s="772">
        <f>'Прогноз движ.ден.средств'!BD42</f>
        <v>0</v>
      </c>
      <c r="BE47" s="772">
        <f>'Прогноз движ.ден.средств'!BE42</f>
        <v>0</v>
      </c>
      <c r="BF47" s="772">
        <f>'Прогноз движ.ден.средств'!BF42</f>
        <v>0</v>
      </c>
      <c r="BG47" s="772">
        <f>'Прогноз движ.ден.средств'!BG42</f>
        <v>0</v>
      </c>
      <c r="BH47" s="772">
        <f>'Прогноз движ.ден.средств'!BH42</f>
        <v>0</v>
      </c>
      <c r="BI47" s="772">
        <f>'Прогноз движ.ден.средств'!BI42</f>
        <v>0</v>
      </c>
      <c r="BJ47" s="772">
        <f>'Прогноз движ.ден.средств'!BJ42</f>
        <v>0</v>
      </c>
      <c r="BK47" s="772">
        <f>'Прогноз движ.ден.средств'!BK42</f>
        <v>0</v>
      </c>
      <c r="BL47" s="772">
        <f>'Прогноз движ.ден.средств'!BL42</f>
        <v>0</v>
      </c>
      <c r="BM47" s="772">
        <f>'Прогноз движ.ден.средств'!BM42</f>
        <v>0</v>
      </c>
      <c r="BN47" s="772">
        <f>'Прогноз движ.ден.средств'!BN42</f>
        <v>0</v>
      </c>
      <c r="BO47" s="772">
        <f>'Прогноз движ.ден.средств'!BO42</f>
        <v>0</v>
      </c>
      <c r="BP47" s="772">
        <f>'Прогноз движ.ден.средств'!BP42</f>
        <v>0</v>
      </c>
      <c r="BQ47" s="772">
        <f>'Прогноз движ.ден.средств'!BQ42</f>
        <v>0</v>
      </c>
      <c r="BR47" s="772">
        <f>'Прогноз движ.ден.средств'!BR42</f>
        <v>0</v>
      </c>
      <c r="BS47" s="772">
        <f>'Прогноз движ.ден.средств'!BS42</f>
        <v>0</v>
      </c>
      <c r="BT47" s="772">
        <f>'Прогноз движ.ден.средств'!BT42</f>
        <v>0</v>
      </c>
      <c r="BU47" s="772">
        <f>'Прогноз движ.ден.средств'!BU42</f>
        <v>0</v>
      </c>
      <c r="BV47" s="772">
        <f>'Прогноз движ.ден.средств'!BV42</f>
        <v>0</v>
      </c>
      <c r="BW47" s="772">
        <f>'Прогноз движ.ден.средств'!BW42</f>
        <v>0</v>
      </c>
      <c r="BX47" s="772">
        <f>'Прогноз движ.ден.средств'!BX42</f>
        <v>0</v>
      </c>
      <c r="BY47" s="772">
        <f>'Прогноз движ.ден.средств'!BY42</f>
        <v>0</v>
      </c>
      <c r="BZ47" s="772">
        <f>'Прогноз движ.ден.средств'!BZ42</f>
        <v>0</v>
      </c>
      <c r="CA47" s="772">
        <f>'Прогноз движ.ден.средств'!CA42</f>
        <v>0</v>
      </c>
      <c r="CB47" s="772">
        <f>'Прогноз движ.ден.средств'!CB42</f>
        <v>0</v>
      </c>
      <c r="CC47" s="772">
        <f>'Прогноз движ.ден.средств'!CC42</f>
        <v>0</v>
      </c>
      <c r="CD47" s="772">
        <f>'Прогноз движ.ден.средств'!CD42</f>
        <v>0</v>
      </c>
      <c r="CE47" s="772">
        <f>'Прогноз движ.ден.средств'!CE42</f>
        <v>0</v>
      </c>
      <c r="CF47" s="772">
        <f>'Прогноз движ.ден.средств'!CF42</f>
        <v>0</v>
      </c>
      <c r="CG47" s="772">
        <f>'Прогноз движ.ден.средств'!CG42</f>
        <v>0</v>
      </c>
      <c r="CH47" s="772">
        <f>'Прогноз движ.ден.средств'!CH42</f>
        <v>0</v>
      </c>
      <c r="CI47" s="772">
        <f>'Прогноз движ.ден.средств'!CI42</f>
        <v>0</v>
      </c>
      <c r="CJ47" s="772">
        <f>'Прогноз движ.ден.средств'!CJ42</f>
        <v>0</v>
      </c>
      <c r="CK47" s="772">
        <f>'Прогноз движ.ден.средств'!CK42</f>
        <v>0</v>
      </c>
      <c r="CL47" s="772">
        <f>'Прогноз движ.ден.средств'!CL42</f>
        <v>0</v>
      </c>
      <c r="CM47" s="772">
        <f>'Прогноз движ.ден.средств'!CM42</f>
        <v>0</v>
      </c>
      <c r="CN47" s="772">
        <f>'Прогноз движ.ден.средств'!CN42</f>
        <v>0</v>
      </c>
      <c r="CO47" s="772">
        <f>'Прогноз движ.ден.средств'!CO42</f>
        <v>0</v>
      </c>
      <c r="CP47" s="772">
        <f>'Прогноз движ.ден.средств'!CP42</f>
        <v>0</v>
      </c>
      <c r="CQ47" s="772">
        <f>'Прогноз движ.ден.средств'!CQ42</f>
        <v>0</v>
      </c>
      <c r="CR47" s="772">
        <f>'Прогноз движ.ден.средств'!CR42</f>
        <v>0</v>
      </c>
      <c r="CS47" s="772">
        <f>'Прогноз движ.ден.средств'!CS42</f>
        <v>0</v>
      </c>
      <c r="CT47" s="772">
        <f>'Прогноз движ.ден.средств'!CT42</f>
        <v>0</v>
      </c>
      <c r="CU47" s="772">
        <f>'Прогноз движ.ден.средств'!CU42</f>
        <v>0</v>
      </c>
      <c r="CV47" s="772">
        <f>'Прогноз движ.ден.средств'!CV42</f>
        <v>0</v>
      </c>
      <c r="CW47" s="772">
        <f>'Прогноз движ.ден.средств'!CW42</f>
        <v>0</v>
      </c>
      <c r="CX47" s="772">
        <f>'Прогноз движ.ден.средств'!CX42</f>
        <v>0</v>
      </c>
      <c r="CY47" s="772">
        <f>'Прогноз движ.ден.средств'!CY42</f>
        <v>0</v>
      </c>
      <c r="CZ47" s="772">
        <f>'Прогноз движ.ден.средств'!CZ42</f>
        <v>0</v>
      </c>
      <c r="DA47" s="772">
        <f>'Прогноз движ.ден.средств'!DA42</f>
        <v>0</v>
      </c>
      <c r="DB47" s="772">
        <f>'Прогноз движ.ден.средств'!DB42</f>
        <v>0</v>
      </c>
      <c r="DC47" s="772">
        <f>'Прогноз движ.ден.средств'!DC42</f>
        <v>0</v>
      </c>
      <c r="DD47" s="772">
        <f>'Прогноз движ.ден.средств'!DD42</f>
        <v>0</v>
      </c>
      <c r="DE47" s="772">
        <f>'Прогноз движ.ден.средств'!DE42</f>
        <v>0</v>
      </c>
      <c r="DF47" s="772">
        <f>'Прогноз движ.ден.средств'!DF42</f>
        <v>0</v>
      </c>
      <c r="DG47" s="772">
        <f>'Прогноз движ.ден.средств'!DG42</f>
        <v>0</v>
      </c>
      <c r="DH47" s="772">
        <f>'Прогноз движ.ден.средств'!DH42</f>
        <v>0</v>
      </c>
      <c r="DI47" s="772">
        <f>'Прогноз движ.ден.средств'!DI42</f>
        <v>0</v>
      </c>
      <c r="DJ47" s="772">
        <f>'Прогноз движ.ден.средств'!DJ42</f>
        <v>0</v>
      </c>
      <c r="DK47" s="772">
        <f>'Прогноз движ.ден.средств'!DK42</f>
        <v>0</v>
      </c>
      <c r="DL47" s="772">
        <f>'Прогноз движ.ден.средств'!DL42</f>
        <v>0</v>
      </c>
      <c r="DM47" s="772">
        <f>'Прогноз движ.ден.средств'!DM42</f>
        <v>0</v>
      </c>
      <c r="DN47" s="772">
        <f>'Прогноз движ.ден.средств'!DN42</f>
        <v>0</v>
      </c>
      <c r="DO47" s="772">
        <f>'Прогноз движ.ден.средств'!DO42</f>
        <v>0</v>
      </c>
      <c r="DP47" s="772">
        <f>'Прогноз движ.ден.средств'!DP42</f>
        <v>0</v>
      </c>
      <c r="DQ47" s="772">
        <f>'Прогноз движ.ден.средств'!DQ42</f>
        <v>0</v>
      </c>
      <c r="DR47" s="772">
        <f>'Прогноз движ.ден.средств'!DR42</f>
        <v>0</v>
      </c>
      <c r="DS47" s="772">
        <f>'Прогноз движ.ден.средств'!DS42</f>
        <v>0</v>
      </c>
      <c r="DT47" s="772">
        <f>'Прогноз движ.ден.средств'!DT42</f>
        <v>0</v>
      </c>
      <c r="DU47" s="772">
        <f>'Прогноз движ.ден.средств'!DU42</f>
        <v>0</v>
      </c>
      <c r="DV47" s="772">
        <f>'Прогноз движ.ден.средств'!DV42</f>
        <v>0</v>
      </c>
      <c r="DW47" s="772">
        <f>'Прогноз движ.ден.средств'!DW42</f>
        <v>0</v>
      </c>
      <c r="DX47" s="772">
        <f>'Прогноз движ.ден.средств'!DX42</f>
        <v>0</v>
      </c>
      <c r="DY47" s="772">
        <f>'Прогноз движ.ден.средств'!DY42</f>
        <v>0</v>
      </c>
      <c r="DZ47" s="772">
        <f>'Прогноз движ.ден.средств'!DZ42</f>
        <v>0</v>
      </c>
      <c r="EA47" s="772">
        <f>'Прогноз движ.ден.средств'!EA42</f>
        <v>0</v>
      </c>
      <c r="EB47" s="772">
        <f>'Прогноз движ.ден.средств'!EB42</f>
        <v>0</v>
      </c>
      <c r="EC47" s="772">
        <f>'Прогноз движ.ден.средств'!EC42</f>
        <v>0</v>
      </c>
      <c r="ED47" s="772">
        <f>'Прогноз движ.ден.средств'!ED42</f>
        <v>0</v>
      </c>
      <c r="EE47" s="772">
        <f>'Прогноз движ.ден.средств'!EE42</f>
        <v>0</v>
      </c>
      <c r="EF47" s="772">
        <f>'Прогноз движ.ден.средств'!EF42</f>
        <v>0</v>
      </c>
      <c r="EG47" s="772">
        <f>'Прогноз движ.ден.средств'!EG42</f>
        <v>0</v>
      </c>
      <c r="EH47" s="772">
        <f>'Прогноз движ.ден.средств'!EH42</f>
        <v>0</v>
      </c>
      <c r="EI47" s="772">
        <f>'Прогноз движ.ден.средств'!EI42</f>
        <v>0</v>
      </c>
      <c r="EJ47" s="772">
        <f>'Прогноз движ.ден.средств'!EJ42</f>
        <v>0</v>
      </c>
      <c r="EK47" s="772">
        <f>'Прогноз движ.ден.средств'!EK42</f>
        <v>0</v>
      </c>
    </row>
    <row r="48" spans="1:141" ht="15.75" hidden="1" outlineLevel="1" x14ac:dyDescent="0.25">
      <c r="A48" s="418" t="str">
        <f>'Прогноз движ.ден.средств'!A43</f>
        <v>nnn</v>
      </c>
      <c r="B48" s="440">
        <f>'Прогноз движ.ден.средств'!B43</f>
        <v>0</v>
      </c>
      <c r="C48" s="772">
        <f>'Прогноз движ.ден.средств'!C43</f>
        <v>0</v>
      </c>
      <c r="D48" s="772">
        <f>'Прогноз движ.ден.средств'!D43</f>
        <v>0</v>
      </c>
      <c r="E48" s="772">
        <f>'Прогноз движ.ден.средств'!E43</f>
        <v>0</v>
      </c>
      <c r="F48" s="772">
        <f>'Прогноз движ.ден.средств'!F43</f>
        <v>0</v>
      </c>
      <c r="G48" s="772">
        <f>'Прогноз движ.ден.средств'!G43</f>
        <v>0</v>
      </c>
      <c r="H48" s="772">
        <f>'Прогноз движ.ден.средств'!H43</f>
        <v>0</v>
      </c>
      <c r="I48" s="772">
        <f>'Прогноз движ.ден.средств'!I43</f>
        <v>0</v>
      </c>
      <c r="J48" s="772">
        <f>'Прогноз движ.ден.средств'!J43</f>
        <v>0</v>
      </c>
      <c r="K48" s="772">
        <f>'Прогноз движ.ден.средств'!K43</f>
        <v>0</v>
      </c>
      <c r="L48" s="772">
        <f>'Прогноз движ.ден.средств'!L43</f>
        <v>0</v>
      </c>
      <c r="M48" s="772">
        <f>'Прогноз движ.ден.средств'!M43</f>
        <v>0</v>
      </c>
      <c r="N48" s="772">
        <f>'Прогноз движ.ден.средств'!N43</f>
        <v>0</v>
      </c>
      <c r="O48" s="772">
        <f>'Прогноз движ.ден.средств'!O43</f>
        <v>0</v>
      </c>
      <c r="P48" s="772">
        <f>'Прогноз движ.ден.средств'!P43</f>
        <v>0</v>
      </c>
      <c r="Q48" s="772">
        <f>'Прогноз движ.ден.средств'!Q43</f>
        <v>0</v>
      </c>
      <c r="R48" s="772">
        <f>'Прогноз движ.ден.средств'!R43</f>
        <v>0</v>
      </c>
      <c r="S48" s="772">
        <f>'Прогноз движ.ден.средств'!S43</f>
        <v>0</v>
      </c>
      <c r="T48" s="772">
        <f>'Прогноз движ.ден.средств'!T43</f>
        <v>0</v>
      </c>
      <c r="U48" s="772">
        <f>'Прогноз движ.ден.средств'!U43</f>
        <v>0</v>
      </c>
      <c r="V48" s="772">
        <f>'Прогноз движ.ден.средств'!V43</f>
        <v>0</v>
      </c>
      <c r="W48" s="772">
        <f>'Прогноз движ.ден.средств'!W43</f>
        <v>0</v>
      </c>
      <c r="X48" s="772">
        <f>'Прогноз движ.ден.средств'!X43</f>
        <v>0</v>
      </c>
      <c r="Y48" s="772">
        <f>'Прогноз движ.ден.средств'!Y43</f>
        <v>0</v>
      </c>
      <c r="Z48" s="772">
        <f>'Прогноз движ.ден.средств'!Z43</f>
        <v>0</v>
      </c>
      <c r="AA48" s="772">
        <f>'Прогноз движ.ден.средств'!AA43</f>
        <v>0</v>
      </c>
      <c r="AB48" s="772">
        <f>'Прогноз движ.ден.средств'!AB43</f>
        <v>0</v>
      </c>
      <c r="AC48" s="772">
        <f>'Прогноз движ.ден.средств'!AC43</f>
        <v>0</v>
      </c>
      <c r="AD48" s="772">
        <f>'Прогноз движ.ден.средств'!AD43</f>
        <v>0</v>
      </c>
      <c r="AE48" s="772">
        <f>'Прогноз движ.ден.средств'!AE43</f>
        <v>0</v>
      </c>
      <c r="AF48" s="772">
        <f>'Прогноз движ.ден.средств'!AF43</f>
        <v>0</v>
      </c>
      <c r="AG48" s="772">
        <f>'Прогноз движ.ден.средств'!AG43</f>
        <v>0</v>
      </c>
      <c r="AH48" s="772">
        <f>'Прогноз движ.ден.средств'!AH43</f>
        <v>0</v>
      </c>
      <c r="AI48" s="772">
        <f>'Прогноз движ.ден.средств'!AI43</f>
        <v>0</v>
      </c>
      <c r="AJ48" s="772">
        <f>'Прогноз движ.ден.средств'!AJ43</f>
        <v>0</v>
      </c>
      <c r="AK48" s="772">
        <f>'Прогноз движ.ден.средств'!AK43</f>
        <v>0</v>
      </c>
      <c r="AL48" s="772">
        <f>'Прогноз движ.ден.средств'!AL43</f>
        <v>0</v>
      </c>
      <c r="AM48" s="772">
        <f>'Прогноз движ.ден.средств'!AM43</f>
        <v>0</v>
      </c>
      <c r="AN48" s="772">
        <f>'Прогноз движ.ден.средств'!AN43</f>
        <v>0</v>
      </c>
      <c r="AO48" s="772">
        <f>'Прогноз движ.ден.средств'!AO43</f>
        <v>0</v>
      </c>
      <c r="AP48" s="772">
        <f>'Прогноз движ.ден.средств'!AP43</f>
        <v>0</v>
      </c>
      <c r="AQ48" s="772">
        <f>'Прогноз движ.ден.средств'!AQ43</f>
        <v>0</v>
      </c>
      <c r="AR48" s="772">
        <f>'Прогноз движ.ден.средств'!AR43</f>
        <v>0</v>
      </c>
      <c r="AS48" s="772">
        <f>'Прогноз движ.ден.средств'!AS43</f>
        <v>0</v>
      </c>
      <c r="AT48" s="772">
        <f>'Прогноз движ.ден.средств'!AT43</f>
        <v>0</v>
      </c>
      <c r="AU48" s="772">
        <f>'Прогноз движ.ден.средств'!AU43</f>
        <v>0</v>
      </c>
      <c r="AV48" s="772">
        <f>'Прогноз движ.ден.средств'!AV43</f>
        <v>0</v>
      </c>
      <c r="AW48" s="772">
        <f>'Прогноз движ.ден.средств'!AW43</f>
        <v>0</v>
      </c>
      <c r="AX48" s="772">
        <f>'Прогноз движ.ден.средств'!AX43</f>
        <v>0</v>
      </c>
      <c r="AY48" s="772">
        <f>'Прогноз движ.ден.средств'!AY43</f>
        <v>0</v>
      </c>
      <c r="AZ48" s="772">
        <f>'Прогноз движ.ден.средств'!AZ43</f>
        <v>0</v>
      </c>
      <c r="BA48" s="772">
        <f>'Прогноз движ.ден.средств'!BA43</f>
        <v>0</v>
      </c>
      <c r="BB48" s="772">
        <f>'Прогноз движ.ден.средств'!BB43</f>
        <v>0</v>
      </c>
      <c r="BC48" s="772">
        <f>'Прогноз движ.ден.средств'!BC43</f>
        <v>0</v>
      </c>
      <c r="BD48" s="772">
        <f>'Прогноз движ.ден.средств'!BD43</f>
        <v>0</v>
      </c>
      <c r="BE48" s="772">
        <f>'Прогноз движ.ден.средств'!BE43</f>
        <v>0</v>
      </c>
      <c r="BF48" s="772">
        <f>'Прогноз движ.ден.средств'!BF43</f>
        <v>0</v>
      </c>
      <c r="BG48" s="772">
        <f>'Прогноз движ.ден.средств'!BG43</f>
        <v>0</v>
      </c>
      <c r="BH48" s="772">
        <f>'Прогноз движ.ден.средств'!BH43</f>
        <v>0</v>
      </c>
      <c r="BI48" s="772">
        <f>'Прогноз движ.ден.средств'!BI43</f>
        <v>0</v>
      </c>
      <c r="BJ48" s="772">
        <f>'Прогноз движ.ден.средств'!BJ43</f>
        <v>0</v>
      </c>
      <c r="BK48" s="772">
        <f>'Прогноз движ.ден.средств'!BK43</f>
        <v>0</v>
      </c>
      <c r="BL48" s="772">
        <f>'Прогноз движ.ден.средств'!BL43</f>
        <v>0</v>
      </c>
      <c r="BM48" s="772">
        <f>'Прогноз движ.ден.средств'!BM43</f>
        <v>0</v>
      </c>
      <c r="BN48" s="772">
        <f>'Прогноз движ.ден.средств'!BN43</f>
        <v>0</v>
      </c>
      <c r="BO48" s="772">
        <f>'Прогноз движ.ден.средств'!BO43</f>
        <v>0</v>
      </c>
      <c r="BP48" s="772">
        <f>'Прогноз движ.ден.средств'!BP43</f>
        <v>0</v>
      </c>
      <c r="BQ48" s="772">
        <f>'Прогноз движ.ден.средств'!BQ43</f>
        <v>0</v>
      </c>
      <c r="BR48" s="772">
        <f>'Прогноз движ.ден.средств'!BR43</f>
        <v>0</v>
      </c>
      <c r="BS48" s="772">
        <f>'Прогноз движ.ден.средств'!BS43</f>
        <v>0</v>
      </c>
      <c r="BT48" s="772">
        <f>'Прогноз движ.ден.средств'!BT43</f>
        <v>0</v>
      </c>
      <c r="BU48" s="772">
        <f>'Прогноз движ.ден.средств'!BU43</f>
        <v>0</v>
      </c>
      <c r="BV48" s="772">
        <f>'Прогноз движ.ден.средств'!BV43</f>
        <v>0</v>
      </c>
      <c r="BW48" s="772">
        <f>'Прогноз движ.ден.средств'!BW43</f>
        <v>0</v>
      </c>
      <c r="BX48" s="772">
        <f>'Прогноз движ.ден.средств'!BX43</f>
        <v>0</v>
      </c>
      <c r="BY48" s="772">
        <f>'Прогноз движ.ден.средств'!BY43</f>
        <v>0</v>
      </c>
      <c r="BZ48" s="772">
        <f>'Прогноз движ.ден.средств'!BZ43</f>
        <v>0</v>
      </c>
      <c r="CA48" s="772">
        <f>'Прогноз движ.ден.средств'!CA43</f>
        <v>0</v>
      </c>
      <c r="CB48" s="772">
        <f>'Прогноз движ.ден.средств'!CB43</f>
        <v>0</v>
      </c>
      <c r="CC48" s="772">
        <f>'Прогноз движ.ден.средств'!CC43</f>
        <v>0</v>
      </c>
      <c r="CD48" s="772">
        <f>'Прогноз движ.ден.средств'!CD43</f>
        <v>0</v>
      </c>
      <c r="CE48" s="772">
        <f>'Прогноз движ.ден.средств'!CE43</f>
        <v>0</v>
      </c>
      <c r="CF48" s="772">
        <f>'Прогноз движ.ден.средств'!CF43</f>
        <v>0</v>
      </c>
      <c r="CG48" s="772">
        <f>'Прогноз движ.ден.средств'!CG43</f>
        <v>0</v>
      </c>
      <c r="CH48" s="772">
        <f>'Прогноз движ.ден.средств'!CH43</f>
        <v>0</v>
      </c>
      <c r="CI48" s="772">
        <f>'Прогноз движ.ден.средств'!CI43</f>
        <v>0</v>
      </c>
      <c r="CJ48" s="772">
        <f>'Прогноз движ.ден.средств'!CJ43</f>
        <v>0</v>
      </c>
      <c r="CK48" s="772">
        <f>'Прогноз движ.ден.средств'!CK43</f>
        <v>0</v>
      </c>
      <c r="CL48" s="772">
        <f>'Прогноз движ.ден.средств'!CL43</f>
        <v>0</v>
      </c>
      <c r="CM48" s="772">
        <f>'Прогноз движ.ден.средств'!CM43</f>
        <v>0</v>
      </c>
      <c r="CN48" s="772">
        <f>'Прогноз движ.ден.средств'!CN43</f>
        <v>0</v>
      </c>
      <c r="CO48" s="772">
        <f>'Прогноз движ.ден.средств'!CO43</f>
        <v>0</v>
      </c>
      <c r="CP48" s="772">
        <f>'Прогноз движ.ден.средств'!CP43</f>
        <v>0</v>
      </c>
      <c r="CQ48" s="772">
        <f>'Прогноз движ.ден.средств'!CQ43</f>
        <v>0</v>
      </c>
      <c r="CR48" s="772">
        <f>'Прогноз движ.ден.средств'!CR43</f>
        <v>0</v>
      </c>
      <c r="CS48" s="772">
        <f>'Прогноз движ.ден.средств'!CS43</f>
        <v>0</v>
      </c>
      <c r="CT48" s="772">
        <f>'Прогноз движ.ден.средств'!CT43</f>
        <v>0</v>
      </c>
      <c r="CU48" s="772">
        <f>'Прогноз движ.ден.средств'!CU43</f>
        <v>0</v>
      </c>
      <c r="CV48" s="772">
        <f>'Прогноз движ.ден.средств'!CV43</f>
        <v>0</v>
      </c>
      <c r="CW48" s="772">
        <f>'Прогноз движ.ден.средств'!CW43</f>
        <v>0</v>
      </c>
      <c r="CX48" s="772">
        <f>'Прогноз движ.ден.средств'!CX43</f>
        <v>0</v>
      </c>
      <c r="CY48" s="772">
        <f>'Прогноз движ.ден.средств'!CY43</f>
        <v>0</v>
      </c>
      <c r="CZ48" s="772">
        <f>'Прогноз движ.ден.средств'!CZ43</f>
        <v>0</v>
      </c>
      <c r="DA48" s="772">
        <f>'Прогноз движ.ден.средств'!DA43</f>
        <v>0</v>
      </c>
      <c r="DB48" s="772">
        <f>'Прогноз движ.ден.средств'!DB43</f>
        <v>0</v>
      </c>
      <c r="DC48" s="772">
        <f>'Прогноз движ.ден.средств'!DC43</f>
        <v>0</v>
      </c>
      <c r="DD48" s="772">
        <f>'Прогноз движ.ден.средств'!DD43</f>
        <v>0</v>
      </c>
      <c r="DE48" s="772">
        <f>'Прогноз движ.ден.средств'!DE43</f>
        <v>0</v>
      </c>
      <c r="DF48" s="772">
        <f>'Прогноз движ.ден.средств'!DF43</f>
        <v>0</v>
      </c>
      <c r="DG48" s="772">
        <f>'Прогноз движ.ден.средств'!DG43</f>
        <v>0</v>
      </c>
      <c r="DH48" s="772">
        <f>'Прогноз движ.ден.средств'!DH43</f>
        <v>0</v>
      </c>
      <c r="DI48" s="772">
        <f>'Прогноз движ.ден.средств'!DI43</f>
        <v>0</v>
      </c>
      <c r="DJ48" s="772">
        <f>'Прогноз движ.ден.средств'!DJ43</f>
        <v>0</v>
      </c>
      <c r="DK48" s="772">
        <f>'Прогноз движ.ден.средств'!DK43</f>
        <v>0</v>
      </c>
      <c r="DL48" s="772">
        <f>'Прогноз движ.ден.средств'!DL43</f>
        <v>0</v>
      </c>
      <c r="DM48" s="772">
        <f>'Прогноз движ.ден.средств'!DM43</f>
        <v>0</v>
      </c>
      <c r="DN48" s="772">
        <f>'Прогноз движ.ден.средств'!DN43</f>
        <v>0</v>
      </c>
      <c r="DO48" s="772">
        <f>'Прогноз движ.ден.средств'!DO43</f>
        <v>0</v>
      </c>
      <c r="DP48" s="772">
        <f>'Прогноз движ.ден.средств'!DP43</f>
        <v>0</v>
      </c>
      <c r="DQ48" s="772">
        <f>'Прогноз движ.ден.средств'!DQ43</f>
        <v>0</v>
      </c>
      <c r="DR48" s="772">
        <f>'Прогноз движ.ден.средств'!DR43</f>
        <v>0</v>
      </c>
      <c r="DS48" s="772">
        <f>'Прогноз движ.ден.средств'!DS43</f>
        <v>0</v>
      </c>
      <c r="DT48" s="772">
        <f>'Прогноз движ.ден.средств'!DT43</f>
        <v>0</v>
      </c>
      <c r="DU48" s="772">
        <f>'Прогноз движ.ден.средств'!DU43</f>
        <v>0</v>
      </c>
      <c r="DV48" s="772">
        <f>'Прогноз движ.ден.средств'!DV43</f>
        <v>0</v>
      </c>
      <c r="DW48" s="772">
        <f>'Прогноз движ.ден.средств'!DW43</f>
        <v>0</v>
      </c>
      <c r="DX48" s="772">
        <f>'Прогноз движ.ден.средств'!DX43</f>
        <v>0</v>
      </c>
      <c r="DY48" s="772">
        <f>'Прогноз движ.ден.средств'!DY43</f>
        <v>0</v>
      </c>
      <c r="DZ48" s="772">
        <f>'Прогноз движ.ден.средств'!DZ43</f>
        <v>0</v>
      </c>
      <c r="EA48" s="772">
        <f>'Прогноз движ.ден.средств'!EA43</f>
        <v>0</v>
      </c>
      <c r="EB48" s="772">
        <f>'Прогноз движ.ден.средств'!EB43</f>
        <v>0</v>
      </c>
      <c r="EC48" s="772">
        <f>'Прогноз движ.ден.средств'!EC43</f>
        <v>0</v>
      </c>
      <c r="ED48" s="772">
        <f>'Прогноз движ.ден.средств'!ED43</f>
        <v>0</v>
      </c>
      <c r="EE48" s="772">
        <f>'Прогноз движ.ден.средств'!EE43</f>
        <v>0</v>
      </c>
      <c r="EF48" s="772">
        <f>'Прогноз движ.ден.средств'!EF43</f>
        <v>0</v>
      </c>
      <c r="EG48" s="772">
        <f>'Прогноз движ.ден.средств'!EG43</f>
        <v>0</v>
      </c>
      <c r="EH48" s="772">
        <f>'Прогноз движ.ден.средств'!EH43</f>
        <v>0</v>
      </c>
      <c r="EI48" s="772">
        <f>'Прогноз движ.ден.средств'!EI43</f>
        <v>0</v>
      </c>
      <c r="EJ48" s="772">
        <f>'Прогноз движ.ден.средств'!EJ43</f>
        <v>0</v>
      </c>
      <c r="EK48" s="772">
        <f>'Прогноз движ.ден.средств'!EK43</f>
        <v>0</v>
      </c>
    </row>
    <row r="49" spans="1:141" ht="15.75" collapsed="1" x14ac:dyDescent="0.25">
      <c r="A49" s="193" t="s">
        <v>548</v>
      </c>
      <c r="B49" s="95" t="s">
        <v>859</v>
      </c>
      <c r="C49" s="772">
        <f>'Прогноз движ.ден.средств'!C44</f>
        <v>0</v>
      </c>
      <c r="D49" s="772">
        <f>'Прогноз движ.ден.средств'!D44</f>
        <v>0</v>
      </c>
      <c r="E49" s="772">
        <f>'Прогноз движ.ден.средств'!E44</f>
        <v>0</v>
      </c>
      <c r="F49" s="772">
        <f>'Прогноз движ.ден.средств'!F44</f>
        <v>0</v>
      </c>
      <c r="G49" s="772">
        <f>'Прогноз движ.ден.средств'!G44</f>
        <v>0</v>
      </c>
      <c r="H49" s="772">
        <f>'Прогноз движ.ден.средств'!H44</f>
        <v>0</v>
      </c>
      <c r="I49" s="772">
        <f>'Прогноз движ.ден.средств'!I44</f>
        <v>0</v>
      </c>
      <c r="J49" s="772">
        <f>'Прогноз движ.ден.средств'!J44</f>
        <v>0</v>
      </c>
      <c r="K49" s="772">
        <f>'Прогноз движ.ден.средств'!K44</f>
        <v>0</v>
      </c>
      <c r="L49" s="772">
        <f>'Прогноз движ.ден.средств'!L44</f>
        <v>0</v>
      </c>
      <c r="M49" s="772">
        <f>'Прогноз движ.ден.средств'!M44</f>
        <v>0</v>
      </c>
      <c r="N49" s="772">
        <f>'Прогноз движ.ден.средств'!N44</f>
        <v>0</v>
      </c>
      <c r="O49" s="772">
        <f>'Прогноз движ.ден.средств'!O44</f>
        <v>0</v>
      </c>
      <c r="P49" s="772">
        <f>'Прогноз движ.ден.средств'!P44</f>
        <v>0</v>
      </c>
      <c r="Q49" s="772">
        <f>'Прогноз движ.ден.средств'!Q44</f>
        <v>0</v>
      </c>
      <c r="R49" s="772">
        <f>'Прогноз движ.ден.средств'!R44</f>
        <v>0</v>
      </c>
      <c r="S49" s="772">
        <f>'Прогноз движ.ден.средств'!S44</f>
        <v>0</v>
      </c>
      <c r="T49" s="772">
        <f>'Прогноз движ.ден.средств'!T44</f>
        <v>0</v>
      </c>
      <c r="U49" s="772">
        <f>'Прогноз движ.ден.средств'!U44</f>
        <v>0</v>
      </c>
      <c r="V49" s="772">
        <f>'Прогноз движ.ден.средств'!V44</f>
        <v>0</v>
      </c>
      <c r="W49" s="772">
        <f>'Прогноз движ.ден.средств'!W44</f>
        <v>0</v>
      </c>
      <c r="X49" s="772">
        <f>'Прогноз движ.ден.средств'!X44</f>
        <v>0</v>
      </c>
      <c r="Y49" s="772">
        <f>'Прогноз движ.ден.средств'!Y44</f>
        <v>0</v>
      </c>
      <c r="Z49" s="772">
        <f>'Прогноз движ.ден.средств'!Z44</f>
        <v>0</v>
      </c>
      <c r="AA49" s="772">
        <f>'Прогноз движ.ден.средств'!AA44</f>
        <v>0</v>
      </c>
      <c r="AB49" s="772">
        <f>'Прогноз движ.ден.средств'!AB44</f>
        <v>0</v>
      </c>
      <c r="AC49" s="772">
        <f>'Прогноз движ.ден.средств'!AC44</f>
        <v>0</v>
      </c>
      <c r="AD49" s="772">
        <f>'Прогноз движ.ден.средств'!AD44</f>
        <v>0</v>
      </c>
      <c r="AE49" s="772">
        <f>'Прогноз движ.ден.средств'!AE44</f>
        <v>0</v>
      </c>
      <c r="AF49" s="772">
        <f>'Прогноз движ.ден.средств'!AF44</f>
        <v>0</v>
      </c>
      <c r="AG49" s="772">
        <f>'Прогноз движ.ден.средств'!AG44</f>
        <v>0</v>
      </c>
      <c r="AH49" s="772">
        <f>'Прогноз движ.ден.средств'!AH44</f>
        <v>0</v>
      </c>
      <c r="AI49" s="772">
        <f>'Прогноз движ.ден.средств'!AI44</f>
        <v>0</v>
      </c>
      <c r="AJ49" s="772">
        <f>'Прогноз движ.ден.средств'!AJ44</f>
        <v>0</v>
      </c>
      <c r="AK49" s="772">
        <f>'Прогноз движ.ден.средств'!AK44</f>
        <v>0</v>
      </c>
      <c r="AL49" s="772">
        <f>'Прогноз движ.ден.средств'!AL44</f>
        <v>0</v>
      </c>
      <c r="AM49" s="772">
        <f>'Прогноз движ.ден.средств'!AM44</f>
        <v>0</v>
      </c>
      <c r="AN49" s="772">
        <f>'Прогноз движ.ден.средств'!AN44</f>
        <v>0</v>
      </c>
      <c r="AO49" s="772">
        <f>'Прогноз движ.ден.средств'!AO44</f>
        <v>0</v>
      </c>
      <c r="AP49" s="772">
        <f>'Прогноз движ.ден.средств'!AP44</f>
        <v>0</v>
      </c>
      <c r="AQ49" s="772">
        <f>'Прогноз движ.ден.средств'!AQ44</f>
        <v>0</v>
      </c>
      <c r="AR49" s="772">
        <f>'Прогноз движ.ден.средств'!AR44</f>
        <v>0</v>
      </c>
      <c r="AS49" s="772">
        <f>'Прогноз движ.ден.средств'!AS44</f>
        <v>0</v>
      </c>
      <c r="AT49" s="772">
        <f>'Прогноз движ.ден.средств'!AT44</f>
        <v>0</v>
      </c>
      <c r="AU49" s="772">
        <f>'Прогноз движ.ден.средств'!AU44</f>
        <v>0</v>
      </c>
      <c r="AV49" s="772">
        <f>'Прогноз движ.ден.средств'!AV44</f>
        <v>0</v>
      </c>
      <c r="AW49" s="772">
        <f>'Прогноз движ.ден.средств'!AW44</f>
        <v>0</v>
      </c>
      <c r="AX49" s="772">
        <f>'Прогноз движ.ден.средств'!AX44</f>
        <v>0</v>
      </c>
      <c r="AY49" s="772">
        <f>'Прогноз движ.ден.средств'!AY44</f>
        <v>0</v>
      </c>
      <c r="AZ49" s="772">
        <f>'Прогноз движ.ден.средств'!AZ44</f>
        <v>0</v>
      </c>
      <c r="BA49" s="772">
        <f>'Прогноз движ.ден.средств'!BA44</f>
        <v>0</v>
      </c>
      <c r="BB49" s="772">
        <f>'Прогноз движ.ден.средств'!BB44</f>
        <v>0</v>
      </c>
      <c r="BC49" s="772">
        <f>'Прогноз движ.ден.средств'!BC44</f>
        <v>0</v>
      </c>
      <c r="BD49" s="772">
        <f>'Прогноз движ.ден.средств'!BD44</f>
        <v>0</v>
      </c>
      <c r="BE49" s="772">
        <f>'Прогноз движ.ден.средств'!BE44</f>
        <v>0</v>
      </c>
      <c r="BF49" s="772">
        <f>'Прогноз движ.ден.средств'!BF44</f>
        <v>0</v>
      </c>
      <c r="BG49" s="772">
        <f>'Прогноз движ.ден.средств'!BG44</f>
        <v>0</v>
      </c>
      <c r="BH49" s="772">
        <f>'Прогноз движ.ден.средств'!BH44</f>
        <v>0</v>
      </c>
      <c r="BI49" s="772">
        <f>'Прогноз движ.ден.средств'!BI44</f>
        <v>0</v>
      </c>
      <c r="BJ49" s="772">
        <f>'Прогноз движ.ден.средств'!BJ44</f>
        <v>0</v>
      </c>
      <c r="BK49" s="772">
        <f>'Прогноз движ.ден.средств'!BK44</f>
        <v>0</v>
      </c>
      <c r="BL49" s="772">
        <f>'Прогноз движ.ден.средств'!BL44</f>
        <v>0</v>
      </c>
      <c r="BM49" s="772">
        <f>'Прогноз движ.ден.средств'!BM44</f>
        <v>0</v>
      </c>
      <c r="BN49" s="772">
        <f>'Прогноз движ.ден.средств'!BN44</f>
        <v>0</v>
      </c>
      <c r="BO49" s="772">
        <f>'Прогноз движ.ден.средств'!BO44</f>
        <v>0</v>
      </c>
      <c r="BP49" s="772">
        <f>'Прогноз движ.ден.средств'!BP44</f>
        <v>0</v>
      </c>
      <c r="BQ49" s="772">
        <f>'Прогноз движ.ден.средств'!BQ44</f>
        <v>0</v>
      </c>
      <c r="BR49" s="772">
        <f>'Прогноз движ.ден.средств'!BR44</f>
        <v>0</v>
      </c>
      <c r="BS49" s="772">
        <f>'Прогноз движ.ден.средств'!BS44</f>
        <v>0</v>
      </c>
      <c r="BT49" s="772">
        <f>'Прогноз движ.ден.средств'!BT44</f>
        <v>0</v>
      </c>
      <c r="BU49" s="772">
        <f>'Прогноз движ.ден.средств'!BU44</f>
        <v>0</v>
      </c>
      <c r="BV49" s="772">
        <f>'Прогноз движ.ден.средств'!BV44</f>
        <v>0</v>
      </c>
      <c r="BW49" s="772">
        <f>'Прогноз движ.ден.средств'!BW44</f>
        <v>0</v>
      </c>
      <c r="BX49" s="772">
        <f>'Прогноз движ.ден.средств'!BX44</f>
        <v>0</v>
      </c>
      <c r="BY49" s="772">
        <f>'Прогноз движ.ден.средств'!BY44</f>
        <v>0</v>
      </c>
      <c r="BZ49" s="772">
        <f>'Прогноз движ.ден.средств'!BZ44</f>
        <v>0</v>
      </c>
      <c r="CA49" s="772">
        <f>'Прогноз движ.ден.средств'!CA44</f>
        <v>0</v>
      </c>
      <c r="CB49" s="772">
        <f>'Прогноз движ.ден.средств'!CB44</f>
        <v>0</v>
      </c>
      <c r="CC49" s="772">
        <f>'Прогноз движ.ден.средств'!CC44</f>
        <v>0</v>
      </c>
      <c r="CD49" s="772">
        <f>'Прогноз движ.ден.средств'!CD44</f>
        <v>0</v>
      </c>
      <c r="CE49" s="772">
        <f>'Прогноз движ.ден.средств'!CE44</f>
        <v>0</v>
      </c>
      <c r="CF49" s="772">
        <f>'Прогноз движ.ден.средств'!CF44</f>
        <v>0</v>
      </c>
      <c r="CG49" s="772">
        <f>'Прогноз движ.ден.средств'!CG44</f>
        <v>0</v>
      </c>
      <c r="CH49" s="772">
        <f>'Прогноз движ.ден.средств'!CH44</f>
        <v>0</v>
      </c>
      <c r="CI49" s="772">
        <f>'Прогноз движ.ден.средств'!CI44</f>
        <v>0</v>
      </c>
      <c r="CJ49" s="772">
        <f>'Прогноз движ.ден.средств'!CJ44</f>
        <v>0</v>
      </c>
      <c r="CK49" s="772">
        <f>'Прогноз движ.ден.средств'!CK44</f>
        <v>0</v>
      </c>
      <c r="CL49" s="772">
        <f>'Прогноз движ.ден.средств'!CL44</f>
        <v>0</v>
      </c>
      <c r="CM49" s="772">
        <f>'Прогноз движ.ден.средств'!CM44</f>
        <v>0</v>
      </c>
      <c r="CN49" s="772">
        <f>'Прогноз движ.ден.средств'!CN44</f>
        <v>0</v>
      </c>
      <c r="CO49" s="772">
        <f>'Прогноз движ.ден.средств'!CO44</f>
        <v>0</v>
      </c>
      <c r="CP49" s="772">
        <f>'Прогноз движ.ден.средств'!CP44</f>
        <v>0</v>
      </c>
      <c r="CQ49" s="772">
        <f>'Прогноз движ.ден.средств'!CQ44</f>
        <v>0</v>
      </c>
      <c r="CR49" s="772">
        <f>'Прогноз движ.ден.средств'!CR44</f>
        <v>0</v>
      </c>
      <c r="CS49" s="772">
        <f>'Прогноз движ.ден.средств'!CS44</f>
        <v>0</v>
      </c>
      <c r="CT49" s="772">
        <f>'Прогноз движ.ден.средств'!CT44</f>
        <v>0</v>
      </c>
      <c r="CU49" s="772">
        <f>'Прогноз движ.ден.средств'!CU44</f>
        <v>0</v>
      </c>
      <c r="CV49" s="772">
        <f>'Прогноз движ.ден.средств'!CV44</f>
        <v>0</v>
      </c>
      <c r="CW49" s="772">
        <f>'Прогноз движ.ден.средств'!CW44</f>
        <v>0</v>
      </c>
      <c r="CX49" s="772">
        <f>'Прогноз движ.ден.средств'!CX44</f>
        <v>0</v>
      </c>
      <c r="CY49" s="772">
        <f>'Прогноз движ.ден.средств'!CY44</f>
        <v>0</v>
      </c>
      <c r="CZ49" s="772">
        <f>'Прогноз движ.ден.средств'!CZ44</f>
        <v>0</v>
      </c>
      <c r="DA49" s="772">
        <f>'Прогноз движ.ден.средств'!DA44</f>
        <v>0</v>
      </c>
      <c r="DB49" s="772">
        <f>'Прогноз движ.ден.средств'!DB44</f>
        <v>0</v>
      </c>
      <c r="DC49" s="772">
        <f>'Прогноз движ.ден.средств'!DC44</f>
        <v>0</v>
      </c>
      <c r="DD49" s="772">
        <f>'Прогноз движ.ден.средств'!DD44</f>
        <v>0</v>
      </c>
      <c r="DE49" s="772">
        <f>'Прогноз движ.ден.средств'!DE44</f>
        <v>0</v>
      </c>
      <c r="DF49" s="772">
        <f>'Прогноз движ.ден.средств'!DF44</f>
        <v>0</v>
      </c>
      <c r="DG49" s="772">
        <f>'Прогноз движ.ден.средств'!DG44</f>
        <v>0</v>
      </c>
      <c r="DH49" s="772">
        <f>'Прогноз движ.ден.средств'!DH44</f>
        <v>0</v>
      </c>
      <c r="DI49" s="772">
        <f>'Прогноз движ.ден.средств'!DI44</f>
        <v>0</v>
      </c>
      <c r="DJ49" s="772">
        <f>'Прогноз движ.ден.средств'!DJ44</f>
        <v>0</v>
      </c>
      <c r="DK49" s="772">
        <f>'Прогноз движ.ден.средств'!DK44</f>
        <v>0</v>
      </c>
      <c r="DL49" s="772">
        <f>'Прогноз движ.ден.средств'!DL44</f>
        <v>0</v>
      </c>
      <c r="DM49" s="772">
        <f>'Прогноз движ.ден.средств'!DM44</f>
        <v>0</v>
      </c>
      <c r="DN49" s="772">
        <f>'Прогноз движ.ден.средств'!DN44</f>
        <v>0</v>
      </c>
      <c r="DO49" s="772">
        <f>'Прогноз движ.ден.средств'!DO44</f>
        <v>0</v>
      </c>
      <c r="DP49" s="772">
        <f>'Прогноз движ.ден.средств'!DP44</f>
        <v>0</v>
      </c>
      <c r="DQ49" s="772">
        <f>'Прогноз движ.ден.средств'!DQ44</f>
        <v>0</v>
      </c>
      <c r="DR49" s="772">
        <f>'Прогноз движ.ден.средств'!DR44</f>
        <v>0</v>
      </c>
      <c r="DS49" s="772">
        <f>'Прогноз движ.ден.средств'!DS44</f>
        <v>0</v>
      </c>
      <c r="DT49" s="772">
        <f>'Прогноз движ.ден.средств'!DT44</f>
        <v>0</v>
      </c>
      <c r="DU49" s="772">
        <f>'Прогноз движ.ден.средств'!DU44</f>
        <v>0</v>
      </c>
      <c r="DV49" s="772">
        <f>'Прогноз движ.ден.средств'!DV44</f>
        <v>0</v>
      </c>
      <c r="DW49" s="772">
        <f>'Прогноз движ.ден.средств'!DW44</f>
        <v>0</v>
      </c>
      <c r="DX49" s="772">
        <f>'Прогноз движ.ден.средств'!DX44</f>
        <v>0</v>
      </c>
      <c r="DY49" s="772">
        <f>'Прогноз движ.ден.средств'!DY44</f>
        <v>0</v>
      </c>
      <c r="DZ49" s="772">
        <f>'Прогноз движ.ден.средств'!DZ44</f>
        <v>0</v>
      </c>
      <c r="EA49" s="772">
        <f>'Прогноз движ.ден.средств'!EA44</f>
        <v>0</v>
      </c>
      <c r="EB49" s="772">
        <f>'Прогноз движ.ден.средств'!EB44</f>
        <v>0</v>
      </c>
      <c r="EC49" s="772">
        <f>'Прогноз движ.ден.средств'!EC44</f>
        <v>0</v>
      </c>
      <c r="ED49" s="772">
        <f>'Прогноз движ.ден.средств'!ED44</f>
        <v>0</v>
      </c>
      <c r="EE49" s="772">
        <f>'Прогноз движ.ден.средств'!EE44</f>
        <v>0</v>
      </c>
      <c r="EF49" s="772">
        <f>'Прогноз движ.ден.средств'!EF44</f>
        <v>0</v>
      </c>
      <c r="EG49" s="772">
        <f>'Прогноз движ.ден.средств'!EG44</f>
        <v>0</v>
      </c>
      <c r="EH49" s="772">
        <f>'Прогноз движ.ден.средств'!EH44</f>
        <v>0</v>
      </c>
      <c r="EI49" s="772">
        <f>'Прогноз движ.ден.средств'!EI44</f>
        <v>0</v>
      </c>
      <c r="EJ49" s="772">
        <f>'Прогноз движ.ден.средств'!EJ44</f>
        <v>0</v>
      </c>
      <c r="EK49" s="772">
        <f>'Прогноз движ.ден.средств'!EK44</f>
        <v>0</v>
      </c>
    </row>
    <row r="50" spans="1:141" ht="15.75" x14ac:dyDescent="0.25">
      <c r="A50" s="193" t="s">
        <v>549</v>
      </c>
      <c r="B50" s="95" t="s">
        <v>860</v>
      </c>
      <c r="C50" s="772">
        <f>'Прогноз движ.ден.средств'!C45</f>
        <v>0</v>
      </c>
      <c r="D50" s="772">
        <f>'Прогноз движ.ден.средств'!D45</f>
        <v>0</v>
      </c>
      <c r="E50" s="772">
        <f>'Прогноз движ.ден.средств'!E45</f>
        <v>0</v>
      </c>
      <c r="F50" s="772">
        <f>'Прогноз движ.ден.средств'!F45</f>
        <v>0</v>
      </c>
      <c r="G50" s="772">
        <f>'Прогноз движ.ден.средств'!G45</f>
        <v>0</v>
      </c>
      <c r="H50" s="772">
        <f>'Прогноз движ.ден.средств'!H45</f>
        <v>0</v>
      </c>
      <c r="I50" s="772">
        <f>'Прогноз движ.ден.средств'!I45</f>
        <v>0</v>
      </c>
      <c r="J50" s="772">
        <f>'Прогноз движ.ден.средств'!J45</f>
        <v>0</v>
      </c>
      <c r="K50" s="772">
        <f>'Прогноз движ.ден.средств'!K45</f>
        <v>0</v>
      </c>
      <c r="L50" s="772">
        <f>'Прогноз движ.ден.средств'!L45</f>
        <v>0</v>
      </c>
      <c r="M50" s="772">
        <f>'Прогноз движ.ден.средств'!M45</f>
        <v>0</v>
      </c>
      <c r="N50" s="772">
        <f>'Прогноз движ.ден.средств'!N45</f>
        <v>0</v>
      </c>
      <c r="O50" s="772">
        <f>'Прогноз движ.ден.средств'!O45</f>
        <v>0</v>
      </c>
      <c r="P50" s="772">
        <f>'Прогноз движ.ден.средств'!P45</f>
        <v>0</v>
      </c>
      <c r="Q50" s="772">
        <f>'Прогноз движ.ден.средств'!Q45</f>
        <v>0</v>
      </c>
      <c r="R50" s="772">
        <f>'Прогноз движ.ден.средств'!R45</f>
        <v>0</v>
      </c>
      <c r="S50" s="772">
        <f>'Прогноз движ.ден.средств'!S45</f>
        <v>0</v>
      </c>
      <c r="T50" s="772">
        <f>'Прогноз движ.ден.средств'!T45</f>
        <v>0</v>
      </c>
      <c r="U50" s="772">
        <f>'Прогноз движ.ден.средств'!U45</f>
        <v>0</v>
      </c>
      <c r="V50" s="772">
        <f>'Прогноз движ.ден.средств'!V45</f>
        <v>0</v>
      </c>
      <c r="W50" s="772">
        <f>'Прогноз движ.ден.средств'!W45</f>
        <v>0</v>
      </c>
      <c r="X50" s="772">
        <f>'Прогноз движ.ден.средств'!X45</f>
        <v>0</v>
      </c>
      <c r="Y50" s="772">
        <f>'Прогноз движ.ден.средств'!Y45</f>
        <v>0</v>
      </c>
      <c r="Z50" s="772">
        <f>'Прогноз движ.ден.средств'!Z45</f>
        <v>0</v>
      </c>
      <c r="AA50" s="772">
        <f>'Прогноз движ.ден.средств'!AA45</f>
        <v>0</v>
      </c>
      <c r="AB50" s="772">
        <f>'Прогноз движ.ден.средств'!AB45</f>
        <v>0</v>
      </c>
      <c r="AC50" s="772">
        <f>'Прогноз движ.ден.средств'!AC45</f>
        <v>0</v>
      </c>
      <c r="AD50" s="772">
        <f>'Прогноз движ.ден.средств'!AD45</f>
        <v>0</v>
      </c>
      <c r="AE50" s="772">
        <f>'Прогноз движ.ден.средств'!AE45</f>
        <v>0</v>
      </c>
      <c r="AF50" s="772">
        <f>'Прогноз движ.ден.средств'!AF45</f>
        <v>0</v>
      </c>
      <c r="AG50" s="772">
        <f>'Прогноз движ.ден.средств'!AG45</f>
        <v>0</v>
      </c>
      <c r="AH50" s="772">
        <f>'Прогноз движ.ден.средств'!AH45</f>
        <v>0</v>
      </c>
      <c r="AI50" s="772">
        <f>'Прогноз движ.ден.средств'!AI45</f>
        <v>0</v>
      </c>
      <c r="AJ50" s="772">
        <f>'Прогноз движ.ден.средств'!AJ45</f>
        <v>0</v>
      </c>
      <c r="AK50" s="772">
        <f>'Прогноз движ.ден.средств'!AK45</f>
        <v>0</v>
      </c>
      <c r="AL50" s="772">
        <f>'Прогноз движ.ден.средств'!AL45</f>
        <v>0</v>
      </c>
      <c r="AM50" s="772">
        <f>'Прогноз движ.ден.средств'!AM45</f>
        <v>0</v>
      </c>
      <c r="AN50" s="772">
        <f>'Прогноз движ.ден.средств'!AN45</f>
        <v>0</v>
      </c>
      <c r="AO50" s="772">
        <f>'Прогноз движ.ден.средств'!AO45</f>
        <v>0</v>
      </c>
      <c r="AP50" s="772">
        <f>'Прогноз движ.ден.средств'!AP45</f>
        <v>0</v>
      </c>
      <c r="AQ50" s="772">
        <f>'Прогноз движ.ден.средств'!AQ45</f>
        <v>0</v>
      </c>
      <c r="AR50" s="772">
        <f>'Прогноз движ.ден.средств'!AR45</f>
        <v>0</v>
      </c>
      <c r="AS50" s="772">
        <f>'Прогноз движ.ден.средств'!AS45</f>
        <v>0</v>
      </c>
      <c r="AT50" s="772">
        <f>'Прогноз движ.ден.средств'!AT45</f>
        <v>0</v>
      </c>
      <c r="AU50" s="772">
        <f>'Прогноз движ.ден.средств'!AU45</f>
        <v>0</v>
      </c>
      <c r="AV50" s="772">
        <f>'Прогноз движ.ден.средств'!AV45</f>
        <v>0</v>
      </c>
      <c r="AW50" s="772">
        <f>'Прогноз движ.ден.средств'!AW45</f>
        <v>0</v>
      </c>
      <c r="AX50" s="772">
        <f>'Прогноз движ.ден.средств'!AX45</f>
        <v>0</v>
      </c>
      <c r="AY50" s="772">
        <f>'Прогноз движ.ден.средств'!AY45</f>
        <v>0</v>
      </c>
      <c r="AZ50" s="772">
        <f>'Прогноз движ.ден.средств'!AZ45</f>
        <v>0</v>
      </c>
      <c r="BA50" s="772">
        <f>'Прогноз движ.ден.средств'!BA45</f>
        <v>0</v>
      </c>
      <c r="BB50" s="772">
        <f>'Прогноз движ.ден.средств'!BB45</f>
        <v>0</v>
      </c>
      <c r="BC50" s="772">
        <f>'Прогноз движ.ден.средств'!BC45</f>
        <v>0</v>
      </c>
      <c r="BD50" s="772">
        <f>'Прогноз движ.ден.средств'!BD45</f>
        <v>0</v>
      </c>
      <c r="BE50" s="772">
        <f>'Прогноз движ.ден.средств'!BE45</f>
        <v>0</v>
      </c>
      <c r="BF50" s="772">
        <f>'Прогноз движ.ден.средств'!BF45</f>
        <v>0</v>
      </c>
      <c r="BG50" s="772">
        <f>'Прогноз движ.ден.средств'!BG45</f>
        <v>0</v>
      </c>
      <c r="BH50" s="772">
        <f>'Прогноз движ.ден.средств'!BH45</f>
        <v>0</v>
      </c>
      <c r="BI50" s="772">
        <f>'Прогноз движ.ден.средств'!BI45</f>
        <v>0</v>
      </c>
      <c r="BJ50" s="772">
        <f>'Прогноз движ.ден.средств'!BJ45</f>
        <v>0</v>
      </c>
      <c r="BK50" s="772">
        <f>'Прогноз движ.ден.средств'!BK45</f>
        <v>0</v>
      </c>
      <c r="BL50" s="772">
        <f>'Прогноз движ.ден.средств'!BL45</f>
        <v>0</v>
      </c>
      <c r="BM50" s="772">
        <f>'Прогноз движ.ден.средств'!BM45</f>
        <v>0</v>
      </c>
      <c r="BN50" s="772">
        <f>'Прогноз движ.ден.средств'!BN45</f>
        <v>0</v>
      </c>
      <c r="BO50" s="772">
        <f>'Прогноз движ.ден.средств'!BO45</f>
        <v>0</v>
      </c>
      <c r="BP50" s="772">
        <f>'Прогноз движ.ден.средств'!BP45</f>
        <v>0</v>
      </c>
      <c r="BQ50" s="772">
        <f>'Прогноз движ.ден.средств'!BQ45</f>
        <v>0</v>
      </c>
      <c r="BR50" s="772">
        <f>'Прогноз движ.ден.средств'!BR45</f>
        <v>0</v>
      </c>
      <c r="BS50" s="772">
        <f>'Прогноз движ.ден.средств'!BS45</f>
        <v>0</v>
      </c>
      <c r="BT50" s="772">
        <f>'Прогноз движ.ден.средств'!BT45</f>
        <v>0</v>
      </c>
      <c r="BU50" s="772">
        <f>'Прогноз движ.ден.средств'!BU45</f>
        <v>0</v>
      </c>
      <c r="BV50" s="772">
        <f>'Прогноз движ.ден.средств'!BV45</f>
        <v>0</v>
      </c>
      <c r="BW50" s="772">
        <f>'Прогноз движ.ден.средств'!BW45</f>
        <v>0</v>
      </c>
      <c r="BX50" s="772">
        <f>'Прогноз движ.ден.средств'!BX45</f>
        <v>0</v>
      </c>
      <c r="BY50" s="772">
        <f>'Прогноз движ.ден.средств'!BY45</f>
        <v>0</v>
      </c>
      <c r="BZ50" s="772">
        <f>'Прогноз движ.ден.средств'!BZ45</f>
        <v>0</v>
      </c>
      <c r="CA50" s="772">
        <f>'Прогноз движ.ден.средств'!CA45</f>
        <v>0</v>
      </c>
      <c r="CB50" s="772">
        <f>'Прогноз движ.ден.средств'!CB45</f>
        <v>0</v>
      </c>
      <c r="CC50" s="772">
        <f>'Прогноз движ.ден.средств'!CC45</f>
        <v>0</v>
      </c>
      <c r="CD50" s="772">
        <f>'Прогноз движ.ден.средств'!CD45</f>
        <v>0</v>
      </c>
      <c r="CE50" s="772">
        <f>'Прогноз движ.ден.средств'!CE45</f>
        <v>0</v>
      </c>
      <c r="CF50" s="772">
        <f>'Прогноз движ.ден.средств'!CF45</f>
        <v>0</v>
      </c>
      <c r="CG50" s="772">
        <f>'Прогноз движ.ден.средств'!CG45</f>
        <v>0</v>
      </c>
      <c r="CH50" s="772">
        <f>'Прогноз движ.ден.средств'!CH45</f>
        <v>0</v>
      </c>
      <c r="CI50" s="772">
        <f>'Прогноз движ.ден.средств'!CI45</f>
        <v>0</v>
      </c>
      <c r="CJ50" s="772">
        <f>'Прогноз движ.ден.средств'!CJ45</f>
        <v>0</v>
      </c>
      <c r="CK50" s="772">
        <f>'Прогноз движ.ден.средств'!CK45</f>
        <v>0</v>
      </c>
      <c r="CL50" s="772">
        <f>'Прогноз движ.ден.средств'!CL45</f>
        <v>0</v>
      </c>
      <c r="CM50" s="772">
        <f>'Прогноз движ.ден.средств'!CM45</f>
        <v>0</v>
      </c>
      <c r="CN50" s="772">
        <f>'Прогноз движ.ден.средств'!CN45</f>
        <v>0</v>
      </c>
      <c r="CO50" s="772">
        <f>'Прогноз движ.ден.средств'!CO45</f>
        <v>0</v>
      </c>
      <c r="CP50" s="772">
        <f>'Прогноз движ.ден.средств'!CP45</f>
        <v>0</v>
      </c>
      <c r="CQ50" s="772">
        <f>'Прогноз движ.ден.средств'!CQ45</f>
        <v>0</v>
      </c>
      <c r="CR50" s="772">
        <f>'Прогноз движ.ден.средств'!CR45</f>
        <v>0</v>
      </c>
      <c r="CS50" s="772">
        <f>'Прогноз движ.ден.средств'!CS45</f>
        <v>0</v>
      </c>
      <c r="CT50" s="772">
        <f>'Прогноз движ.ден.средств'!CT45</f>
        <v>0</v>
      </c>
      <c r="CU50" s="772">
        <f>'Прогноз движ.ден.средств'!CU45</f>
        <v>0</v>
      </c>
      <c r="CV50" s="772">
        <f>'Прогноз движ.ден.средств'!CV45</f>
        <v>0</v>
      </c>
      <c r="CW50" s="772">
        <f>'Прогноз движ.ден.средств'!CW45</f>
        <v>0</v>
      </c>
      <c r="CX50" s="772">
        <f>'Прогноз движ.ден.средств'!CX45</f>
        <v>0</v>
      </c>
      <c r="CY50" s="772">
        <f>'Прогноз движ.ден.средств'!CY45</f>
        <v>0</v>
      </c>
      <c r="CZ50" s="772">
        <f>'Прогноз движ.ден.средств'!CZ45</f>
        <v>0</v>
      </c>
      <c r="DA50" s="772">
        <f>'Прогноз движ.ден.средств'!DA45</f>
        <v>0</v>
      </c>
      <c r="DB50" s="772">
        <f>'Прогноз движ.ден.средств'!DB45</f>
        <v>0</v>
      </c>
      <c r="DC50" s="772">
        <f>'Прогноз движ.ден.средств'!DC45</f>
        <v>0</v>
      </c>
      <c r="DD50" s="772">
        <f>'Прогноз движ.ден.средств'!DD45</f>
        <v>0</v>
      </c>
      <c r="DE50" s="772">
        <f>'Прогноз движ.ден.средств'!DE45</f>
        <v>0</v>
      </c>
      <c r="DF50" s="772">
        <f>'Прогноз движ.ден.средств'!DF45</f>
        <v>0</v>
      </c>
      <c r="DG50" s="772">
        <f>'Прогноз движ.ден.средств'!DG45</f>
        <v>0</v>
      </c>
      <c r="DH50" s="772">
        <f>'Прогноз движ.ден.средств'!DH45</f>
        <v>0</v>
      </c>
      <c r="DI50" s="772">
        <f>'Прогноз движ.ден.средств'!DI45</f>
        <v>0</v>
      </c>
      <c r="DJ50" s="772">
        <f>'Прогноз движ.ден.средств'!DJ45</f>
        <v>0</v>
      </c>
      <c r="DK50" s="772">
        <f>'Прогноз движ.ден.средств'!DK45</f>
        <v>0</v>
      </c>
      <c r="DL50" s="772">
        <f>'Прогноз движ.ден.средств'!DL45</f>
        <v>0</v>
      </c>
      <c r="DM50" s="772">
        <f>'Прогноз движ.ден.средств'!DM45</f>
        <v>0</v>
      </c>
      <c r="DN50" s="772">
        <f>'Прогноз движ.ден.средств'!DN45</f>
        <v>0</v>
      </c>
      <c r="DO50" s="772">
        <f>'Прогноз движ.ден.средств'!DO45</f>
        <v>0</v>
      </c>
      <c r="DP50" s="772">
        <f>'Прогноз движ.ден.средств'!DP45</f>
        <v>0</v>
      </c>
      <c r="DQ50" s="772">
        <f>'Прогноз движ.ден.средств'!DQ45</f>
        <v>0</v>
      </c>
      <c r="DR50" s="772">
        <f>'Прогноз движ.ден.средств'!DR45</f>
        <v>0</v>
      </c>
      <c r="DS50" s="772">
        <f>'Прогноз движ.ден.средств'!DS45</f>
        <v>0</v>
      </c>
      <c r="DT50" s="772">
        <f>'Прогноз движ.ден.средств'!DT45</f>
        <v>0</v>
      </c>
      <c r="DU50" s="772">
        <f>'Прогноз движ.ден.средств'!DU45</f>
        <v>0</v>
      </c>
      <c r="DV50" s="772">
        <f>'Прогноз движ.ден.средств'!DV45</f>
        <v>0</v>
      </c>
      <c r="DW50" s="772">
        <f>'Прогноз движ.ден.средств'!DW45</f>
        <v>0</v>
      </c>
      <c r="DX50" s="772">
        <f>'Прогноз движ.ден.средств'!DX45</f>
        <v>0</v>
      </c>
      <c r="DY50" s="772">
        <f>'Прогноз движ.ден.средств'!DY45</f>
        <v>0</v>
      </c>
      <c r="DZ50" s="772">
        <f>'Прогноз движ.ден.средств'!DZ45</f>
        <v>0</v>
      </c>
      <c r="EA50" s="772">
        <f>'Прогноз движ.ден.средств'!EA45</f>
        <v>0</v>
      </c>
      <c r="EB50" s="772">
        <f>'Прогноз движ.ден.средств'!EB45</f>
        <v>0</v>
      </c>
      <c r="EC50" s="772">
        <f>'Прогноз движ.ден.средств'!EC45</f>
        <v>0</v>
      </c>
      <c r="ED50" s="772">
        <f>'Прогноз движ.ден.средств'!ED45</f>
        <v>0</v>
      </c>
      <c r="EE50" s="772">
        <f>'Прогноз движ.ден.средств'!EE45</f>
        <v>0</v>
      </c>
      <c r="EF50" s="772">
        <f>'Прогноз движ.ден.средств'!EF45</f>
        <v>0</v>
      </c>
      <c r="EG50" s="772">
        <f>'Прогноз движ.ден.средств'!EG45</f>
        <v>0</v>
      </c>
      <c r="EH50" s="772">
        <f>'Прогноз движ.ден.средств'!EH45</f>
        <v>0</v>
      </c>
      <c r="EI50" s="772">
        <f>'Прогноз движ.ден.средств'!EI45</f>
        <v>0</v>
      </c>
      <c r="EJ50" s="772">
        <f>'Прогноз движ.ден.средств'!EJ45</f>
        <v>0</v>
      </c>
      <c r="EK50" s="772">
        <f>'Прогноз движ.ден.средств'!EK45</f>
        <v>0</v>
      </c>
    </row>
    <row r="51" spans="1:141" ht="15.75" x14ac:dyDescent="0.25">
      <c r="A51" s="193" t="s">
        <v>550</v>
      </c>
      <c r="B51" s="95" t="s">
        <v>861</v>
      </c>
      <c r="C51" s="806">
        <f>'Прогноз движ.ден.средств'!C46</f>
        <v>0</v>
      </c>
      <c r="D51" s="806">
        <f>'Прогноз движ.ден.средств'!D46</f>
        <v>0</v>
      </c>
      <c r="E51" s="806">
        <f>'Прогноз движ.ден.средств'!E46</f>
        <v>0</v>
      </c>
      <c r="F51" s="806">
        <f>'Прогноз движ.ден.средств'!F46</f>
        <v>0</v>
      </c>
      <c r="G51" s="806">
        <f>'Прогноз движ.ден.средств'!G46</f>
        <v>0</v>
      </c>
      <c r="H51" s="806">
        <f>'Прогноз движ.ден.средств'!H46</f>
        <v>0</v>
      </c>
      <c r="I51" s="806">
        <f>'Прогноз движ.ден.средств'!I46</f>
        <v>0</v>
      </c>
      <c r="J51" s="806">
        <f>'Прогноз движ.ден.средств'!J46</f>
        <v>0</v>
      </c>
      <c r="K51" s="806">
        <f>'Прогноз движ.ден.средств'!K46</f>
        <v>0</v>
      </c>
      <c r="L51" s="806">
        <f>'Прогноз движ.ден.средств'!L46</f>
        <v>0</v>
      </c>
      <c r="M51" s="806">
        <f>'Прогноз движ.ден.средств'!M46</f>
        <v>0</v>
      </c>
      <c r="N51" s="806">
        <f>'Прогноз движ.ден.средств'!N46</f>
        <v>0</v>
      </c>
      <c r="O51" s="806">
        <f>'Прогноз движ.ден.средств'!O46</f>
        <v>0</v>
      </c>
      <c r="P51" s="806">
        <f>'Прогноз движ.ден.средств'!P46</f>
        <v>0</v>
      </c>
      <c r="Q51" s="806">
        <f>'Прогноз движ.ден.средств'!Q46</f>
        <v>0</v>
      </c>
      <c r="R51" s="806">
        <f>'Прогноз движ.ден.средств'!R46</f>
        <v>0</v>
      </c>
      <c r="S51" s="806">
        <f>'Прогноз движ.ден.средств'!S46</f>
        <v>0</v>
      </c>
      <c r="T51" s="806">
        <f>'Прогноз движ.ден.средств'!T46</f>
        <v>0</v>
      </c>
      <c r="U51" s="806">
        <f>'Прогноз движ.ден.средств'!U46</f>
        <v>0</v>
      </c>
      <c r="V51" s="806">
        <f>'Прогноз движ.ден.средств'!V46</f>
        <v>0</v>
      </c>
      <c r="W51" s="806">
        <f>'Прогноз движ.ден.средств'!W46</f>
        <v>0</v>
      </c>
      <c r="X51" s="806">
        <f>'Прогноз движ.ден.средств'!X46</f>
        <v>0</v>
      </c>
      <c r="Y51" s="806">
        <f>'Прогноз движ.ден.средств'!Y46</f>
        <v>0</v>
      </c>
      <c r="Z51" s="806">
        <f>'Прогноз движ.ден.средств'!Z46</f>
        <v>0</v>
      </c>
      <c r="AA51" s="806">
        <f>'Прогноз движ.ден.средств'!AA46</f>
        <v>0</v>
      </c>
      <c r="AB51" s="806">
        <f>'Прогноз движ.ден.средств'!AB46</f>
        <v>0</v>
      </c>
      <c r="AC51" s="806">
        <f>'Прогноз движ.ден.средств'!AC46</f>
        <v>0</v>
      </c>
      <c r="AD51" s="806">
        <f>'Прогноз движ.ден.средств'!AD46</f>
        <v>0</v>
      </c>
      <c r="AE51" s="806">
        <f>'Прогноз движ.ден.средств'!AE46</f>
        <v>0</v>
      </c>
      <c r="AF51" s="806">
        <f>'Прогноз движ.ден.средств'!AF46</f>
        <v>0</v>
      </c>
      <c r="AG51" s="806">
        <f>'Прогноз движ.ден.средств'!AG46</f>
        <v>0</v>
      </c>
      <c r="AH51" s="806">
        <f>'Прогноз движ.ден.средств'!AH46</f>
        <v>0</v>
      </c>
      <c r="AI51" s="806">
        <f>'Прогноз движ.ден.средств'!AI46</f>
        <v>0</v>
      </c>
      <c r="AJ51" s="806">
        <f>'Прогноз движ.ден.средств'!AJ46</f>
        <v>0</v>
      </c>
      <c r="AK51" s="806">
        <f>'Прогноз движ.ден.средств'!AK46</f>
        <v>0</v>
      </c>
      <c r="AL51" s="806">
        <f>'Прогноз движ.ден.средств'!AL46</f>
        <v>0</v>
      </c>
      <c r="AM51" s="806">
        <f>'Прогноз движ.ден.средств'!AM46</f>
        <v>0</v>
      </c>
      <c r="AN51" s="806">
        <f>'Прогноз движ.ден.средств'!AN46</f>
        <v>0</v>
      </c>
      <c r="AO51" s="806">
        <f>'Прогноз движ.ден.средств'!AO46</f>
        <v>0</v>
      </c>
      <c r="AP51" s="806">
        <f>'Прогноз движ.ден.средств'!AP46</f>
        <v>0</v>
      </c>
      <c r="AQ51" s="806">
        <f>'Прогноз движ.ден.средств'!AQ46</f>
        <v>0</v>
      </c>
      <c r="AR51" s="806">
        <f>'Прогноз движ.ден.средств'!AR46</f>
        <v>0</v>
      </c>
      <c r="AS51" s="806">
        <f>'Прогноз движ.ден.средств'!AS46</f>
        <v>0</v>
      </c>
      <c r="AT51" s="806">
        <f>'Прогноз движ.ден.средств'!AT46</f>
        <v>0</v>
      </c>
      <c r="AU51" s="806">
        <f>'Прогноз движ.ден.средств'!AU46</f>
        <v>0</v>
      </c>
      <c r="AV51" s="806">
        <f>'Прогноз движ.ден.средств'!AV46</f>
        <v>0</v>
      </c>
      <c r="AW51" s="806">
        <f>'Прогноз движ.ден.средств'!AW46</f>
        <v>0</v>
      </c>
      <c r="AX51" s="806">
        <f>'Прогноз движ.ден.средств'!AX46</f>
        <v>0</v>
      </c>
      <c r="AY51" s="806">
        <f>'Прогноз движ.ден.средств'!AY46</f>
        <v>0</v>
      </c>
      <c r="AZ51" s="806">
        <f>'Прогноз движ.ден.средств'!AZ46</f>
        <v>0</v>
      </c>
      <c r="BA51" s="806">
        <f>'Прогноз движ.ден.средств'!BA46</f>
        <v>0</v>
      </c>
      <c r="BB51" s="806">
        <f>'Прогноз движ.ден.средств'!BB46</f>
        <v>0</v>
      </c>
      <c r="BC51" s="806">
        <f>'Прогноз движ.ден.средств'!BC46</f>
        <v>0</v>
      </c>
      <c r="BD51" s="806">
        <f>'Прогноз движ.ден.средств'!BD46</f>
        <v>0</v>
      </c>
      <c r="BE51" s="806">
        <f>'Прогноз движ.ден.средств'!BE46</f>
        <v>0</v>
      </c>
      <c r="BF51" s="806">
        <f>'Прогноз движ.ден.средств'!BF46</f>
        <v>0</v>
      </c>
      <c r="BG51" s="806">
        <f>'Прогноз движ.ден.средств'!BG46</f>
        <v>0</v>
      </c>
      <c r="BH51" s="806">
        <f>'Прогноз движ.ден.средств'!BH46</f>
        <v>0</v>
      </c>
      <c r="BI51" s="806">
        <f>'Прогноз движ.ден.средств'!BI46</f>
        <v>0</v>
      </c>
      <c r="BJ51" s="806">
        <f>'Прогноз движ.ден.средств'!BJ46</f>
        <v>0</v>
      </c>
      <c r="BK51" s="806">
        <f>'Прогноз движ.ден.средств'!BK46</f>
        <v>0</v>
      </c>
      <c r="BL51" s="806">
        <f>'Прогноз движ.ден.средств'!BL46</f>
        <v>0</v>
      </c>
      <c r="BM51" s="806">
        <f>'Прогноз движ.ден.средств'!BM46</f>
        <v>0</v>
      </c>
      <c r="BN51" s="806">
        <f>'Прогноз движ.ден.средств'!BN46</f>
        <v>0</v>
      </c>
      <c r="BO51" s="806">
        <f>'Прогноз движ.ден.средств'!BO46</f>
        <v>0</v>
      </c>
      <c r="BP51" s="806">
        <f>'Прогноз движ.ден.средств'!BP46</f>
        <v>0</v>
      </c>
      <c r="BQ51" s="806">
        <f>'Прогноз движ.ден.средств'!BQ46</f>
        <v>0</v>
      </c>
      <c r="BR51" s="806">
        <f>'Прогноз движ.ден.средств'!BR46</f>
        <v>0</v>
      </c>
      <c r="BS51" s="806">
        <f>'Прогноз движ.ден.средств'!BS46</f>
        <v>0</v>
      </c>
      <c r="BT51" s="806">
        <f>'Прогноз движ.ден.средств'!BT46</f>
        <v>0</v>
      </c>
      <c r="BU51" s="806">
        <f>'Прогноз движ.ден.средств'!BU46</f>
        <v>0</v>
      </c>
      <c r="BV51" s="806">
        <f>'Прогноз движ.ден.средств'!BV46</f>
        <v>0</v>
      </c>
      <c r="BW51" s="806">
        <f>'Прогноз движ.ден.средств'!BW46</f>
        <v>0</v>
      </c>
      <c r="BX51" s="806">
        <f>'Прогноз движ.ден.средств'!BX46</f>
        <v>0</v>
      </c>
      <c r="BY51" s="806">
        <f>'Прогноз движ.ден.средств'!BY46</f>
        <v>0</v>
      </c>
      <c r="BZ51" s="806">
        <f>'Прогноз движ.ден.средств'!BZ46</f>
        <v>0</v>
      </c>
      <c r="CA51" s="806">
        <f>'Прогноз движ.ден.средств'!CA46</f>
        <v>0</v>
      </c>
      <c r="CB51" s="806">
        <f>'Прогноз движ.ден.средств'!CB46</f>
        <v>0</v>
      </c>
      <c r="CC51" s="806">
        <f>'Прогноз движ.ден.средств'!CC46</f>
        <v>0</v>
      </c>
      <c r="CD51" s="806">
        <f>'Прогноз движ.ден.средств'!CD46</f>
        <v>0</v>
      </c>
      <c r="CE51" s="806">
        <f>'Прогноз движ.ден.средств'!CE46</f>
        <v>0</v>
      </c>
      <c r="CF51" s="806">
        <f>'Прогноз движ.ден.средств'!CF46</f>
        <v>0</v>
      </c>
      <c r="CG51" s="806">
        <f>'Прогноз движ.ден.средств'!CG46</f>
        <v>0</v>
      </c>
      <c r="CH51" s="806">
        <f>'Прогноз движ.ден.средств'!CH46</f>
        <v>0</v>
      </c>
      <c r="CI51" s="806">
        <f>'Прогноз движ.ден.средств'!CI46</f>
        <v>0</v>
      </c>
      <c r="CJ51" s="806">
        <f>'Прогноз движ.ден.средств'!CJ46</f>
        <v>0</v>
      </c>
      <c r="CK51" s="806">
        <f>'Прогноз движ.ден.средств'!CK46</f>
        <v>0</v>
      </c>
      <c r="CL51" s="806">
        <f>'Прогноз движ.ден.средств'!CL46</f>
        <v>0</v>
      </c>
      <c r="CM51" s="806">
        <f>'Прогноз движ.ден.средств'!CM46</f>
        <v>0</v>
      </c>
      <c r="CN51" s="806">
        <f>'Прогноз движ.ден.средств'!CN46</f>
        <v>0</v>
      </c>
      <c r="CO51" s="806">
        <f>'Прогноз движ.ден.средств'!CO46</f>
        <v>0</v>
      </c>
      <c r="CP51" s="806">
        <f>'Прогноз движ.ден.средств'!CP46</f>
        <v>0</v>
      </c>
      <c r="CQ51" s="806">
        <f>'Прогноз движ.ден.средств'!CQ46</f>
        <v>0</v>
      </c>
      <c r="CR51" s="806">
        <f>'Прогноз движ.ден.средств'!CR46</f>
        <v>0</v>
      </c>
      <c r="CS51" s="806">
        <f>'Прогноз движ.ден.средств'!CS46</f>
        <v>0</v>
      </c>
      <c r="CT51" s="806">
        <f>'Прогноз движ.ден.средств'!CT46</f>
        <v>0</v>
      </c>
      <c r="CU51" s="806">
        <f>'Прогноз движ.ден.средств'!CU46</f>
        <v>0</v>
      </c>
      <c r="CV51" s="806">
        <f>'Прогноз движ.ден.средств'!CV46</f>
        <v>0</v>
      </c>
      <c r="CW51" s="806">
        <f>'Прогноз движ.ден.средств'!CW46</f>
        <v>0</v>
      </c>
      <c r="CX51" s="806">
        <f>'Прогноз движ.ден.средств'!CX46</f>
        <v>0</v>
      </c>
      <c r="CY51" s="806">
        <f>'Прогноз движ.ден.средств'!CY46</f>
        <v>0</v>
      </c>
      <c r="CZ51" s="806">
        <f>'Прогноз движ.ден.средств'!CZ46</f>
        <v>0</v>
      </c>
      <c r="DA51" s="806">
        <f>'Прогноз движ.ден.средств'!DA46</f>
        <v>0</v>
      </c>
      <c r="DB51" s="806">
        <f>'Прогноз движ.ден.средств'!DB46</f>
        <v>0</v>
      </c>
      <c r="DC51" s="806">
        <f>'Прогноз движ.ден.средств'!DC46</f>
        <v>0</v>
      </c>
      <c r="DD51" s="806">
        <f>'Прогноз движ.ден.средств'!DD46</f>
        <v>0</v>
      </c>
      <c r="DE51" s="806">
        <f>'Прогноз движ.ден.средств'!DE46</f>
        <v>0</v>
      </c>
      <c r="DF51" s="806">
        <f>'Прогноз движ.ден.средств'!DF46</f>
        <v>0</v>
      </c>
      <c r="DG51" s="806">
        <f>'Прогноз движ.ден.средств'!DG46</f>
        <v>0</v>
      </c>
      <c r="DH51" s="806">
        <f>'Прогноз движ.ден.средств'!DH46</f>
        <v>0</v>
      </c>
      <c r="DI51" s="806">
        <f>'Прогноз движ.ден.средств'!DI46</f>
        <v>0</v>
      </c>
      <c r="DJ51" s="806">
        <f>'Прогноз движ.ден.средств'!DJ46</f>
        <v>0</v>
      </c>
      <c r="DK51" s="806">
        <f>'Прогноз движ.ден.средств'!DK46</f>
        <v>0</v>
      </c>
      <c r="DL51" s="806">
        <f>'Прогноз движ.ден.средств'!DL46</f>
        <v>0</v>
      </c>
      <c r="DM51" s="806">
        <f>'Прогноз движ.ден.средств'!DM46</f>
        <v>0</v>
      </c>
      <c r="DN51" s="806">
        <f>'Прогноз движ.ден.средств'!DN46</f>
        <v>0</v>
      </c>
      <c r="DO51" s="806">
        <f>'Прогноз движ.ден.средств'!DO46</f>
        <v>0</v>
      </c>
      <c r="DP51" s="806">
        <f>'Прогноз движ.ден.средств'!DP46</f>
        <v>0</v>
      </c>
      <c r="DQ51" s="806">
        <f>'Прогноз движ.ден.средств'!DQ46</f>
        <v>0</v>
      </c>
      <c r="DR51" s="806">
        <f>'Прогноз движ.ден.средств'!DR46</f>
        <v>0</v>
      </c>
      <c r="DS51" s="806">
        <f>'Прогноз движ.ден.средств'!DS46</f>
        <v>0</v>
      </c>
      <c r="DT51" s="806">
        <f>'Прогноз движ.ден.средств'!DT46</f>
        <v>0</v>
      </c>
      <c r="DU51" s="806">
        <f>'Прогноз движ.ден.средств'!DU46</f>
        <v>0</v>
      </c>
      <c r="DV51" s="806">
        <f>'Прогноз движ.ден.средств'!DV46</f>
        <v>0</v>
      </c>
      <c r="DW51" s="806">
        <f>'Прогноз движ.ден.средств'!DW46</f>
        <v>0</v>
      </c>
      <c r="DX51" s="806">
        <f>'Прогноз движ.ден.средств'!DX46</f>
        <v>0</v>
      </c>
      <c r="DY51" s="806">
        <f>'Прогноз движ.ден.средств'!DY46</f>
        <v>0</v>
      </c>
      <c r="DZ51" s="806">
        <f>'Прогноз движ.ден.средств'!DZ46</f>
        <v>0</v>
      </c>
      <c r="EA51" s="806">
        <f>'Прогноз движ.ден.средств'!EA46</f>
        <v>0</v>
      </c>
      <c r="EB51" s="806">
        <f>'Прогноз движ.ден.средств'!EB46</f>
        <v>0</v>
      </c>
      <c r="EC51" s="806">
        <f>'Прогноз движ.ден.средств'!EC46</f>
        <v>0</v>
      </c>
      <c r="ED51" s="806">
        <f>'Прогноз движ.ден.средств'!ED46</f>
        <v>0</v>
      </c>
      <c r="EE51" s="806">
        <f>'Прогноз движ.ден.средств'!EE46</f>
        <v>0</v>
      </c>
      <c r="EF51" s="806">
        <f>'Прогноз движ.ден.средств'!EF46</f>
        <v>0</v>
      </c>
      <c r="EG51" s="806">
        <f>'Прогноз движ.ден.средств'!EG46</f>
        <v>0</v>
      </c>
      <c r="EH51" s="806">
        <f>'Прогноз движ.ден.средств'!EH46</f>
        <v>0</v>
      </c>
      <c r="EI51" s="806">
        <f>'Прогноз движ.ден.средств'!EI46</f>
        <v>0</v>
      </c>
      <c r="EJ51" s="806">
        <f>'Прогноз движ.ден.средств'!EJ46</f>
        <v>0</v>
      </c>
      <c r="EK51" s="806">
        <f>'Прогноз движ.ден.средств'!EK46</f>
        <v>0</v>
      </c>
    </row>
    <row r="52" spans="1:141" ht="15.75" x14ac:dyDescent="0.25">
      <c r="A52" s="193" t="s">
        <v>176</v>
      </c>
      <c r="B52" s="95" t="s">
        <v>862</v>
      </c>
      <c r="C52" s="772">
        <f>'Прогноз движ.ден.средств'!C47</f>
        <v>0</v>
      </c>
      <c r="D52" s="772">
        <f>'Прогноз движ.ден.средств'!D47</f>
        <v>0</v>
      </c>
      <c r="E52" s="772">
        <f>'Прогноз движ.ден.средств'!E47</f>
        <v>0</v>
      </c>
      <c r="F52" s="772">
        <f>'Прогноз движ.ден.средств'!F47</f>
        <v>0</v>
      </c>
      <c r="G52" s="772">
        <f>'Прогноз движ.ден.средств'!G47</f>
        <v>0</v>
      </c>
      <c r="H52" s="772">
        <f>'Прогноз движ.ден.средств'!H47</f>
        <v>0</v>
      </c>
      <c r="I52" s="772">
        <f>'Прогноз движ.ден.средств'!I47</f>
        <v>0</v>
      </c>
      <c r="J52" s="772">
        <f>'Прогноз движ.ден.средств'!J47</f>
        <v>0</v>
      </c>
      <c r="K52" s="772">
        <f>'Прогноз движ.ден.средств'!K47</f>
        <v>0</v>
      </c>
      <c r="L52" s="772">
        <f>'Прогноз движ.ден.средств'!L47</f>
        <v>0</v>
      </c>
      <c r="M52" s="772">
        <f>'Прогноз движ.ден.средств'!M47</f>
        <v>0</v>
      </c>
      <c r="N52" s="772">
        <f>'Прогноз движ.ден.средств'!N47</f>
        <v>0</v>
      </c>
      <c r="O52" s="772">
        <f>'Прогноз движ.ден.средств'!O47</f>
        <v>0</v>
      </c>
      <c r="P52" s="772">
        <f>'Прогноз движ.ден.средств'!P47</f>
        <v>0</v>
      </c>
      <c r="Q52" s="772">
        <f>'Прогноз движ.ден.средств'!Q47</f>
        <v>0</v>
      </c>
      <c r="R52" s="772">
        <f>'Прогноз движ.ден.средств'!R47</f>
        <v>0</v>
      </c>
      <c r="S52" s="772">
        <f>'Прогноз движ.ден.средств'!S47</f>
        <v>0</v>
      </c>
      <c r="T52" s="772">
        <f>'Прогноз движ.ден.средств'!T47</f>
        <v>0</v>
      </c>
      <c r="U52" s="772">
        <f>'Прогноз движ.ден.средств'!U47</f>
        <v>0</v>
      </c>
      <c r="V52" s="772">
        <f>'Прогноз движ.ден.средств'!V47</f>
        <v>0</v>
      </c>
      <c r="W52" s="772">
        <f>'Прогноз движ.ден.средств'!W47</f>
        <v>0</v>
      </c>
      <c r="X52" s="772">
        <f>'Прогноз движ.ден.средств'!X47</f>
        <v>0</v>
      </c>
      <c r="Y52" s="772">
        <f>'Прогноз движ.ден.средств'!Y47</f>
        <v>0</v>
      </c>
      <c r="Z52" s="772">
        <f>'Прогноз движ.ден.средств'!Z47</f>
        <v>0</v>
      </c>
      <c r="AA52" s="772">
        <f>'Прогноз движ.ден.средств'!AA47</f>
        <v>0</v>
      </c>
      <c r="AB52" s="772">
        <f>'Прогноз движ.ден.средств'!AB47</f>
        <v>0</v>
      </c>
      <c r="AC52" s="772">
        <f>'Прогноз движ.ден.средств'!AC47</f>
        <v>0</v>
      </c>
      <c r="AD52" s="772">
        <f>'Прогноз движ.ден.средств'!AD47</f>
        <v>0</v>
      </c>
      <c r="AE52" s="772">
        <f>'Прогноз движ.ден.средств'!AE47</f>
        <v>0</v>
      </c>
      <c r="AF52" s="772">
        <f>'Прогноз движ.ден.средств'!AF47</f>
        <v>0</v>
      </c>
      <c r="AG52" s="772">
        <f>'Прогноз движ.ден.средств'!AG47</f>
        <v>0</v>
      </c>
      <c r="AH52" s="772">
        <f>'Прогноз движ.ден.средств'!AH47</f>
        <v>0</v>
      </c>
      <c r="AI52" s="772">
        <f>'Прогноз движ.ден.средств'!AI47</f>
        <v>0</v>
      </c>
      <c r="AJ52" s="772">
        <f>'Прогноз движ.ден.средств'!AJ47</f>
        <v>0</v>
      </c>
      <c r="AK52" s="772">
        <f>'Прогноз движ.ден.средств'!AK47</f>
        <v>0</v>
      </c>
      <c r="AL52" s="772">
        <f>'Прогноз движ.ден.средств'!AL47</f>
        <v>0</v>
      </c>
      <c r="AM52" s="772">
        <f>'Прогноз движ.ден.средств'!AM47</f>
        <v>0</v>
      </c>
      <c r="AN52" s="772">
        <f>'Прогноз движ.ден.средств'!AN47</f>
        <v>0</v>
      </c>
      <c r="AO52" s="772">
        <f>'Прогноз движ.ден.средств'!AO47</f>
        <v>0</v>
      </c>
      <c r="AP52" s="772">
        <f>'Прогноз движ.ден.средств'!AP47</f>
        <v>0</v>
      </c>
      <c r="AQ52" s="772">
        <f>'Прогноз движ.ден.средств'!AQ47</f>
        <v>0</v>
      </c>
      <c r="AR52" s="772">
        <f>'Прогноз движ.ден.средств'!AR47</f>
        <v>0</v>
      </c>
      <c r="AS52" s="772">
        <f>'Прогноз движ.ден.средств'!AS47</f>
        <v>0</v>
      </c>
      <c r="AT52" s="772">
        <f>'Прогноз движ.ден.средств'!AT47</f>
        <v>0</v>
      </c>
      <c r="AU52" s="772">
        <f>'Прогноз движ.ден.средств'!AU47</f>
        <v>0</v>
      </c>
      <c r="AV52" s="772">
        <f>'Прогноз движ.ден.средств'!AV47</f>
        <v>0</v>
      </c>
      <c r="AW52" s="772">
        <f>'Прогноз движ.ден.средств'!AW47</f>
        <v>0</v>
      </c>
      <c r="AX52" s="772">
        <f>'Прогноз движ.ден.средств'!AX47</f>
        <v>0</v>
      </c>
      <c r="AY52" s="772">
        <f>'Прогноз движ.ден.средств'!AY47</f>
        <v>0</v>
      </c>
      <c r="AZ52" s="772">
        <f>'Прогноз движ.ден.средств'!AZ47</f>
        <v>0</v>
      </c>
      <c r="BA52" s="772">
        <f>'Прогноз движ.ден.средств'!BA47</f>
        <v>0</v>
      </c>
      <c r="BB52" s="772">
        <f>'Прогноз движ.ден.средств'!BB47</f>
        <v>0</v>
      </c>
      <c r="BC52" s="772">
        <f>'Прогноз движ.ден.средств'!BC47</f>
        <v>0</v>
      </c>
      <c r="BD52" s="772">
        <f>'Прогноз движ.ден.средств'!BD47</f>
        <v>0</v>
      </c>
      <c r="BE52" s="772">
        <f>'Прогноз движ.ден.средств'!BE47</f>
        <v>0</v>
      </c>
      <c r="BF52" s="772">
        <f>'Прогноз движ.ден.средств'!BF47</f>
        <v>0</v>
      </c>
      <c r="BG52" s="772">
        <f>'Прогноз движ.ден.средств'!BG47</f>
        <v>0</v>
      </c>
      <c r="BH52" s="772">
        <f>'Прогноз движ.ден.средств'!BH47</f>
        <v>0</v>
      </c>
      <c r="BI52" s="772">
        <f>'Прогноз движ.ден.средств'!BI47</f>
        <v>0</v>
      </c>
      <c r="BJ52" s="772">
        <f>'Прогноз движ.ден.средств'!BJ47</f>
        <v>0</v>
      </c>
      <c r="BK52" s="772">
        <f>'Прогноз движ.ден.средств'!BK47</f>
        <v>0</v>
      </c>
      <c r="BL52" s="772">
        <f>'Прогноз движ.ден.средств'!BL47</f>
        <v>0</v>
      </c>
      <c r="BM52" s="772">
        <f>'Прогноз движ.ден.средств'!BM47</f>
        <v>0</v>
      </c>
      <c r="BN52" s="772">
        <f>'Прогноз движ.ден.средств'!BN47</f>
        <v>0</v>
      </c>
      <c r="BO52" s="772">
        <f>'Прогноз движ.ден.средств'!BO47</f>
        <v>0</v>
      </c>
      <c r="BP52" s="772">
        <f>'Прогноз движ.ден.средств'!BP47</f>
        <v>0</v>
      </c>
      <c r="BQ52" s="772">
        <f>'Прогноз движ.ден.средств'!BQ47</f>
        <v>0</v>
      </c>
      <c r="BR52" s="772">
        <f>'Прогноз движ.ден.средств'!BR47</f>
        <v>0</v>
      </c>
      <c r="BS52" s="772">
        <f>'Прогноз движ.ден.средств'!BS47</f>
        <v>0</v>
      </c>
      <c r="BT52" s="772">
        <f>'Прогноз движ.ден.средств'!BT47</f>
        <v>0</v>
      </c>
      <c r="BU52" s="772">
        <f>'Прогноз движ.ден.средств'!BU47</f>
        <v>0</v>
      </c>
      <c r="BV52" s="772">
        <f>'Прогноз движ.ден.средств'!BV47</f>
        <v>0</v>
      </c>
      <c r="BW52" s="772">
        <f>'Прогноз движ.ден.средств'!BW47</f>
        <v>0</v>
      </c>
      <c r="BX52" s="772">
        <f>'Прогноз движ.ден.средств'!BX47</f>
        <v>0</v>
      </c>
      <c r="BY52" s="772">
        <f>'Прогноз движ.ден.средств'!BY47</f>
        <v>0</v>
      </c>
      <c r="BZ52" s="772">
        <f>'Прогноз движ.ден.средств'!BZ47</f>
        <v>0</v>
      </c>
      <c r="CA52" s="772">
        <f>'Прогноз движ.ден.средств'!CA47</f>
        <v>0</v>
      </c>
      <c r="CB52" s="772">
        <f>'Прогноз движ.ден.средств'!CB47</f>
        <v>0</v>
      </c>
      <c r="CC52" s="772">
        <f>'Прогноз движ.ден.средств'!CC47</f>
        <v>0</v>
      </c>
      <c r="CD52" s="772">
        <f>'Прогноз движ.ден.средств'!CD47</f>
        <v>0</v>
      </c>
      <c r="CE52" s="772">
        <f>'Прогноз движ.ден.средств'!CE47</f>
        <v>0</v>
      </c>
      <c r="CF52" s="772">
        <f>'Прогноз движ.ден.средств'!CF47</f>
        <v>0</v>
      </c>
      <c r="CG52" s="772">
        <f>'Прогноз движ.ден.средств'!CG47</f>
        <v>0</v>
      </c>
      <c r="CH52" s="772">
        <f>'Прогноз движ.ден.средств'!CH47</f>
        <v>0</v>
      </c>
      <c r="CI52" s="772">
        <f>'Прогноз движ.ден.средств'!CI47</f>
        <v>0</v>
      </c>
      <c r="CJ52" s="772">
        <f>'Прогноз движ.ден.средств'!CJ47</f>
        <v>0</v>
      </c>
      <c r="CK52" s="772">
        <f>'Прогноз движ.ден.средств'!CK47</f>
        <v>0</v>
      </c>
      <c r="CL52" s="772">
        <f>'Прогноз движ.ден.средств'!CL47</f>
        <v>0</v>
      </c>
      <c r="CM52" s="772">
        <f>'Прогноз движ.ден.средств'!CM47</f>
        <v>0</v>
      </c>
      <c r="CN52" s="772">
        <f>'Прогноз движ.ден.средств'!CN47</f>
        <v>0</v>
      </c>
      <c r="CO52" s="772">
        <f>'Прогноз движ.ден.средств'!CO47</f>
        <v>0</v>
      </c>
      <c r="CP52" s="772">
        <f>'Прогноз движ.ден.средств'!CP47</f>
        <v>0</v>
      </c>
      <c r="CQ52" s="772">
        <f>'Прогноз движ.ден.средств'!CQ47</f>
        <v>0</v>
      </c>
      <c r="CR52" s="772">
        <f>'Прогноз движ.ден.средств'!CR47</f>
        <v>0</v>
      </c>
      <c r="CS52" s="772">
        <f>'Прогноз движ.ден.средств'!CS47</f>
        <v>0</v>
      </c>
      <c r="CT52" s="772">
        <f>'Прогноз движ.ден.средств'!CT47</f>
        <v>0</v>
      </c>
      <c r="CU52" s="772">
        <f>'Прогноз движ.ден.средств'!CU47</f>
        <v>0</v>
      </c>
      <c r="CV52" s="772">
        <f>'Прогноз движ.ден.средств'!CV47</f>
        <v>0</v>
      </c>
      <c r="CW52" s="772">
        <f>'Прогноз движ.ден.средств'!CW47</f>
        <v>0</v>
      </c>
      <c r="CX52" s="772">
        <f>'Прогноз движ.ден.средств'!CX47</f>
        <v>0</v>
      </c>
      <c r="CY52" s="772">
        <f>'Прогноз движ.ден.средств'!CY47</f>
        <v>0</v>
      </c>
      <c r="CZ52" s="772">
        <f>'Прогноз движ.ден.средств'!CZ47</f>
        <v>0</v>
      </c>
      <c r="DA52" s="772">
        <f>'Прогноз движ.ден.средств'!DA47</f>
        <v>0</v>
      </c>
      <c r="DB52" s="772">
        <f>'Прогноз движ.ден.средств'!DB47</f>
        <v>0</v>
      </c>
      <c r="DC52" s="772">
        <f>'Прогноз движ.ден.средств'!DC47</f>
        <v>0</v>
      </c>
      <c r="DD52" s="772">
        <f>'Прогноз движ.ден.средств'!DD47</f>
        <v>0</v>
      </c>
      <c r="DE52" s="772">
        <f>'Прогноз движ.ден.средств'!DE47</f>
        <v>0</v>
      </c>
      <c r="DF52" s="772">
        <f>'Прогноз движ.ден.средств'!DF47</f>
        <v>0</v>
      </c>
      <c r="DG52" s="772">
        <f>'Прогноз движ.ден.средств'!DG47</f>
        <v>0</v>
      </c>
      <c r="DH52" s="772">
        <f>'Прогноз движ.ден.средств'!DH47</f>
        <v>0</v>
      </c>
      <c r="DI52" s="772">
        <f>'Прогноз движ.ден.средств'!DI47</f>
        <v>0</v>
      </c>
      <c r="DJ52" s="772">
        <f>'Прогноз движ.ден.средств'!DJ47</f>
        <v>0</v>
      </c>
      <c r="DK52" s="772">
        <f>'Прогноз движ.ден.средств'!DK47</f>
        <v>0</v>
      </c>
      <c r="DL52" s="772">
        <f>'Прогноз движ.ден.средств'!DL47</f>
        <v>0</v>
      </c>
      <c r="DM52" s="772">
        <f>'Прогноз движ.ден.средств'!DM47</f>
        <v>0</v>
      </c>
      <c r="DN52" s="772">
        <f>'Прогноз движ.ден.средств'!DN47</f>
        <v>0</v>
      </c>
      <c r="DO52" s="772">
        <f>'Прогноз движ.ден.средств'!DO47</f>
        <v>0</v>
      </c>
      <c r="DP52" s="772">
        <f>'Прогноз движ.ден.средств'!DP47</f>
        <v>0</v>
      </c>
      <c r="DQ52" s="772">
        <f>'Прогноз движ.ден.средств'!DQ47</f>
        <v>0</v>
      </c>
      <c r="DR52" s="772">
        <f>'Прогноз движ.ден.средств'!DR47</f>
        <v>0</v>
      </c>
      <c r="DS52" s="772">
        <f>'Прогноз движ.ден.средств'!DS47</f>
        <v>0</v>
      </c>
      <c r="DT52" s="772">
        <f>'Прогноз движ.ден.средств'!DT47</f>
        <v>0</v>
      </c>
      <c r="DU52" s="772">
        <f>'Прогноз движ.ден.средств'!DU47</f>
        <v>0</v>
      </c>
      <c r="DV52" s="772">
        <f>'Прогноз движ.ден.средств'!DV47</f>
        <v>0</v>
      </c>
      <c r="DW52" s="772">
        <f>'Прогноз движ.ден.средств'!DW47</f>
        <v>0</v>
      </c>
      <c r="DX52" s="772">
        <f>'Прогноз движ.ден.средств'!DX47</f>
        <v>0</v>
      </c>
      <c r="DY52" s="772">
        <f>'Прогноз движ.ден.средств'!DY47</f>
        <v>0</v>
      </c>
      <c r="DZ52" s="772">
        <f>'Прогноз движ.ден.средств'!DZ47</f>
        <v>0</v>
      </c>
      <c r="EA52" s="772">
        <f>'Прогноз движ.ден.средств'!EA47</f>
        <v>0</v>
      </c>
      <c r="EB52" s="772">
        <f>'Прогноз движ.ден.средств'!EB47</f>
        <v>0</v>
      </c>
      <c r="EC52" s="772">
        <f>'Прогноз движ.ден.средств'!EC47</f>
        <v>0</v>
      </c>
      <c r="ED52" s="772">
        <f>'Прогноз движ.ден.средств'!ED47</f>
        <v>0</v>
      </c>
      <c r="EE52" s="772">
        <f>'Прогноз движ.ден.средств'!EE47</f>
        <v>0</v>
      </c>
      <c r="EF52" s="772">
        <f>'Прогноз движ.ден.средств'!EF47</f>
        <v>0</v>
      </c>
      <c r="EG52" s="772">
        <f>'Прогноз движ.ден.средств'!EG47</f>
        <v>0</v>
      </c>
      <c r="EH52" s="772">
        <f>'Прогноз движ.ден.средств'!EH47</f>
        <v>0</v>
      </c>
      <c r="EI52" s="772">
        <f>'Прогноз движ.ден.средств'!EI47</f>
        <v>0</v>
      </c>
      <c r="EJ52" s="772">
        <f>'Прогноз движ.ден.средств'!EJ47</f>
        <v>0</v>
      </c>
      <c r="EK52" s="772">
        <f>'Прогноз движ.ден.средств'!EK47</f>
        <v>0</v>
      </c>
    </row>
    <row r="53" spans="1:141" ht="15.75" x14ac:dyDescent="0.25">
      <c r="A53" s="193" t="s">
        <v>863</v>
      </c>
      <c r="B53" s="95" t="s">
        <v>864</v>
      </c>
      <c r="C53" s="772">
        <f>'Прогноз движ.ден.средств'!C48</f>
        <v>0</v>
      </c>
      <c r="D53" s="772">
        <f>'Прогноз движ.ден.средств'!D48</f>
        <v>0</v>
      </c>
      <c r="E53" s="772">
        <f>'Прогноз движ.ден.средств'!E48</f>
        <v>0</v>
      </c>
      <c r="F53" s="772">
        <f>'Прогноз движ.ден.средств'!F48</f>
        <v>0</v>
      </c>
      <c r="G53" s="772">
        <f>'Прогноз движ.ден.средств'!G48</f>
        <v>0</v>
      </c>
      <c r="H53" s="772">
        <f>'Прогноз движ.ден.средств'!H48</f>
        <v>0</v>
      </c>
      <c r="I53" s="772">
        <f>'Прогноз движ.ден.средств'!I48</f>
        <v>0</v>
      </c>
      <c r="J53" s="772">
        <f>'Прогноз движ.ден.средств'!J48</f>
        <v>0</v>
      </c>
      <c r="K53" s="772">
        <f>'Прогноз движ.ден.средств'!K48</f>
        <v>0</v>
      </c>
      <c r="L53" s="772">
        <f>'Прогноз движ.ден.средств'!L48</f>
        <v>0</v>
      </c>
      <c r="M53" s="772">
        <f>'Прогноз движ.ден.средств'!M48</f>
        <v>0</v>
      </c>
      <c r="N53" s="772">
        <f>'Прогноз движ.ден.средств'!N48</f>
        <v>0</v>
      </c>
      <c r="O53" s="772">
        <f>'Прогноз движ.ден.средств'!O48</f>
        <v>0</v>
      </c>
      <c r="P53" s="772">
        <f>'Прогноз движ.ден.средств'!P48</f>
        <v>0</v>
      </c>
      <c r="Q53" s="772">
        <f>'Прогноз движ.ден.средств'!Q48</f>
        <v>0</v>
      </c>
      <c r="R53" s="772">
        <f>'Прогноз движ.ден.средств'!R48</f>
        <v>0</v>
      </c>
      <c r="S53" s="772">
        <f>'Прогноз движ.ден.средств'!S48</f>
        <v>0</v>
      </c>
      <c r="T53" s="772">
        <f>'Прогноз движ.ден.средств'!T48</f>
        <v>0</v>
      </c>
      <c r="U53" s="772">
        <f>'Прогноз движ.ден.средств'!U48</f>
        <v>0</v>
      </c>
      <c r="V53" s="772">
        <f>'Прогноз движ.ден.средств'!V48</f>
        <v>0</v>
      </c>
      <c r="W53" s="772">
        <f>'Прогноз движ.ден.средств'!W48</f>
        <v>0</v>
      </c>
      <c r="X53" s="772">
        <f>'Прогноз движ.ден.средств'!X48</f>
        <v>0</v>
      </c>
      <c r="Y53" s="772">
        <f>'Прогноз движ.ден.средств'!Y48</f>
        <v>0</v>
      </c>
      <c r="Z53" s="772">
        <f>'Прогноз движ.ден.средств'!Z48</f>
        <v>0</v>
      </c>
      <c r="AA53" s="772">
        <f>'Прогноз движ.ден.средств'!AA48</f>
        <v>0</v>
      </c>
      <c r="AB53" s="772">
        <f>'Прогноз движ.ден.средств'!AB48</f>
        <v>0</v>
      </c>
      <c r="AC53" s="772">
        <f>'Прогноз движ.ден.средств'!AC48</f>
        <v>0</v>
      </c>
      <c r="AD53" s="772">
        <f>'Прогноз движ.ден.средств'!AD48</f>
        <v>0</v>
      </c>
      <c r="AE53" s="772">
        <f>'Прогноз движ.ден.средств'!AE48</f>
        <v>0</v>
      </c>
      <c r="AF53" s="772">
        <f>'Прогноз движ.ден.средств'!AF48</f>
        <v>0</v>
      </c>
      <c r="AG53" s="772">
        <f>'Прогноз движ.ден.средств'!AG48</f>
        <v>0</v>
      </c>
      <c r="AH53" s="772">
        <f>'Прогноз движ.ден.средств'!AH48</f>
        <v>0</v>
      </c>
      <c r="AI53" s="772">
        <f>'Прогноз движ.ден.средств'!AI48</f>
        <v>0</v>
      </c>
      <c r="AJ53" s="772">
        <f>'Прогноз движ.ден.средств'!AJ48</f>
        <v>0</v>
      </c>
      <c r="AK53" s="772">
        <f>'Прогноз движ.ден.средств'!AK48</f>
        <v>0</v>
      </c>
      <c r="AL53" s="772">
        <f>'Прогноз движ.ден.средств'!AL48</f>
        <v>0</v>
      </c>
      <c r="AM53" s="772">
        <f>'Прогноз движ.ден.средств'!AM48</f>
        <v>0</v>
      </c>
      <c r="AN53" s="772">
        <f>'Прогноз движ.ден.средств'!AN48</f>
        <v>0</v>
      </c>
      <c r="AO53" s="772">
        <f>'Прогноз движ.ден.средств'!AO48</f>
        <v>0</v>
      </c>
      <c r="AP53" s="772">
        <f>'Прогноз движ.ден.средств'!AP48</f>
        <v>0</v>
      </c>
      <c r="AQ53" s="772">
        <f>'Прогноз движ.ден.средств'!AQ48</f>
        <v>0</v>
      </c>
      <c r="AR53" s="772">
        <f>'Прогноз движ.ден.средств'!AR48</f>
        <v>0</v>
      </c>
      <c r="AS53" s="772">
        <f>'Прогноз движ.ден.средств'!AS48</f>
        <v>0</v>
      </c>
      <c r="AT53" s="772">
        <f>'Прогноз движ.ден.средств'!AT48</f>
        <v>0</v>
      </c>
      <c r="AU53" s="772">
        <f>'Прогноз движ.ден.средств'!AU48</f>
        <v>0</v>
      </c>
      <c r="AV53" s="772">
        <f>'Прогноз движ.ден.средств'!AV48</f>
        <v>0</v>
      </c>
      <c r="AW53" s="772">
        <f>'Прогноз движ.ден.средств'!AW48</f>
        <v>0</v>
      </c>
      <c r="AX53" s="772">
        <f>'Прогноз движ.ден.средств'!AX48</f>
        <v>0</v>
      </c>
      <c r="AY53" s="772">
        <f>'Прогноз движ.ден.средств'!AY48</f>
        <v>0</v>
      </c>
      <c r="AZ53" s="772">
        <f>'Прогноз движ.ден.средств'!AZ48</f>
        <v>0</v>
      </c>
      <c r="BA53" s="772">
        <f>'Прогноз движ.ден.средств'!BA48</f>
        <v>0</v>
      </c>
      <c r="BB53" s="772">
        <f>'Прогноз движ.ден.средств'!BB48</f>
        <v>0</v>
      </c>
      <c r="BC53" s="772">
        <f>'Прогноз движ.ден.средств'!BC48</f>
        <v>0</v>
      </c>
      <c r="BD53" s="772">
        <f>'Прогноз движ.ден.средств'!BD48</f>
        <v>0</v>
      </c>
      <c r="BE53" s="772">
        <f>'Прогноз движ.ден.средств'!BE48</f>
        <v>0</v>
      </c>
      <c r="BF53" s="772">
        <f>'Прогноз движ.ден.средств'!BF48</f>
        <v>0</v>
      </c>
      <c r="BG53" s="772">
        <f>'Прогноз движ.ден.средств'!BG48</f>
        <v>0</v>
      </c>
      <c r="BH53" s="772">
        <f>'Прогноз движ.ден.средств'!BH48</f>
        <v>0</v>
      </c>
      <c r="BI53" s="772">
        <f>'Прогноз движ.ден.средств'!BI48</f>
        <v>0</v>
      </c>
      <c r="BJ53" s="772">
        <f>'Прогноз движ.ден.средств'!BJ48</f>
        <v>0</v>
      </c>
      <c r="BK53" s="772">
        <f>'Прогноз движ.ден.средств'!BK48</f>
        <v>0</v>
      </c>
      <c r="BL53" s="772">
        <f>'Прогноз движ.ден.средств'!BL48</f>
        <v>0</v>
      </c>
      <c r="BM53" s="772">
        <f>'Прогноз движ.ден.средств'!BM48</f>
        <v>0</v>
      </c>
      <c r="BN53" s="772">
        <f>'Прогноз движ.ден.средств'!BN48</f>
        <v>0</v>
      </c>
      <c r="BO53" s="772">
        <f>'Прогноз движ.ден.средств'!BO48</f>
        <v>0</v>
      </c>
      <c r="BP53" s="772">
        <f>'Прогноз движ.ден.средств'!BP48</f>
        <v>0</v>
      </c>
      <c r="BQ53" s="772">
        <f>'Прогноз движ.ден.средств'!BQ48</f>
        <v>0</v>
      </c>
      <c r="BR53" s="772">
        <f>'Прогноз движ.ден.средств'!BR48</f>
        <v>0</v>
      </c>
      <c r="BS53" s="772">
        <f>'Прогноз движ.ден.средств'!BS48</f>
        <v>0</v>
      </c>
      <c r="BT53" s="772">
        <f>'Прогноз движ.ден.средств'!BT48</f>
        <v>0</v>
      </c>
      <c r="BU53" s="772">
        <f>'Прогноз движ.ден.средств'!BU48</f>
        <v>0</v>
      </c>
      <c r="BV53" s="772">
        <f>'Прогноз движ.ден.средств'!BV48</f>
        <v>0</v>
      </c>
      <c r="BW53" s="772">
        <f>'Прогноз движ.ден.средств'!BW48</f>
        <v>0</v>
      </c>
      <c r="BX53" s="772">
        <f>'Прогноз движ.ден.средств'!BX48</f>
        <v>0</v>
      </c>
      <c r="BY53" s="772">
        <f>'Прогноз движ.ден.средств'!BY48</f>
        <v>0</v>
      </c>
      <c r="BZ53" s="772">
        <f>'Прогноз движ.ден.средств'!BZ48</f>
        <v>0</v>
      </c>
      <c r="CA53" s="772">
        <f>'Прогноз движ.ден.средств'!CA48</f>
        <v>0</v>
      </c>
      <c r="CB53" s="772">
        <f>'Прогноз движ.ден.средств'!CB48</f>
        <v>0</v>
      </c>
      <c r="CC53" s="772">
        <f>'Прогноз движ.ден.средств'!CC48</f>
        <v>0</v>
      </c>
      <c r="CD53" s="772">
        <f>'Прогноз движ.ден.средств'!CD48</f>
        <v>0</v>
      </c>
      <c r="CE53" s="772">
        <f>'Прогноз движ.ден.средств'!CE48</f>
        <v>0</v>
      </c>
      <c r="CF53" s="772">
        <f>'Прогноз движ.ден.средств'!CF48</f>
        <v>0</v>
      </c>
      <c r="CG53" s="772">
        <f>'Прогноз движ.ден.средств'!CG48</f>
        <v>0</v>
      </c>
      <c r="CH53" s="772">
        <f>'Прогноз движ.ден.средств'!CH48</f>
        <v>0</v>
      </c>
      <c r="CI53" s="772">
        <f>'Прогноз движ.ден.средств'!CI48</f>
        <v>0</v>
      </c>
      <c r="CJ53" s="772">
        <f>'Прогноз движ.ден.средств'!CJ48</f>
        <v>0</v>
      </c>
      <c r="CK53" s="772">
        <f>'Прогноз движ.ден.средств'!CK48</f>
        <v>0</v>
      </c>
      <c r="CL53" s="772">
        <f>'Прогноз движ.ден.средств'!CL48</f>
        <v>0</v>
      </c>
      <c r="CM53" s="772">
        <f>'Прогноз движ.ден.средств'!CM48</f>
        <v>0</v>
      </c>
      <c r="CN53" s="772">
        <f>'Прогноз движ.ден.средств'!CN48</f>
        <v>0</v>
      </c>
      <c r="CO53" s="772">
        <f>'Прогноз движ.ден.средств'!CO48</f>
        <v>0</v>
      </c>
      <c r="CP53" s="772">
        <f>'Прогноз движ.ден.средств'!CP48</f>
        <v>0</v>
      </c>
      <c r="CQ53" s="772">
        <f>'Прогноз движ.ден.средств'!CQ48</f>
        <v>0</v>
      </c>
      <c r="CR53" s="772">
        <f>'Прогноз движ.ден.средств'!CR48</f>
        <v>0</v>
      </c>
      <c r="CS53" s="772">
        <f>'Прогноз движ.ден.средств'!CS48</f>
        <v>0</v>
      </c>
      <c r="CT53" s="772">
        <f>'Прогноз движ.ден.средств'!CT48</f>
        <v>0</v>
      </c>
      <c r="CU53" s="772">
        <f>'Прогноз движ.ден.средств'!CU48</f>
        <v>0</v>
      </c>
      <c r="CV53" s="772">
        <f>'Прогноз движ.ден.средств'!CV48</f>
        <v>0</v>
      </c>
      <c r="CW53" s="772">
        <f>'Прогноз движ.ден.средств'!CW48</f>
        <v>0</v>
      </c>
      <c r="CX53" s="772">
        <f>'Прогноз движ.ден.средств'!CX48</f>
        <v>0</v>
      </c>
      <c r="CY53" s="772">
        <f>'Прогноз движ.ден.средств'!CY48</f>
        <v>0</v>
      </c>
      <c r="CZ53" s="772">
        <f>'Прогноз движ.ден.средств'!CZ48</f>
        <v>0</v>
      </c>
      <c r="DA53" s="772">
        <f>'Прогноз движ.ден.средств'!DA48</f>
        <v>0</v>
      </c>
      <c r="DB53" s="772">
        <f>'Прогноз движ.ден.средств'!DB48</f>
        <v>0</v>
      </c>
      <c r="DC53" s="772">
        <f>'Прогноз движ.ден.средств'!DC48</f>
        <v>0</v>
      </c>
      <c r="DD53" s="772">
        <f>'Прогноз движ.ден.средств'!DD48</f>
        <v>0</v>
      </c>
      <c r="DE53" s="772">
        <f>'Прогноз движ.ден.средств'!DE48</f>
        <v>0</v>
      </c>
      <c r="DF53" s="772">
        <f>'Прогноз движ.ден.средств'!DF48</f>
        <v>0</v>
      </c>
      <c r="DG53" s="772">
        <f>'Прогноз движ.ден.средств'!DG48</f>
        <v>0</v>
      </c>
      <c r="DH53" s="772">
        <f>'Прогноз движ.ден.средств'!DH48</f>
        <v>0</v>
      </c>
      <c r="DI53" s="772">
        <f>'Прогноз движ.ден.средств'!DI48</f>
        <v>0</v>
      </c>
      <c r="DJ53" s="772">
        <f>'Прогноз движ.ден.средств'!DJ48</f>
        <v>0</v>
      </c>
      <c r="DK53" s="772">
        <f>'Прогноз движ.ден.средств'!DK48</f>
        <v>0</v>
      </c>
      <c r="DL53" s="772">
        <f>'Прогноз движ.ден.средств'!DL48</f>
        <v>0</v>
      </c>
      <c r="DM53" s="772">
        <f>'Прогноз движ.ден.средств'!DM48</f>
        <v>0</v>
      </c>
      <c r="DN53" s="772">
        <f>'Прогноз движ.ден.средств'!DN48</f>
        <v>0</v>
      </c>
      <c r="DO53" s="772">
        <f>'Прогноз движ.ден.средств'!DO48</f>
        <v>0</v>
      </c>
      <c r="DP53" s="772">
        <f>'Прогноз движ.ден.средств'!DP48</f>
        <v>0</v>
      </c>
      <c r="DQ53" s="772">
        <f>'Прогноз движ.ден.средств'!DQ48</f>
        <v>0</v>
      </c>
      <c r="DR53" s="772">
        <f>'Прогноз движ.ден.средств'!DR48</f>
        <v>0</v>
      </c>
      <c r="DS53" s="772">
        <f>'Прогноз движ.ден.средств'!DS48</f>
        <v>0</v>
      </c>
      <c r="DT53" s="772">
        <f>'Прогноз движ.ден.средств'!DT48</f>
        <v>0</v>
      </c>
      <c r="DU53" s="772">
        <f>'Прогноз движ.ден.средств'!DU48</f>
        <v>0</v>
      </c>
      <c r="DV53" s="772">
        <f>'Прогноз движ.ден.средств'!DV48</f>
        <v>0</v>
      </c>
      <c r="DW53" s="772">
        <f>'Прогноз движ.ден.средств'!DW48</f>
        <v>0</v>
      </c>
      <c r="DX53" s="772">
        <f>'Прогноз движ.ден.средств'!DX48</f>
        <v>0</v>
      </c>
      <c r="DY53" s="772">
        <f>'Прогноз движ.ден.средств'!DY48</f>
        <v>0</v>
      </c>
      <c r="DZ53" s="772">
        <f>'Прогноз движ.ден.средств'!DZ48</f>
        <v>0</v>
      </c>
      <c r="EA53" s="772">
        <f>'Прогноз движ.ден.средств'!EA48</f>
        <v>0</v>
      </c>
      <c r="EB53" s="772">
        <f>'Прогноз движ.ден.средств'!EB48</f>
        <v>0</v>
      </c>
      <c r="EC53" s="772">
        <f>'Прогноз движ.ден.средств'!EC48</f>
        <v>0</v>
      </c>
      <c r="ED53" s="772">
        <f>'Прогноз движ.ден.средств'!ED48</f>
        <v>0</v>
      </c>
      <c r="EE53" s="772">
        <f>'Прогноз движ.ден.средств'!EE48</f>
        <v>0</v>
      </c>
      <c r="EF53" s="772">
        <f>'Прогноз движ.ден.средств'!EF48</f>
        <v>0</v>
      </c>
      <c r="EG53" s="772">
        <f>'Прогноз движ.ден.средств'!EG48</f>
        <v>0</v>
      </c>
      <c r="EH53" s="772">
        <f>'Прогноз движ.ден.средств'!EH48</f>
        <v>0</v>
      </c>
      <c r="EI53" s="772">
        <f>'Прогноз движ.ден.средств'!EI48</f>
        <v>0</v>
      </c>
      <c r="EJ53" s="772">
        <f>'Прогноз движ.ден.средств'!EJ48</f>
        <v>0</v>
      </c>
      <c r="EK53" s="772">
        <f>'Прогноз движ.ден.средств'!EK48</f>
        <v>0</v>
      </c>
    </row>
    <row r="54" spans="1:141" ht="31.5" x14ac:dyDescent="0.25">
      <c r="A54" s="193" t="s">
        <v>865</v>
      </c>
      <c r="B54" s="95" t="s">
        <v>866</v>
      </c>
      <c r="C54" s="772">
        <f>'Прогноз движ.ден.средств'!C49</f>
        <v>0</v>
      </c>
      <c r="D54" s="772">
        <f>'Прогноз движ.ден.средств'!D49</f>
        <v>0</v>
      </c>
      <c r="E54" s="772">
        <f>'Прогноз движ.ден.средств'!E49</f>
        <v>0</v>
      </c>
      <c r="F54" s="772">
        <f>'Прогноз движ.ден.средств'!F49</f>
        <v>0</v>
      </c>
      <c r="G54" s="772">
        <f>'Прогноз движ.ден.средств'!G49</f>
        <v>0</v>
      </c>
      <c r="H54" s="772">
        <f>'Прогноз движ.ден.средств'!H49</f>
        <v>0</v>
      </c>
      <c r="I54" s="772">
        <f>'Прогноз движ.ден.средств'!I49</f>
        <v>0</v>
      </c>
      <c r="J54" s="772">
        <f>'Прогноз движ.ден.средств'!J49</f>
        <v>0</v>
      </c>
      <c r="K54" s="772">
        <f>'Прогноз движ.ден.средств'!K49</f>
        <v>0</v>
      </c>
      <c r="L54" s="772">
        <f>'Прогноз движ.ден.средств'!L49</f>
        <v>0</v>
      </c>
      <c r="M54" s="772">
        <f>'Прогноз движ.ден.средств'!M49</f>
        <v>0</v>
      </c>
      <c r="N54" s="772">
        <f>'Прогноз движ.ден.средств'!N49</f>
        <v>0</v>
      </c>
      <c r="O54" s="772">
        <f>'Прогноз движ.ден.средств'!O49</f>
        <v>0</v>
      </c>
      <c r="P54" s="772">
        <f>'Прогноз движ.ден.средств'!P49</f>
        <v>0</v>
      </c>
      <c r="Q54" s="772">
        <f>'Прогноз движ.ден.средств'!Q49</f>
        <v>0</v>
      </c>
      <c r="R54" s="772">
        <f>'Прогноз движ.ден.средств'!R49</f>
        <v>0</v>
      </c>
      <c r="S54" s="772">
        <f>'Прогноз движ.ден.средств'!S49</f>
        <v>0</v>
      </c>
      <c r="T54" s="772">
        <f>'Прогноз движ.ден.средств'!T49</f>
        <v>0</v>
      </c>
      <c r="U54" s="772">
        <f>'Прогноз движ.ден.средств'!U49</f>
        <v>0</v>
      </c>
      <c r="V54" s="772">
        <f>'Прогноз движ.ден.средств'!V49</f>
        <v>0</v>
      </c>
      <c r="W54" s="772">
        <f>'Прогноз движ.ден.средств'!W49</f>
        <v>0</v>
      </c>
      <c r="X54" s="772">
        <f>'Прогноз движ.ден.средств'!X49</f>
        <v>0</v>
      </c>
      <c r="Y54" s="772">
        <f>'Прогноз движ.ден.средств'!Y49</f>
        <v>0</v>
      </c>
      <c r="Z54" s="772">
        <f>'Прогноз движ.ден.средств'!Z49</f>
        <v>0</v>
      </c>
      <c r="AA54" s="772">
        <f>'Прогноз движ.ден.средств'!AA49</f>
        <v>0</v>
      </c>
      <c r="AB54" s="772">
        <f>'Прогноз движ.ден.средств'!AB49</f>
        <v>0</v>
      </c>
      <c r="AC54" s="772">
        <f>'Прогноз движ.ден.средств'!AC49</f>
        <v>0</v>
      </c>
      <c r="AD54" s="772">
        <f>'Прогноз движ.ден.средств'!AD49</f>
        <v>0</v>
      </c>
      <c r="AE54" s="772">
        <f>'Прогноз движ.ден.средств'!AE49</f>
        <v>0</v>
      </c>
      <c r="AF54" s="772">
        <f>'Прогноз движ.ден.средств'!AF49</f>
        <v>0</v>
      </c>
      <c r="AG54" s="772">
        <f>'Прогноз движ.ден.средств'!AG49</f>
        <v>0</v>
      </c>
      <c r="AH54" s="772">
        <f>'Прогноз движ.ден.средств'!AH49</f>
        <v>0</v>
      </c>
      <c r="AI54" s="772">
        <f>'Прогноз движ.ден.средств'!AI49</f>
        <v>0</v>
      </c>
      <c r="AJ54" s="772">
        <f>'Прогноз движ.ден.средств'!AJ49</f>
        <v>0</v>
      </c>
      <c r="AK54" s="772">
        <f>'Прогноз движ.ден.средств'!AK49</f>
        <v>0</v>
      </c>
      <c r="AL54" s="772">
        <f>'Прогноз движ.ден.средств'!AL49</f>
        <v>0</v>
      </c>
      <c r="AM54" s="772">
        <f>'Прогноз движ.ден.средств'!AM49</f>
        <v>0</v>
      </c>
      <c r="AN54" s="772">
        <f>'Прогноз движ.ден.средств'!AN49</f>
        <v>0</v>
      </c>
      <c r="AO54" s="772">
        <f>'Прогноз движ.ден.средств'!AO49</f>
        <v>0</v>
      </c>
      <c r="AP54" s="772">
        <f>'Прогноз движ.ден.средств'!AP49</f>
        <v>0</v>
      </c>
      <c r="AQ54" s="772">
        <f>'Прогноз движ.ден.средств'!AQ49</f>
        <v>0</v>
      </c>
      <c r="AR54" s="772">
        <f>'Прогноз движ.ден.средств'!AR49</f>
        <v>0</v>
      </c>
      <c r="AS54" s="772">
        <f>'Прогноз движ.ден.средств'!AS49</f>
        <v>0</v>
      </c>
      <c r="AT54" s="772">
        <f>'Прогноз движ.ден.средств'!AT49</f>
        <v>0</v>
      </c>
      <c r="AU54" s="772">
        <f>'Прогноз движ.ден.средств'!AU49</f>
        <v>0</v>
      </c>
      <c r="AV54" s="772">
        <f>'Прогноз движ.ден.средств'!AV49</f>
        <v>0</v>
      </c>
      <c r="AW54" s="772">
        <f>'Прогноз движ.ден.средств'!AW49</f>
        <v>0</v>
      </c>
      <c r="AX54" s="772">
        <f>'Прогноз движ.ден.средств'!AX49</f>
        <v>0</v>
      </c>
      <c r="AY54" s="772">
        <f>'Прогноз движ.ден.средств'!AY49</f>
        <v>0</v>
      </c>
      <c r="AZ54" s="772">
        <f>'Прогноз движ.ден.средств'!AZ49</f>
        <v>0</v>
      </c>
      <c r="BA54" s="772">
        <f>'Прогноз движ.ден.средств'!BA49</f>
        <v>0</v>
      </c>
      <c r="BB54" s="772">
        <f>'Прогноз движ.ден.средств'!BB49</f>
        <v>0</v>
      </c>
      <c r="BC54" s="772">
        <f>'Прогноз движ.ден.средств'!BC49</f>
        <v>0</v>
      </c>
      <c r="BD54" s="772">
        <f>'Прогноз движ.ден.средств'!BD49</f>
        <v>0</v>
      </c>
      <c r="BE54" s="772">
        <f>'Прогноз движ.ден.средств'!BE49</f>
        <v>0</v>
      </c>
      <c r="BF54" s="772">
        <f>'Прогноз движ.ден.средств'!BF49</f>
        <v>0</v>
      </c>
      <c r="BG54" s="772">
        <f>'Прогноз движ.ден.средств'!BG49</f>
        <v>0</v>
      </c>
      <c r="BH54" s="772">
        <f>'Прогноз движ.ден.средств'!BH49</f>
        <v>0</v>
      </c>
      <c r="BI54" s="772">
        <f>'Прогноз движ.ден.средств'!BI49</f>
        <v>0</v>
      </c>
      <c r="BJ54" s="772">
        <f>'Прогноз движ.ден.средств'!BJ49</f>
        <v>0</v>
      </c>
      <c r="BK54" s="772">
        <f>'Прогноз движ.ден.средств'!BK49</f>
        <v>0</v>
      </c>
      <c r="BL54" s="772">
        <f>'Прогноз движ.ден.средств'!BL49</f>
        <v>0</v>
      </c>
      <c r="BM54" s="772">
        <f>'Прогноз движ.ден.средств'!BM49</f>
        <v>0</v>
      </c>
      <c r="BN54" s="772">
        <f>'Прогноз движ.ден.средств'!BN49</f>
        <v>0</v>
      </c>
      <c r="BO54" s="772">
        <f>'Прогноз движ.ден.средств'!BO49</f>
        <v>0</v>
      </c>
      <c r="BP54" s="772">
        <f>'Прогноз движ.ден.средств'!BP49</f>
        <v>0</v>
      </c>
      <c r="BQ54" s="772">
        <f>'Прогноз движ.ден.средств'!BQ49</f>
        <v>0</v>
      </c>
      <c r="BR54" s="772">
        <f>'Прогноз движ.ден.средств'!BR49</f>
        <v>0</v>
      </c>
      <c r="BS54" s="772">
        <f>'Прогноз движ.ден.средств'!BS49</f>
        <v>0</v>
      </c>
      <c r="BT54" s="772">
        <f>'Прогноз движ.ден.средств'!BT49</f>
        <v>0</v>
      </c>
      <c r="BU54" s="772">
        <f>'Прогноз движ.ден.средств'!BU49</f>
        <v>0</v>
      </c>
      <c r="BV54" s="772">
        <f>'Прогноз движ.ден.средств'!BV49</f>
        <v>0</v>
      </c>
      <c r="BW54" s="772">
        <f>'Прогноз движ.ден.средств'!BW49</f>
        <v>0</v>
      </c>
      <c r="BX54" s="772">
        <f>'Прогноз движ.ден.средств'!BX49</f>
        <v>0</v>
      </c>
      <c r="BY54" s="772">
        <f>'Прогноз движ.ден.средств'!BY49</f>
        <v>0</v>
      </c>
      <c r="BZ54" s="772">
        <f>'Прогноз движ.ден.средств'!BZ49</f>
        <v>0</v>
      </c>
      <c r="CA54" s="772">
        <f>'Прогноз движ.ден.средств'!CA49</f>
        <v>0</v>
      </c>
      <c r="CB54" s="772">
        <f>'Прогноз движ.ден.средств'!CB49</f>
        <v>0</v>
      </c>
      <c r="CC54" s="772">
        <f>'Прогноз движ.ден.средств'!CC49</f>
        <v>0</v>
      </c>
      <c r="CD54" s="772">
        <f>'Прогноз движ.ден.средств'!CD49</f>
        <v>0</v>
      </c>
      <c r="CE54" s="772">
        <f>'Прогноз движ.ден.средств'!CE49</f>
        <v>0</v>
      </c>
      <c r="CF54" s="772">
        <f>'Прогноз движ.ден.средств'!CF49</f>
        <v>0</v>
      </c>
      <c r="CG54" s="772">
        <f>'Прогноз движ.ден.средств'!CG49</f>
        <v>0</v>
      </c>
      <c r="CH54" s="772">
        <f>'Прогноз движ.ден.средств'!CH49</f>
        <v>0</v>
      </c>
      <c r="CI54" s="772">
        <f>'Прогноз движ.ден.средств'!CI49</f>
        <v>0</v>
      </c>
      <c r="CJ54" s="772">
        <f>'Прогноз движ.ден.средств'!CJ49</f>
        <v>0</v>
      </c>
      <c r="CK54" s="772">
        <f>'Прогноз движ.ден.средств'!CK49</f>
        <v>0</v>
      </c>
      <c r="CL54" s="772">
        <f>'Прогноз движ.ден.средств'!CL49</f>
        <v>0</v>
      </c>
      <c r="CM54" s="772">
        <f>'Прогноз движ.ден.средств'!CM49</f>
        <v>0</v>
      </c>
      <c r="CN54" s="772">
        <f>'Прогноз движ.ден.средств'!CN49</f>
        <v>0</v>
      </c>
      <c r="CO54" s="772">
        <f>'Прогноз движ.ден.средств'!CO49</f>
        <v>0</v>
      </c>
      <c r="CP54" s="772">
        <f>'Прогноз движ.ден.средств'!CP49</f>
        <v>0</v>
      </c>
      <c r="CQ54" s="772">
        <f>'Прогноз движ.ден.средств'!CQ49</f>
        <v>0</v>
      </c>
      <c r="CR54" s="772">
        <f>'Прогноз движ.ден.средств'!CR49</f>
        <v>0</v>
      </c>
      <c r="CS54" s="772">
        <f>'Прогноз движ.ден.средств'!CS49</f>
        <v>0</v>
      </c>
      <c r="CT54" s="772">
        <f>'Прогноз движ.ден.средств'!CT49</f>
        <v>0</v>
      </c>
      <c r="CU54" s="772">
        <f>'Прогноз движ.ден.средств'!CU49</f>
        <v>0</v>
      </c>
      <c r="CV54" s="772">
        <f>'Прогноз движ.ден.средств'!CV49</f>
        <v>0</v>
      </c>
      <c r="CW54" s="772">
        <f>'Прогноз движ.ден.средств'!CW49</f>
        <v>0</v>
      </c>
      <c r="CX54" s="772">
        <f>'Прогноз движ.ден.средств'!CX49</f>
        <v>0</v>
      </c>
      <c r="CY54" s="772">
        <f>'Прогноз движ.ден.средств'!CY49</f>
        <v>0</v>
      </c>
      <c r="CZ54" s="772">
        <f>'Прогноз движ.ден.средств'!CZ49</f>
        <v>0</v>
      </c>
      <c r="DA54" s="772">
        <f>'Прогноз движ.ден.средств'!DA49</f>
        <v>0</v>
      </c>
      <c r="DB54" s="772">
        <f>'Прогноз движ.ден.средств'!DB49</f>
        <v>0</v>
      </c>
      <c r="DC54" s="772">
        <f>'Прогноз движ.ден.средств'!DC49</f>
        <v>0</v>
      </c>
      <c r="DD54" s="772">
        <f>'Прогноз движ.ден.средств'!DD49</f>
        <v>0</v>
      </c>
      <c r="DE54" s="772">
        <f>'Прогноз движ.ден.средств'!DE49</f>
        <v>0</v>
      </c>
      <c r="DF54" s="772">
        <f>'Прогноз движ.ден.средств'!DF49</f>
        <v>0</v>
      </c>
      <c r="DG54" s="772">
        <f>'Прогноз движ.ден.средств'!DG49</f>
        <v>0</v>
      </c>
      <c r="DH54" s="772">
        <f>'Прогноз движ.ден.средств'!DH49</f>
        <v>0</v>
      </c>
      <c r="DI54" s="772">
        <f>'Прогноз движ.ден.средств'!DI49</f>
        <v>0</v>
      </c>
      <c r="DJ54" s="772">
        <f>'Прогноз движ.ден.средств'!DJ49</f>
        <v>0</v>
      </c>
      <c r="DK54" s="772">
        <f>'Прогноз движ.ден.средств'!DK49</f>
        <v>0</v>
      </c>
      <c r="DL54" s="772">
        <f>'Прогноз движ.ден.средств'!DL49</f>
        <v>0</v>
      </c>
      <c r="DM54" s="772">
        <f>'Прогноз движ.ден.средств'!DM49</f>
        <v>0</v>
      </c>
      <c r="DN54" s="772">
        <f>'Прогноз движ.ден.средств'!DN49</f>
        <v>0</v>
      </c>
      <c r="DO54" s="772">
        <f>'Прогноз движ.ден.средств'!DO49</f>
        <v>0</v>
      </c>
      <c r="DP54" s="772">
        <f>'Прогноз движ.ден.средств'!DP49</f>
        <v>0</v>
      </c>
      <c r="DQ54" s="772">
        <f>'Прогноз движ.ден.средств'!DQ49</f>
        <v>0</v>
      </c>
      <c r="DR54" s="772">
        <f>'Прогноз движ.ден.средств'!DR49</f>
        <v>0</v>
      </c>
      <c r="DS54" s="772">
        <f>'Прогноз движ.ден.средств'!DS49</f>
        <v>0</v>
      </c>
      <c r="DT54" s="772">
        <f>'Прогноз движ.ден.средств'!DT49</f>
        <v>0</v>
      </c>
      <c r="DU54" s="772">
        <f>'Прогноз движ.ден.средств'!DU49</f>
        <v>0</v>
      </c>
      <c r="DV54" s="772">
        <f>'Прогноз движ.ден.средств'!DV49</f>
        <v>0</v>
      </c>
      <c r="DW54" s="772">
        <f>'Прогноз движ.ден.средств'!DW49</f>
        <v>0</v>
      </c>
      <c r="DX54" s="772">
        <f>'Прогноз движ.ден.средств'!DX49</f>
        <v>0</v>
      </c>
      <c r="DY54" s="772">
        <f>'Прогноз движ.ден.средств'!DY49</f>
        <v>0</v>
      </c>
      <c r="DZ54" s="772">
        <f>'Прогноз движ.ден.средств'!DZ49</f>
        <v>0</v>
      </c>
      <c r="EA54" s="772">
        <f>'Прогноз движ.ден.средств'!EA49</f>
        <v>0</v>
      </c>
      <c r="EB54" s="772">
        <f>'Прогноз движ.ден.средств'!EB49</f>
        <v>0</v>
      </c>
      <c r="EC54" s="772">
        <f>'Прогноз движ.ден.средств'!EC49</f>
        <v>0</v>
      </c>
      <c r="ED54" s="772">
        <f>'Прогноз движ.ден.средств'!ED49</f>
        <v>0</v>
      </c>
      <c r="EE54" s="772">
        <f>'Прогноз движ.ден.средств'!EE49</f>
        <v>0</v>
      </c>
      <c r="EF54" s="772">
        <f>'Прогноз движ.ден.средств'!EF49</f>
        <v>0</v>
      </c>
      <c r="EG54" s="772">
        <f>'Прогноз движ.ден.средств'!EG49</f>
        <v>0</v>
      </c>
      <c r="EH54" s="772">
        <f>'Прогноз движ.ден.средств'!EH49</f>
        <v>0</v>
      </c>
      <c r="EI54" s="772">
        <f>'Прогноз движ.ден.средств'!EI49</f>
        <v>0</v>
      </c>
      <c r="EJ54" s="772">
        <f>'Прогноз движ.ден.средств'!EJ49</f>
        <v>0</v>
      </c>
      <c r="EK54" s="772">
        <f>'Прогноз движ.ден.средств'!EK49</f>
        <v>0</v>
      </c>
    </row>
    <row r="55" spans="1:141" ht="31.5" x14ac:dyDescent="0.25">
      <c r="A55" s="193" t="s">
        <v>867</v>
      </c>
      <c r="B55" s="95" t="s">
        <v>868</v>
      </c>
      <c r="C55" s="772">
        <f>'Прогноз движ.ден.средств'!C50</f>
        <v>0</v>
      </c>
      <c r="D55" s="772">
        <f>'Прогноз движ.ден.средств'!D50</f>
        <v>0</v>
      </c>
      <c r="E55" s="772">
        <f>'Прогноз движ.ден.средств'!E50</f>
        <v>0</v>
      </c>
      <c r="F55" s="772">
        <f>'Прогноз движ.ден.средств'!F50</f>
        <v>0</v>
      </c>
      <c r="G55" s="772">
        <f>'Прогноз движ.ден.средств'!G50</f>
        <v>0</v>
      </c>
      <c r="H55" s="772">
        <f>'Прогноз движ.ден.средств'!H50</f>
        <v>0</v>
      </c>
      <c r="I55" s="772">
        <f>'Прогноз движ.ден.средств'!I50</f>
        <v>0</v>
      </c>
      <c r="J55" s="772">
        <f>'Прогноз движ.ден.средств'!J50</f>
        <v>0</v>
      </c>
      <c r="K55" s="772">
        <f>'Прогноз движ.ден.средств'!K50</f>
        <v>0</v>
      </c>
      <c r="L55" s="772">
        <f>'Прогноз движ.ден.средств'!L50</f>
        <v>0</v>
      </c>
      <c r="M55" s="772">
        <f>'Прогноз движ.ден.средств'!M50</f>
        <v>0</v>
      </c>
      <c r="N55" s="772">
        <f>'Прогноз движ.ден.средств'!N50</f>
        <v>0</v>
      </c>
      <c r="O55" s="772">
        <f>'Прогноз движ.ден.средств'!O50</f>
        <v>0</v>
      </c>
      <c r="P55" s="772">
        <f>'Прогноз движ.ден.средств'!P50</f>
        <v>0</v>
      </c>
      <c r="Q55" s="772">
        <f>'Прогноз движ.ден.средств'!Q50</f>
        <v>0</v>
      </c>
      <c r="R55" s="772">
        <f>'Прогноз движ.ден.средств'!R50</f>
        <v>0</v>
      </c>
      <c r="S55" s="772">
        <f>'Прогноз движ.ден.средств'!S50</f>
        <v>0</v>
      </c>
      <c r="T55" s="772">
        <f>'Прогноз движ.ден.средств'!T50</f>
        <v>0</v>
      </c>
      <c r="U55" s="772">
        <f>'Прогноз движ.ден.средств'!U50</f>
        <v>0</v>
      </c>
      <c r="V55" s="772">
        <f>'Прогноз движ.ден.средств'!V50</f>
        <v>0</v>
      </c>
      <c r="W55" s="772">
        <f>'Прогноз движ.ден.средств'!W50</f>
        <v>0</v>
      </c>
      <c r="X55" s="772">
        <f>'Прогноз движ.ден.средств'!X50</f>
        <v>0</v>
      </c>
      <c r="Y55" s="772">
        <f>'Прогноз движ.ден.средств'!Y50</f>
        <v>0</v>
      </c>
      <c r="Z55" s="772">
        <f>'Прогноз движ.ден.средств'!Z50</f>
        <v>0</v>
      </c>
      <c r="AA55" s="772">
        <f>'Прогноз движ.ден.средств'!AA50</f>
        <v>0</v>
      </c>
      <c r="AB55" s="772">
        <f>'Прогноз движ.ден.средств'!AB50</f>
        <v>0</v>
      </c>
      <c r="AC55" s="772">
        <f>'Прогноз движ.ден.средств'!AC50</f>
        <v>0</v>
      </c>
      <c r="AD55" s="772">
        <f>'Прогноз движ.ден.средств'!AD50</f>
        <v>0</v>
      </c>
      <c r="AE55" s="772">
        <f>'Прогноз движ.ден.средств'!AE50</f>
        <v>0</v>
      </c>
      <c r="AF55" s="772">
        <f>'Прогноз движ.ден.средств'!AF50</f>
        <v>0</v>
      </c>
      <c r="AG55" s="772">
        <f>'Прогноз движ.ден.средств'!AG50</f>
        <v>0</v>
      </c>
      <c r="AH55" s="772">
        <f>'Прогноз движ.ден.средств'!AH50</f>
        <v>0</v>
      </c>
      <c r="AI55" s="772">
        <f>'Прогноз движ.ден.средств'!AI50</f>
        <v>0</v>
      </c>
      <c r="AJ55" s="772">
        <f>'Прогноз движ.ден.средств'!AJ50</f>
        <v>0</v>
      </c>
      <c r="AK55" s="772">
        <f>'Прогноз движ.ден.средств'!AK50</f>
        <v>0</v>
      </c>
      <c r="AL55" s="772">
        <f>'Прогноз движ.ден.средств'!AL50</f>
        <v>0</v>
      </c>
      <c r="AM55" s="772">
        <f>'Прогноз движ.ден.средств'!AM50</f>
        <v>0</v>
      </c>
      <c r="AN55" s="772">
        <f>'Прогноз движ.ден.средств'!AN50</f>
        <v>0</v>
      </c>
      <c r="AO55" s="772">
        <f>'Прогноз движ.ден.средств'!AO50</f>
        <v>0</v>
      </c>
      <c r="AP55" s="772">
        <f>'Прогноз движ.ден.средств'!AP50</f>
        <v>0</v>
      </c>
      <c r="AQ55" s="772">
        <f>'Прогноз движ.ден.средств'!AQ50</f>
        <v>0</v>
      </c>
      <c r="AR55" s="772">
        <f>'Прогноз движ.ден.средств'!AR50</f>
        <v>0</v>
      </c>
      <c r="AS55" s="772">
        <f>'Прогноз движ.ден.средств'!AS50</f>
        <v>0</v>
      </c>
      <c r="AT55" s="772">
        <f>'Прогноз движ.ден.средств'!AT50</f>
        <v>0</v>
      </c>
      <c r="AU55" s="772">
        <f>'Прогноз движ.ден.средств'!AU50</f>
        <v>0</v>
      </c>
      <c r="AV55" s="772">
        <f>'Прогноз движ.ден.средств'!AV50</f>
        <v>0</v>
      </c>
      <c r="AW55" s="772">
        <f>'Прогноз движ.ден.средств'!AW50</f>
        <v>0</v>
      </c>
      <c r="AX55" s="772">
        <f>'Прогноз движ.ден.средств'!AX50</f>
        <v>0</v>
      </c>
      <c r="AY55" s="772">
        <f>'Прогноз движ.ден.средств'!AY50</f>
        <v>0</v>
      </c>
      <c r="AZ55" s="772">
        <f>'Прогноз движ.ден.средств'!AZ50</f>
        <v>0</v>
      </c>
      <c r="BA55" s="772">
        <f>'Прогноз движ.ден.средств'!BA50</f>
        <v>0</v>
      </c>
      <c r="BB55" s="772">
        <f>'Прогноз движ.ден.средств'!BB50</f>
        <v>0</v>
      </c>
      <c r="BC55" s="772">
        <f>'Прогноз движ.ден.средств'!BC50</f>
        <v>0</v>
      </c>
      <c r="BD55" s="772">
        <f>'Прогноз движ.ден.средств'!BD50</f>
        <v>0</v>
      </c>
      <c r="BE55" s="772">
        <f>'Прогноз движ.ден.средств'!BE50</f>
        <v>0</v>
      </c>
      <c r="BF55" s="772">
        <f>'Прогноз движ.ден.средств'!BF50</f>
        <v>0</v>
      </c>
      <c r="BG55" s="772">
        <f>'Прогноз движ.ден.средств'!BG50</f>
        <v>0</v>
      </c>
      <c r="BH55" s="772">
        <f>'Прогноз движ.ден.средств'!BH50</f>
        <v>0</v>
      </c>
      <c r="BI55" s="772">
        <f>'Прогноз движ.ден.средств'!BI50</f>
        <v>0</v>
      </c>
      <c r="BJ55" s="772">
        <f>'Прогноз движ.ден.средств'!BJ50</f>
        <v>0</v>
      </c>
      <c r="BK55" s="772">
        <f>'Прогноз движ.ден.средств'!BK50</f>
        <v>0</v>
      </c>
      <c r="BL55" s="772">
        <f>'Прогноз движ.ден.средств'!BL50</f>
        <v>0</v>
      </c>
      <c r="BM55" s="772">
        <f>'Прогноз движ.ден.средств'!BM50</f>
        <v>0</v>
      </c>
      <c r="BN55" s="772">
        <f>'Прогноз движ.ден.средств'!BN50</f>
        <v>0</v>
      </c>
      <c r="BO55" s="772">
        <f>'Прогноз движ.ден.средств'!BO50</f>
        <v>0</v>
      </c>
      <c r="BP55" s="772">
        <f>'Прогноз движ.ден.средств'!BP50</f>
        <v>0</v>
      </c>
      <c r="BQ55" s="772">
        <f>'Прогноз движ.ден.средств'!BQ50</f>
        <v>0</v>
      </c>
      <c r="BR55" s="772">
        <f>'Прогноз движ.ден.средств'!BR50</f>
        <v>0</v>
      </c>
      <c r="BS55" s="772">
        <f>'Прогноз движ.ден.средств'!BS50</f>
        <v>0</v>
      </c>
      <c r="BT55" s="772">
        <f>'Прогноз движ.ден.средств'!BT50</f>
        <v>0</v>
      </c>
      <c r="BU55" s="772">
        <f>'Прогноз движ.ден.средств'!BU50</f>
        <v>0</v>
      </c>
      <c r="BV55" s="772">
        <f>'Прогноз движ.ден.средств'!BV50</f>
        <v>0</v>
      </c>
      <c r="BW55" s="772">
        <f>'Прогноз движ.ден.средств'!BW50</f>
        <v>0</v>
      </c>
      <c r="BX55" s="772">
        <f>'Прогноз движ.ден.средств'!BX50</f>
        <v>0</v>
      </c>
      <c r="BY55" s="772">
        <f>'Прогноз движ.ден.средств'!BY50</f>
        <v>0</v>
      </c>
      <c r="BZ55" s="772">
        <f>'Прогноз движ.ден.средств'!BZ50</f>
        <v>0</v>
      </c>
      <c r="CA55" s="772">
        <f>'Прогноз движ.ден.средств'!CA50</f>
        <v>0</v>
      </c>
      <c r="CB55" s="772">
        <f>'Прогноз движ.ден.средств'!CB50</f>
        <v>0</v>
      </c>
      <c r="CC55" s="772">
        <f>'Прогноз движ.ден.средств'!CC50</f>
        <v>0</v>
      </c>
      <c r="CD55" s="772">
        <f>'Прогноз движ.ден.средств'!CD50</f>
        <v>0</v>
      </c>
      <c r="CE55" s="772">
        <f>'Прогноз движ.ден.средств'!CE50</f>
        <v>0</v>
      </c>
      <c r="CF55" s="772">
        <f>'Прогноз движ.ден.средств'!CF50</f>
        <v>0</v>
      </c>
      <c r="CG55" s="772">
        <f>'Прогноз движ.ден.средств'!CG50</f>
        <v>0</v>
      </c>
      <c r="CH55" s="772">
        <f>'Прогноз движ.ден.средств'!CH50</f>
        <v>0</v>
      </c>
      <c r="CI55" s="772">
        <f>'Прогноз движ.ден.средств'!CI50</f>
        <v>0</v>
      </c>
      <c r="CJ55" s="772">
        <f>'Прогноз движ.ден.средств'!CJ50</f>
        <v>0</v>
      </c>
      <c r="CK55" s="772">
        <f>'Прогноз движ.ден.средств'!CK50</f>
        <v>0</v>
      </c>
      <c r="CL55" s="772">
        <f>'Прогноз движ.ден.средств'!CL50</f>
        <v>0</v>
      </c>
      <c r="CM55" s="772">
        <f>'Прогноз движ.ден.средств'!CM50</f>
        <v>0</v>
      </c>
      <c r="CN55" s="772">
        <f>'Прогноз движ.ден.средств'!CN50</f>
        <v>0</v>
      </c>
      <c r="CO55" s="772">
        <f>'Прогноз движ.ден.средств'!CO50</f>
        <v>0</v>
      </c>
      <c r="CP55" s="772">
        <f>'Прогноз движ.ден.средств'!CP50</f>
        <v>0</v>
      </c>
      <c r="CQ55" s="772">
        <f>'Прогноз движ.ден.средств'!CQ50</f>
        <v>0</v>
      </c>
      <c r="CR55" s="772">
        <f>'Прогноз движ.ден.средств'!CR50</f>
        <v>0</v>
      </c>
      <c r="CS55" s="772">
        <f>'Прогноз движ.ден.средств'!CS50</f>
        <v>0</v>
      </c>
      <c r="CT55" s="772">
        <f>'Прогноз движ.ден.средств'!CT50</f>
        <v>0</v>
      </c>
      <c r="CU55" s="772">
        <f>'Прогноз движ.ден.средств'!CU50</f>
        <v>0</v>
      </c>
      <c r="CV55" s="772">
        <f>'Прогноз движ.ден.средств'!CV50</f>
        <v>0</v>
      </c>
      <c r="CW55" s="772">
        <f>'Прогноз движ.ден.средств'!CW50</f>
        <v>0</v>
      </c>
      <c r="CX55" s="772">
        <f>'Прогноз движ.ден.средств'!CX50</f>
        <v>0</v>
      </c>
      <c r="CY55" s="772">
        <f>'Прогноз движ.ден.средств'!CY50</f>
        <v>0</v>
      </c>
      <c r="CZ55" s="772">
        <f>'Прогноз движ.ден.средств'!CZ50</f>
        <v>0</v>
      </c>
      <c r="DA55" s="772">
        <f>'Прогноз движ.ден.средств'!DA50</f>
        <v>0</v>
      </c>
      <c r="DB55" s="772">
        <f>'Прогноз движ.ден.средств'!DB50</f>
        <v>0</v>
      </c>
      <c r="DC55" s="772">
        <f>'Прогноз движ.ден.средств'!DC50</f>
        <v>0</v>
      </c>
      <c r="DD55" s="772">
        <f>'Прогноз движ.ден.средств'!DD50</f>
        <v>0</v>
      </c>
      <c r="DE55" s="772">
        <f>'Прогноз движ.ден.средств'!DE50</f>
        <v>0</v>
      </c>
      <c r="DF55" s="772">
        <f>'Прогноз движ.ден.средств'!DF50</f>
        <v>0</v>
      </c>
      <c r="DG55" s="772">
        <f>'Прогноз движ.ден.средств'!DG50</f>
        <v>0</v>
      </c>
      <c r="DH55" s="772">
        <f>'Прогноз движ.ден.средств'!DH50</f>
        <v>0</v>
      </c>
      <c r="DI55" s="772">
        <f>'Прогноз движ.ден.средств'!DI50</f>
        <v>0</v>
      </c>
      <c r="DJ55" s="772">
        <f>'Прогноз движ.ден.средств'!DJ50</f>
        <v>0</v>
      </c>
      <c r="DK55" s="772">
        <f>'Прогноз движ.ден.средств'!DK50</f>
        <v>0</v>
      </c>
      <c r="DL55" s="772">
        <f>'Прогноз движ.ден.средств'!DL50</f>
        <v>0</v>
      </c>
      <c r="DM55" s="772">
        <f>'Прогноз движ.ден.средств'!DM50</f>
        <v>0</v>
      </c>
      <c r="DN55" s="772">
        <f>'Прогноз движ.ден.средств'!DN50</f>
        <v>0</v>
      </c>
      <c r="DO55" s="772">
        <f>'Прогноз движ.ден.средств'!DO50</f>
        <v>0</v>
      </c>
      <c r="DP55" s="772">
        <f>'Прогноз движ.ден.средств'!DP50</f>
        <v>0</v>
      </c>
      <c r="DQ55" s="772">
        <f>'Прогноз движ.ден.средств'!DQ50</f>
        <v>0</v>
      </c>
      <c r="DR55" s="772">
        <f>'Прогноз движ.ден.средств'!DR50</f>
        <v>0</v>
      </c>
      <c r="DS55" s="772">
        <f>'Прогноз движ.ден.средств'!DS50</f>
        <v>0</v>
      </c>
      <c r="DT55" s="772">
        <f>'Прогноз движ.ден.средств'!DT50</f>
        <v>0</v>
      </c>
      <c r="DU55" s="772">
        <f>'Прогноз движ.ден.средств'!DU50</f>
        <v>0</v>
      </c>
      <c r="DV55" s="772">
        <f>'Прогноз движ.ден.средств'!DV50</f>
        <v>0</v>
      </c>
      <c r="DW55" s="772">
        <f>'Прогноз движ.ден.средств'!DW50</f>
        <v>0</v>
      </c>
      <c r="DX55" s="772">
        <f>'Прогноз движ.ден.средств'!DX50</f>
        <v>0</v>
      </c>
      <c r="DY55" s="772">
        <f>'Прогноз движ.ден.средств'!DY50</f>
        <v>0</v>
      </c>
      <c r="DZ55" s="772">
        <f>'Прогноз движ.ден.средств'!DZ50</f>
        <v>0</v>
      </c>
      <c r="EA55" s="772">
        <f>'Прогноз движ.ден.средств'!EA50</f>
        <v>0</v>
      </c>
      <c r="EB55" s="772">
        <f>'Прогноз движ.ден.средств'!EB50</f>
        <v>0</v>
      </c>
      <c r="EC55" s="772">
        <f>'Прогноз движ.ден.средств'!EC50</f>
        <v>0</v>
      </c>
      <c r="ED55" s="772">
        <f>'Прогноз движ.ден.средств'!ED50</f>
        <v>0</v>
      </c>
      <c r="EE55" s="772">
        <f>'Прогноз движ.ден.средств'!EE50</f>
        <v>0</v>
      </c>
      <c r="EF55" s="772">
        <f>'Прогноз движ.ден.средств'!EF50</f>
        <v>0</v>
      </c>
      <c r="EG55" s="772">
        <f>'Прогноз движ.ден.средств'!EG50</f>
        <v>0</v>
      </c>
      <c r="EH55" s="772">
        <f>'Прогноз движ.ден.средств'!EH50</f>
        <v>0</v>
      </c>
      <c r="EI55" s="772">
        <f>'Прогноз движ.ден.средств'!EI50</f>
        <v>0</v>
      </c>
      <c r="EJ55" s="772">
        <f>'Прогноз движ.ден.средств'!EJ50</f>
        <v>0</v>
      </c>
      <c r="EK55" s="772">
        <f>'Прогноз движ.ден.средств'!EK50</f>
        <v>0</v>
      </c>
    </row>
    <row r="56" spans="1:141" ht="15.75" x14ac:dyDescent="0.25">
      <c r="A56" s="193" t="s">
        <v>869</v>
      </c>
      <c r="B56" s="95" t="s">
        <v>870</v>
      </c>
      <c r="C56" s="772">
        <f>'Прогноз движ.ден.средств'!C51</f>
        <v>0</v>
      </c>
      <c r="D56" s="772">
        <f>'Прогноз движ.ден.средств'!D51</f>
        <v>0</v>
      </c>
      <c r="E56" s="772">
        <f>'Прогноз движ.ден.средств'!E51</f>
        <v>0</v>
      </c>
      <c r="F56" s="772">
        <f>'Прогноз движ.ден.средств'!F51</f>
        <v>0</v>
      </c>
      <c r="G56" s="772">
        <f>'Прогноз движ.ден.средств'!G51</f>
        <v>0</v>
      </c>
      <c r="H56" s="772">
        <f>'Прогноз движ.ден.средств'!H51</f>
        <v>0</v>
      </c>
      <c r="I56" s="772">
        <f>'Прогноз движ.ден.средств'!I51</f>
        <v>0</v>
      </c>
      <c r="J56" s="772">
        <f>'Прогноз движ.ден.средств'!J51</f>
        <v>0</v>
      </c>
      <c r="K56" s="772">
        <f>'Прогноз движ.ден.средств'!K51</f>
        <v>0</v>
      </c>
      <c r="L56" s="772">
        <f>'Прогноз движ.ден.средств'!L51</f>
        <v>0</v>
      </c>
      <c r="M56" s="772">
        <f>'Прогноз движ.ден.средств'!M51</f>
        <v>0</v>
      </c>
      <c r="N56" s="772">
        <f>'Прогноз движ.ден.средств'!N51</f>
        <v>0</v>
      </c>
      <c r="O56" s="772">
        <f>'Прогноз движ.ден.средств'!O51</f>
        <v>0</v>
      </c>
      <c r="P56" s="772">
        <f>'Прогноз движ.ден.средств'!P51</f>
        <v>0</v>
      </c>
      <c r="Q56" s="772">
        <f>'Прогноз движ.ден.средств'!Q51</f>
        <v>0</v>
      </c>
      <c r="R56" s="772">
        <f>'Прогноз движ.ден.средств'!R51</f>
        <v>0</v>
      </c>
      <c r="S56" s="772">
        <f>'Прогноз движ.ден.средств'!S51</f>
        <v>0</v>
      </c>
      <c r="T56" s="772">
        <f>'Прогноз движ.ден.средств'!T51</f>
        <v>0</v>
      </c>
      <c r="U56" s="772">
        <f>'Прогноз движ.ден.средств'!U51</f>
        <v>0</v>
      </c>
      <c r="V56" s="772">
        <f>'Прогноз движ.ден.средств'!V51</f>
        <v>0</v>
      </c>
      <c r="W56" s="772">
        <f>'Прогноз движ.ден.средств'!W51</f>
        <v>0</v>
      </c>
      <c r="X56" s="772">
        <f>'Прогноз движ.ден.средств'!X51</f>
        <v>0</v>
      </c>
      <c r="Y56" s="772">
        <f>'Прогноз движ.ден.средств'!Y51</f>
        <v>0</v>
      </c>
      <c r="Z56" s="772">
        <f>'Прогноз движ.ден.средств'!Z51</f>
        <v>0</v>
      </c>
      <c r="AA56" s="772">
        <f>'Прогноз движ.ден.средств'!AA51</f>
        <v>0</v>
      </c>
      <c r="AB56" s="772">
        <f>'Прогноз движ.ден.средств'!AB51</f>
        <v>0</v>
      </c>
      <c r="AC56" s="772">
        <f>'Прогноз движ.ден.средств'!AC51</f>
        <v>0</v>
      </c>
      <c r="AD56" s="772">
        <f>'Прогноз движ.ден.средств'!AD51</f>
        <v>0</v>
      </c>
      <c r="AE56" s="772">
        <f>'Прогноз движ.ден.средств'!AE51</f>
        <v>0</v>
      </c>
      <c r="AF56" s="772">
        <f>'Прогноз движ.ден.средств'!AF51</f>
        <v>0</v>
      </c>
      <c r="AG56" s="772">
        <f>'Прогноз движ.ден.средств'!AG51</f>
        <v>0</v>
      </c>
      <c r="AH56" s="772">
        <f>'Прогноз движ.ден.средств'!AH51</f>
        <v>0</v>
      </c>
      <c r="AI56" s="772">
        <f>'Прогноз движ.ден.средств'!AI51</f>
        <v>0</v>
      </c>
      <c r="AJ56" s="772">
        <f>'Прогноз движ.ден.средств'!AJ51</f>
        <v>0</v>
      </c>
      <c r="AK56" s="772">
        <f>'Прогноз движ.ден.средств'!AK51</f>
        <v>0</v>
      </c>
      <c r="AL56" s="772">
        <f>'Прогноз движ.ден.средств'!AL51</f>
        <v>0</v>
      </c>
      <c r="AM56" s="772">
        <f>'Прогноз движ.ден.средств'!AM51</f>
        <v>0</v>
      </c>
      <c r="AN56" s="772">
        <f>'Прогноз движ.ден.средств'!AN51</f>
        <v>0</v>
      </c>
      <c r="AO56" s="772">
        <f>'Прогноз движ.ден.средств'!AO51</f>
        <v>0</v>
      </c>
      <c r="AP56" s="772">
        <f>'Прогноз движ.ден.средств'!AP51</f>
        <v>0</v>
      </c>
      <c r="AQ56" s="772">
        <f>'Прогноз движ.ден.средств'!AQ51</f>
        <v>0</v>
      </c>
      <c r="AR56" s="772">
        <f>'Прогноз движ.ден.средств'!AR51</f>
        <v>0</v>
      </c>
      <c r="AS56" s="772">
        <f>'Прогноз движ.ден.средств'!AS51</f>
        <v>0</v>
      </c>
      <c r="AT56" s="772">
        <f>'Прогноз движ.ден.средств'!AT51</f>
        <v>0</v>
      </c>
      <c r="AU56" s="772">
        <f>'Прогноз движ.ден.средств'!AU51</f>
        <v>0</v>
      </c>
      <c r="AV56" s="772">
        <f>'Прогноз движ.ден.средств'!AV51</f>
        <v>0</v>
      </c>
      <c r="AW56" s="772">
        <f>'Прогноз движ.ден.средств'!AW51</f>
        <v>0</v>
      </c>
      <c r="AX56" s="772">
        <f>'Прогноз движ.ден.средств'!AX51</f>
        <v>0</v>
      </c>
      <c r="AY56" s="772">
        <f>'Прогноз движ.ден.средств'!AY51</f>
        <v>0</v>
      </c>
      <c r="AZ56" s="772">
        <f>'Прогноз движ.ден.средств'!AZ51</f>
        <v>0</v>
      </c>
      <c r="BA56" s="772">
        <f>'Прогноз движ.ден.средств'!BA51</f>
        <v>0</v>
      </c>
      <c r="BB56" s="772">
        <f>'Прогноз движ.ден.средств'!BB51</f>
        <v>0</v>
      </c>
      <c r="BC56" s="772">
        <f>'Прогноз движ.ден.средств'!BC51</f>
        <v>0</v>
      </c>
      <c r="BD56" s="772">
        <f>'Прогноз движ.ден.средств'!BD51</f>
        <v>0</v>
      </c>
      <c r="BE56" s="772">
        <f>'Прогноз движ.ден.средств'!BE51</f>
        <v>0</v>
      </c>
      <c r="BF56" s="772">
        <f>'Прогноз движ.ден.средств'!BF51</f>
        <v>0</v>
      </c>
      <c r="BG56" s="772">
        <f>'Прогноз движ.ден.средств'!BG51</f>
        <v>0</v>
      </c>
      <c r="BH56" s="772">
        <f>'Прогноз движ.ден.средств'!BH51</f>
        <v>0</v>
      </c>
      <c r="BI56" s="772">
        <f>'Прогноз движ.ден.средств'!BI51</f>
        <v>0</v>
      </c>
      <c r="BJ56" s="772">
        <f>'Прогноз движ.ден.средств'!BJ51</f>
        <v>0</v>
      </c>
      <c r="BK56" s="772">
        <f>'Прогноз движ.ден.средств'!BK51</f>
        <v>0</v>
      </c>
      <c r="BL56" s="772">
        <f>'Прогноз движ.ден.средств'!BL51</f>
        <v>0</v>
      </c>
      <c r="BM56" s="772">
        <f>'Прогноз движ.ден.средств'!BM51</f>
        <v>0</v>
      </c>
      <c r="BN56" s="772">
        <f>'Прогноз движ.ден.средств'!BN51</f>
        <v>0</v>
      </c>
      <c r="BO56" s="772">
        <f>'Прогноз движ.ден.средств'!BO51</f>
        <v>0</v>
      </c>
      <c r="BP56" s="772">
        <f>'Прогноз движ.ден.средств'!BP51</f>
        <v>0</v>
      </c>
      <c r="BQ56" s="772">
        <f>'Прогноз движ.ден.средств'!BQ51</f>
        <v>0</v>
      </c>
      <c r="BR56" s="772">
        <f>'Прогноз движ.ден.средств'!BR51</f>
        <v>0</v>
      </c>
      <c r="BS56" s="772">
        <f>'Прогноз движ.ден.средств'!BS51</f>
        <v>0</v>
      </c>
      <c r="BT56" s="772">
        <f>'Прогноз движ.ден.средств'!BT51</f>
        <v>0</v>
      </c>
      <c r="BU56" s="772">
        <f>'Прогноз движ.ден.средств'!BU51</f>
        <v>0</v>
      </c>
      <c r="BV56" s="772">
        <f>'Прогноз движ.ден.средств'!BV51</f>
        <v>0</v>
      </c>
      <c r="BW56" s="772">
        <f>'Прогноз движ.ден.средств'!BW51</f>
        <v>0</v>
      </c>
      <c r="BX56" s="772">
        <f>'Прогноз движ.ден.средств'!BX51</f>
        <v>0</v>
      </c>
      <c r="BY56" s="772">
        <f>'Прогноз движ.ден.средств'!BY51</f>
        <v>0</v>
      </c>
      <c r="BZ56" s="772">
        <f>'Прогноз движ.ден.средств'!BZ51</f>
        <v>0</v>
      </c>
      <c r="CA56" s="772">
        <f>'Прогноз движ.ден.средств'!CA51</f>
        <v>0</v>
      </c>
      <c r="CB56" s="772">
        <f>'Прогноз движ.ден.средств'!CB51</f>
        <v>0</v>
      </c>
      <c r="CC56" s="772">
        <f>'Прогноз движ.ден.средств'!CC51</f>
        <v>0</v>
      </c>
      <c r="CD56" s="772">
        <f>'Прогноз движ.ден.средств'!CD51</f>
        <v>0</v>
      </c>
      <c r="CE56" s="772">
        <f>'Прогноз движ.ден.средств'!CE51</f>
        <v>0</v>
      </c>
      <c r="CF56" s="772">
        <f>'Прогноз движ.ден.средств'!CF51</f>
        <v>0</v>
      </c>
      <c r="CG56" s="772">
        <f>'Прогноз движ.ден.средств'!CG51</f>
        <v>0</v>
      </c>
      <c r="CH56" s="772">
        <f>'Прогноз движ.ден.средств'!CH51</f>
        <v>0</v>
      </c>
      <c r="CI56" s="772">
        <f>'Прогноз движ.ден.средств'!CI51</f>
        <v>0</v>
      </c>
      <c r="CJ56" s="772">
        <f>'Прогноз движ.ден.средств'!CJ51</f>
        <v>0</v>
      </c>
      <c r="CK56" s="772">
        <f>'Прогноз движ.ден.средств'!CK51</f>
        <v>0</v>
      </c>
      <c r="CL56" s="772">
        <f>'Прогноз движ.ден.средств'!CL51</f>
        <v>0</v>
      </c>
      <c r="CM56" s="772">
        <f>'Прогноз движ.ден.средств'!CM51</f>
        <v>0</v>
      </c>
      <c r="CN56" s="772">
        <f>'Прогноз движ.ден.средств'!CN51</f>
        <v>0</v>
      </c>
      <c r="CO56" s="772">
        <f>'Прогноз движ.ден.средств'!CO51</f>
        <v>0</v>
      </c>
      <c r="CP56" s="772">
        <f>'Прогноз движ.ден.средств'!CP51</f>
        <v>0</v>
      </c>
      <c r="CQ56" s="772">
        <f>'Прогноз движ.ден.средств'!CQ51</f>
        <v>0</v>
      </c>
      <c r="CR56" s="772">
        <f>'Прогноз движ.ден.средств'!CR51</f>
        <v>0</v>
      </c>
      <c r="CS56" s="772">
        <f>'Прогноз движ.ден.средств'!CS51</f>
        <v>0</v>
      </c>
      <c r="CT56" s="772">
        <f>'Прогноз движ.ден.средств'!CT51</f>
        <v>0</v>
      </c>
      <c r="CU56" s="772">
        <f>'Прогноз движ.ден.средств'!CU51</f>
        <v>0</v>
      </c>
      <c r="CV56" s="772">
        <f>'Прогноз движ.ден.средств'!CV51</f>
        <v>0</v>
      </c>
      <c r="CW56" s="772">
        <f>'Прогноз движ.ден.средств'!CW51</f>
        <v>0</v>
      </c>
      <c r="CX56" s="772">
        <f>'Прогноз движ.ден.средств'!CX51</f>
        <v>0</v>
      </c>
      <c r="CY56" s="772">
        <f>'Прогноз движ.ден.средств'!CY51</f>
        <v>0</v>
      </c>
      <c r="CZ56" s="772">
        <f>'Прогноз движ.ден.средств'!CZ51</f>
        <v>0</v>
      </c>
      <c r="DA56" s="772">
        <f>'Прогноз движ.ден.средств'!DA51</f>
        <v>0</v>
      </c>
      <c r="DB56" s="772">
        <f>'Прогноз движ.ден.средств'!DB51</f>
        <v>0</v>
      </c>
      <c r="DC56" s="772">
        <f>'Прогноз движ.ден.средств'!DC51</f>
        <v>0</v>
      </c>
      <c r="DD56" s="772">
        <f>'Прогноз движ.ден.средств'!DD51</f>
        <v>0</v>
      </c>
      <c r="DE56" s="772">
        <f>'Прогноз движ.ден.средств'!DE51</f>
        <v>0</v>
      </c>
      <c r="DF56" s="772">
        <f>'Прогноз движ.ден.средств'!DF51</f>
        <v>0</v>
      </c>
      <c r="DG56" s="772">
        <f>'Прогноз движ.ден.средств'!DG51</f>
        <v>0</v>
      </c>
      <c r="DH56" s="772">
        <f>'Прогноз движ.ден.средств'!DH51</f>
        <v>0</v>
      </c>
      <c r="DI56" s="772">
        <f>'Прогноз движ.ден.средств'!DI51</f>
        <v>0</v>
      </c>
      <c r="DJ56" s="772">
        <f>'Прогноз движ.ден.средств'!DJ51</f>
        <v>0</v>
      </c>
      <c r="DK56" s="772">
        <f>'Прогноз движ.ден.средств'!DK51</f>
        <v>0</v>
      </c>
      <c r="DL56" s="772">
        <f>'Прогноз движ.ден.средств'!DL51</f>
        <v>0</v>
      </c>
      <c r="DM56" s="772">
        <f>'Прогноз движ.ден.средств'!DM51</f>
        <v>0</v>
      </c>
      <c r="DN56" s="772">
        <f>'Прогноз движ.ден.средств'!DN51</f>
        <v>0</v>
      </c>
      <c r="DO56" s="772">
        <f>'Прогноз движ.ден.средств'!DO51</f>
        <v>0</v>
      </c>
      <c r="DP56" s="772">
        <f>'Прогноз движ.ден.средств'!DP51</f>
        <v>0</v>
      </c>
      <c r="DQ56" s="772">
        <f>'Прогноз движ.ден.средств'!DQ51</f>
        <v>0</v>
      </c>
      <c r="DR56" s="772">
        <f>'Прогноз движ.ден.средств'!DR51</f>
        <v>0</v>
      </c>
      <c r="DS56" s="772">
        <f>'Прогноз движ.ден.средств'!DS51</f>
        <v>0</v>
      </c>
      <c r="DT56" s="772">
        <f>'Прогноз движ.ден.средств'!DT51</f>
        <v>0</v>
      </c>
      <c r="DU56" s="772">
        <f>'Прогноз движ.ден.средств'!DU51</f>
        <v>0</v>
      </c>
      <c r="DV56" s="772">
        <f>'Прогноз движ.ден.средств'!DV51</f>
        <v>0</v>
      </c>
      <c r="DW56" s="772">
        <f>'Прогноз движ.ден.средств'!DW51</f>
        <v>0</v>
      </c>
      <c r="DX56" s="772">
        <f>'Прогноз движ.ден.средств'!DX51</f>
        <v>0</v>
      </c>
      <c r="DY56" s="772">
        <f>'Прогноз движ.ден.средств'!DY51</f>
        <v>0</v>
      </c>
      <c r="DZ56" s="772">
        <f>'Прогноз движ.ден.средств'!DZ51</f>
        <v>0</v>
      </c>
      <c r="EA56" s="772">
        <f>'Прогноз движ.ден.средств'!EA51</f>
        <v>0</v>
      </c>
      <c r="EB56" s="772">
        <f>'Прогноз движ.ден.средств'!EB51</f>
        <v>0</v>
      </c>
      <c r="EC56" s="772">
        <f>'Прогноз движ.ден.средств'!EC51</f>
        <v>0</v>
      </c>
      <c r="ED56" s="772">
        <f>'Прогноз движ.ден.средств'!ED51</f>
        <v>0</v>
      </c>
      <c r="EE56" s="772">
        <f>'Прогноз движ.ден.средств'!EE51</f>
        <v>0</v>
      </c>
      <c r="EF56" s="772">
        <f>'Прогноз движ.ден.средств'!EF51</f>
        <v>0</v>
      </c>
      <c r="EG56" s="772">
        <f>'Прогноз движ.ден.средств'!EG51</f>
        <v>0</v>
      </c>
      <c r="EH56" s="772">
        <f>'Прогноз движ.ден.средств'!EH51</f>
        <v>0</v>
      </c>
      <c r="EI56" s="772">
        <f>'Прогноз движ.ден.средств'!EI51</f>
        <v>0</v>
      </c>
      <c r="EJ56" s="772">
        <f>'Прогноз движ.ден.средств'!EJ51</f>
        <v>0</v>
      </c>
      <c r="EK56" s="772">
        <f>'Прогноз движ.ден.средств'!EK51</f>
        <v>0</v>
      </c>
    </row>
    <row r="57" spans="1:141" ht="47.25" x14ac:dyDescent="0.25">
      <c r="A57" s="193" t="s">
        <v>871</v>
      </c>
      <c r="B57" s="95" t="s">
        <v>997</v>
      </c>
      <c r="C57" s="772">
        <f>'Прогноз движ.ден.средств'!C52</f>
        <v>0</v>
      </c>
      <c r="D57" s="772">
        <f>'Прогноз движ.ден.средств'!D52</f>
        <v>0</v>
      </c>
      <c r="E57" s="772">
        <f>'Прогноз движ.ден.средств'!E52</f>
        <v>0</v>
      </c>
      <c r="F57" s="772">
        <f>'Прогноз движ.ден.средств'!F52</f>
        <v>0</v>
      </c>
      <c r="G57" s="772">
        <f>'Прогноз движ.ден.средств'!G52</f>
        <v>0</v>
      </c>
      <c r="H57" s="772">
        <f>'Прогноз движ.ден.средств'!H52</f>
        <v>0</v>
      </c>
      <c r="I57" s="772">
        <f>'Прогноз движ.ден.средств'!I52</f>
        <v>0</v>
      </c>
      <c r="J57" s="772">
        <f>'Прогноз движ.ден.средств'!J52</f>
        <v>0</v>
      </c>
      <c r="K57" s="772">
        <f>'Прогноз движ.ден.средств'!K52</f>
        <v>0</v>
      </c>
      <c r="L57" s="772">
        <f>'Прогноз движ.ден.средств'!L52</f>
        <v>0</v>
      </c>
      <c r="M57" s="772">
        <f>'Прогноз движ.ден.средств'!M52</f>
        <v>0</v>
      </c>
      <c r="N57" s="772">
        <f>'Прогноз движ.ден.средств'!N52</f>
        <v>0</v>
      </c>
      <c r="O57" s="772">
        <f>'Прогноз движ.ден.средств'!O52</f>
        <v>0</v>
      </c>
      <c r="P57" s="772">
        <f>'Прогноз движ.ден.средств'!P52</f>
        <v>0</v>
      </c>
      <c r="Q57" s="772">
        <f>'Прогноз движ.ден.средств'!Q52</f>
        <v>0</v>
      </c>
      <c r="R57" s="772">
        <f>'Прогноз движ.ден.средств'!R52</f>
        <v>0</v>
      </c>
      <c r="S57" s="772">
        <f>'Прогноз движ.ден.средств'!S52</f>
        <v>0</v>
      </c>
      <c r="T57" s="772">
        <f>'Прогноз движ.ден.средств'!T52</f>
        <v>0</v>
      </c>
      <c r="U57" s="772">
        <f>'Прогноз движ.ден.средств'!U52</f>
        <v>0</v>
      </c>
      <c r="V57" s="772">
        <f>'Прогноз движ.ден.средств'!V52</f>
        <v>0</v>
      </c>
      <c r="W57" s="772">
        <f>'Прогноз движ.ден.средств'!W52</f>
        <v>0</v>
      </c>
      <c r="X57" s="772">
        <f>'Прогноз движ.ден.средств'!X52</f>
        <v>0</v>
      </c>
      <c r="Y57" s="772">
        <f>'Прогноз движ.ден.средств'!Y52</f>
        <v>0</v>
      </c>
      <c r="Z57" s="772">
        <f>'Прогноз движ.ден.средств'!Z52</f>
        <v>0</v>
      </c>
      <c r="AA57" s="772">
        <f>'Прогноз движ.ден.средств'!AA52</f>
        <v>0</v>
      </c>
      <c r="AB57" s="772">
        <f>'Прогноз движ.ден.средств'!AB52</f>
        <v>0</v>
      </c>
      <c r="AC57" s="772">
        <f>'Прогноз движ.ден.средств'!AC52</f>
        <v>0</v>
      </c>
      <c r="AD57" s="772">
        <f>'Прогноз движ.ден.средств'!AD52</f>
        <v>0</v>
      </c>
      <c r="AE57" s="772">
        <f>'Прогноз движ.ден.средств'!AE52</f>
        <v>0</v>
      </c>
      <c r="AF57" s="772">
        <f>'Прогноз движ.ден.средств'!AF52</f>
        <v>0</v>
      </c>
      <c r="AG57" s="772">
        <f>'Прогноз движ.ден.средств'!AG52</f>
        <v>0</v>
      </c>
      <c r="AH57" s="772">
        <f>'Прогноз движ.ден.средств'!AH52</f>
        <v>0</v>
      </c>
      <c r="AI57" s="772">
        <f>'Прогноз движ.ден.средств'!AI52</f>
        <v>0</v>
      </c>
      <c r="AJ57" s="772">
        <f>'Прогноз движ.ден.средств'!AJ52</f>
        <v>0</v>
      </c>
      <c r="AK57" s="772">
        <f>'Прогноз движ.ден.средств'!AK52</f>
        <v>0</v>
      </c>
      <c r="AL57" s="772">
        <f>'Прогноз движ.ден.средств'!AL52</f>
        <v>0</v>
      </c>
      <c r="AM57" s="772">
        <f>'Прогноз движ.ден.средств'!AM52</f>
        <v>0</v>
      </c>
      <c r="AN57" s="772">
        <f>'Прогноз движ.ден.средств'!AN52</f>
        <v>0</v>
      </c>
      <c r="AO57" s="772">
        <f>'Прогноз движ.ден.средств'!AO52</f>
        <v>0</v>
      </c>
      <c r="AP57" s="772">
        <f>'Прогноз движ.ден.средств'!AP52</f>
        <v>0</v>
      </c>
      <c r="AQ57" s="772">
        <f>'Прогноз движ.ден.средств'!AQ52</f>
        <v>0</v>
      </c>
      <c r="AR57" s="772">
        <f>'Прогноз движ.ден.средств'!AR52</f>
        <v>0</v>
      </c>
      <c r="AS57" s="772">
        <f>'Прогноз движ.ден.средств'!AS52</f>
        <v>0</v>
      </c>
      <c r="AT57" s="772">
        <f>'Прогноз движ.ден.средств'!AT52</f>
        <v>0</v>
      </c>
      <c r="AU57" s="772">
        <f>'Прогноз движ.ден.средств'!AU52</f>
        <v>0</v>
      </c>
      <c r="AV57" s="772">
        <f>'Прогноз движ.ден.средств'!AV52</f>
        <v>0</v>
      </c>
      <c r="AW57" s="772">
        <f>'Прогноз движ.ден.средств'!AW52</f>
        <v>0</v>
      </c>
      <c r="AX57" s="772">
        <f>'Прогноз движ.ден.средств'!AX52</f>
        <v>0</v>
      </c>
      <c r="AY57" s="772">
        <f>'Прогноз движ.ден.средств'!AY52</f>
        <v>0</v>
      </c>
      <c r="AZ57" s="772">
        <f>'Прогноз движ.ден.средств'!AZ52</f>
        <v>0</v>
      </c>
      <c r="BA57" s="772">
        <f>'Прогноз движ.ден.средств'!BA52</f>
        <v>0</v>
      </c>
      <c r="BB57" s="772">
        <f>'Прогноз движ.ден.средств'!BB52</f>
        <v>0</v>
      </c>
      <c r="BC57" s="772">
        <f>'Прогноз движ.ден.средств'!BC52</f>
        <v>0</v>
      </c>
      <c r="BD57" s="772">
        <f>'Прогноз движ.ден.средств'!BD52</f>
        <v>0</v>
      </c>
      <c r="BE57" s="772">
        <f>'Прогноз движ.ден.средств'!BE52</f>
        <v>0</v>
      </c>
      <c r="BF57" s="772">
        <f>'Прогноз движ.ден.средств'!BF52</f>
        <v>0</v>
      </c>
      <c r="BG57" s="772">
        <f>'Прогноз движ.ден.средств'!BG52</f>
        <v>0</v>
      </c>
      <c r="BH57" s="772">
        <f>'Прогноз движ.ден.средств'!BH52</f>
        <v>0</v>
      </c>
      <c r="BI57" s="772">
        <f>'Прогноз движ.ден.средств'!BI52</f>
        <v>0</v>
      </c>
      <c r="BJ57" s="772">
        <f>'Прогноз движ.ден.средств'!BJ52</f>
        <v>0</v>
      </c>
      <c r="BK57" s="772">
        <f>'Прогноз движ.ден.средств'!BK52</f>
        <v>0</v>
      </c>
      <c r="BL57" s="772">
        <f>'Прогноз движ.ден.средств'!BL52</f>
        <v>0</v>
      </c>
      <c r="BM57" s="772">
        <f>'Прогноз движ.ден.средств'!BM52</f>
        <v>0</v>
      </c>
      <c r="BN57" s="772">
        <f>'Прогноз движ.ден.средств'!BN52</f>
        <v>0</v>
      </c>
      <c r="BO57" s="772">
        <f>'Прогноз движ.ден.средств'!BO52</f>
        <v>0</v>
      </c>
      <c r="BP57" s="772">
        <f>'Прогноз движ.ден.средств'!BP52</f>
        <v>0</v>
      </c>
      <c r="BQ57" s="772">
        <f>'Прогноз движ.ден.средств'!BQ52</f>
        <v>0</v>
      </c>
      <c r="BR57" s="772">
        <f>'Прогноз движ.ден.средств'!BR52</f>
        <v>0</v>
      </c>
      <c r="BS57" s="772">
        <f>'Прогноз движ.ден.средств'!BS52</f>
        <v>0</v>
      </c>
      <c r="BT57" s="772">
        <f>'Прогноз движ.ден.средств'!BT52</f>
        <v>0</v>
      </c>
      <c r="BU57" s="772">
        <f>'Прогноз движ.ден.средств'!BU52</f>
        <v>0</v>
      </c>
      <c r="BV57" s="772">
        <f>'Прогноз движ.ден.средств'!BV52</f>
        <v>0</v>
      </c>
      <c r="BW57" s="772">
        <f>'Прогноз движ.ден.средств'!BW52</f>
        <v>0</v>
      </c>
      <c r="BX57" s="772">
        <f>'Прогноз движ.ден.средств'!BX52</f>
        <v>0</v>
      </c>
      <c r="BY57" s="772">
        <f>'Прогноз движ.ден.средств'!BY52</f>
        <v>0</v>
      </c>
      <c r="BZ57" s="772">
        <f>'Прогноз движ.ден.средств'!BZ52</f>
        <v>0</v>
      </c>
      <c r="CA57" s="772">
        <f>'Прогноз движ.ден.средств'!CA52</f>
        <v>0</v>
      </c>
      <c r="CB57" s="772">
        <f>'Прогноз движ.ден.средств'!CB52</f>
        <v>0</v>
      </c>
      <c r="CC57" s="772">
        <f>'Прогноз движ.ден.средств'!CC52</f>
        <v>0</v>
      </c>
      <c r="CD57" s="772">
        <f>'Прогноз движ.ден.средств'!CD52</f>
        <v>0</v>
      </c>
      <c r="CE57" s="772">
        <f>'Прогноз движ.ден.средств'!CE52</f>
        <v>0</v>
      </c>
      <c r="CF57" s="772">
        <f>'Прогноз движ.ден.средств'!CF52</f>
        <v>0</v>
      </c>
      <c r="CG57" s="772">
        <f>'Прогноз движ.ден.средств'!CG52</f>
        <v>0</v>
      </c>
      <c r="CH57" s="772">
        <f>'Прогноз движ.ден.средств'!CH52</f>
        <v>0</v>
      </c>
      <c r="CI57" s="772">
        <f>'Прогноз движ.ден.средств'!CI52</f>
        <v>0</v>
      </c>
      <c r="CJ57" s="772">
        <f>'Прогноз движ.ден.средств'!CJ52</f>
        <v>0</v>
      </c>
      <c r="CK57" s="772">
        <f>'Прогноз движ.ден.средств'!CK52</f>
        <v>0</v>
      </c>
      <c r="CL57" s="772">
        <f>'Прогноз движ.ден.средств'!CL52</f>
        <v>0</v>
      </c>
      <c r="CM57" s="772">
        <f>'Прогноз движ.ден.средств'!CM52</f>
        <v>0</v>
      </c>
      <c r="CN57" s="772">
        <f>'Прогноз движ.ден.средств'!CN52</f>
        <v>0</v>
      </c>
      <c r="CO57" s="772">
        <f>'Прогноз движ.ден.средств'!CO52</f>
        <v>0</v>
      </c>
      <c r="CP57" s="772">
        <f>'Прогноз движ.ден.средств'!CP52</f>
        <v>0</v>
      </c>
      <c r="CQ57" s="772">
        <f>'Прогноз движ.ден.средств'!CQ52</f>
        <v>0</v>
      </c>
      <c r="CR57" s="772">
        <f>'Прогноз движ.ден.средств'!CR52</f>
        <v>0</v>
      </c>
      <c r="CS57" s="772">
        <f>'Прогноз движ.ден.средств'!CS52</f>
        <v>0</v>
      </c>
      <c r="CT57" s="772">
        <f>'Прогноз движ.ден.средств'!CT52</f>
        <v>0</v>
      </c>
      <c r="CU57" s="772">
        <f>'Прогноз движ.ден.средств'!CU52</f>
        <v>0</v>
      </c>
      <c r="CV57" s="772">
        <f>'Прогноз движ.ден.средств'!CV52</f>
        <v>0</v>
      </c>
      <c r="CW57" s="772">
        <f>'Прогноз движ.ден.средств'!CW52</f>
        <v>0</v>
      </c>
      <c r="CX57" s="772">
        <f>'Прогноз движ.ден.средств'!CX52</f>
        <v>0</v>
      </c>
      <c r="CY57" s="772">
        <f>'Прогноз движ.ден.средств'!CY52</f>
        <v>0</v>
      </c>
      <c r="CZ57" s="772">
        <f>'Прогноз движ.ден.средств'!CZ52</f>
        <v>0</v>
      </c>
      <c r="DA57" s="772">
        <f>'Прогноз движ.ден.средств'!DA52</f>
        <v>0</v>
      </c>
      <c r="DB57" s="772">
        <f>'Прогноз движ.ден.средств'!DB52</f>
        <v>0</v>
      </c>
      <c r="DC57" s="772">
        <f>'Прогноз движ.ден.средств'!DC52</f>
        <v>0</v>
      </c>
      <c r="DD57" s="772">
        <f>'Прогноз движ.ден.средств'!DD52</f>
        <v>0</v>
      </c>
      <c r="DE57" s="772">
        <f>'Прогноз движ.ден.средств'!DE52</f>
        <v>0</v>
      </c>
      <c r="DF57" s="772">
        <f>'Прогноз движ.ден.средств'!DF52</f>
        <v>0</v>
      </c>
      <c r="DG57" s="772">
        <f>'Прогноз движ.ден.средств'!DG52</f>
        <v>0</v>
      </c>
      <c r="DH57" s="772">
        <f>'Прогноз движ.ден.средств'!DH52</f>
        <v>0</v>
      </c>
      <c r="DI57" s="772">
        <f>'Прогноз движ.ден.средств'!DI52</f>
        <v>0</v>
      </c>
      <c r="DJ57" s="772">
        <f>'Прогноз движ.ден.средств'!DJ52</f>
        <v>0</v>
      </c>
      <c r="DK57" s="772">
        <f>'Прогноз движ.ден.средств'!DK52</f>
        <v>0</v>
      </c>
      <c r="DL57" s="772">
        <f>'Прогноз движ.ден.средств'!DL52</f>
        <v>0</v>
      </c>
      <c r="DM57" s="772">
        <f>'Прогноз движ.ден.средств'!DM52</f>
        <v>0</v>
      </c>
      <c r="DN57" s="772">
        <f>'Прогноз движ.ден.средств'!DN52</f>
        <v>0</v>
      </c>
      <c r="DO57" s="772">
        <f>'Прогноз движ.ден.средств'!DO52</f>
        <v>0</v>
      </c>
      <c r="DP57" s="772">
        <f>'Прогноз движ.ден.средств'!DP52</f>
        <v>0</v>
      </c>
      <c r="DQ57" s="772">
        <f>'Прогноз движ.ден.средств'!DQ52</f>
        <v>0</v>
      </c>
      <c r="DR57" s="772">
        <f>'Прогноз движ.ден.средств'!DR52</f>
        <v>0</v>
      </c>
      <c r="DS57" s="772">
        <f>'Прогноз движ.ден.средств'!DS52</f>
        <v>0</v>
      </c>
      <c r="DT57" s="772">
        <f>'Прогноз движ.ден.средств'!DT52</f>
        <v>0</v>
      </c>
      <c r="DU57" s="772">
        <f>'Прогноз движ.ден.средств'!DU52</f>
        <v>0</v>
      </c>
      <c r="DV57" s="772">
        <f>'Прогноз движ.ден.средств'!DV52</f>
        <v>0</v>
      </c>
      <c r="DW57" s="772">
        <f>'Прогноз движ.ден.средств'!DW52</f>
        <v>0</v>
      </c>
      <c r="DX57" s="772">
        <f>'Прогноз движ.ден.средств'!DX52</f>
        <v>0</v>
      </c>
      <c r="DY57" s="772">
        <f>'Прогноз движ.ден.средств'!DY52</f>
        <v>0</v>
      </c>
      <c r="DZ57" s="772">
        <f>'Прогноз движ.ден.средств'!DZ52</f>
        <v>0</v>
      </c>
      <c r="EA57" s="772">
        <f>'Прогноз движ.ден.средств'!EA52</f>
        <v>0</v>
      </c>
      <c r="EB57" s="772">
        <f>'Прогноз движ.ден.средств'!EB52</f>
        <v>0</v>
      </c>
      <c r="EC57" s="772">
        <f>'Прогноз движ.ден.средств'!EC52</f>
        <v>0</v>
      </c>
      <c r="ED57" s="772">
        <f>'Прогноз движ.ден.средств'!ED52</f>
        <v>0</v>
      </c>
      <c r="EE57" s="772">
        <f>'Прогноз движ.ден.средств'!EE52</f>
        <v>0</v>
      </c>
      <c r="EF57" s="772">
        <f>'Прогноз движ.ден.средств'!EF52</f>
        <v>0</v>
      </c>
      <c r="EG57" s="772">
        <f>'Прогноз движ.ден.средств'!EG52</f>
        <v>0</v>
      </c>
      <c r="EH57" s="772">
        <f>'Прогноз движ.ден.средств'!EH52</f>
        <v>0</v>
      </c>
      <c r="EI57" s="772">
        <f>'Прогноз движ.ден.средств'!EI52</f>
        <v>0</v>
      </c>
      <c r="EJ57" s="772">
        <f>'Прогноз движ.ден.средств'!EJ52</f>
        <v>0</v>
      </c>
      <c r="EK57" s="772">
        <f>'Прогноз движ.ден.средств'!EK52</f>
        <v>0</v>
      </c>
    </row>
    <row r="58" spans="1:141" ht="15.75" x14ac:dyDescent="0.25">
      <c r="A58" s="418" t="str">
        <f>'Прогноз движ.ден.средств'!A53</f>
        <v>3.5.1.</v>
      </c>
      <c r="B58" s="419" t="str">
        <f>'Прогноз движ.ден.средств'!B53</f>
        <v>Банк 1</v>
      </c>
      <c r="C58" s="772">
        <f>'Прогноз движ.ден.средств'!C53</f>
        <v>0</v>
      </c>
      <c r="D58" s="772">
        <f>'Прогноз движ.ден.средств'!D53</f>
        <v>0</v>
      </c>
      <c r="E58" s="772">
        <f>'Прогноз движ.ден.средств'!E53</f>
        <v>0</v>
      </c>
      <c r="F58" s="772">
        <f>'Прогноз движ.ден.средств'!F53</f>
        <v>0</v>
      </c>
      <c r="G58" s="772">
        <f>'Прогноз движ.ден.средств'!G53</f>
        <v>0</v>
      </c>
      <c r="H58" s="772">
        <f>'Прогноз движ.ден.средств'!H53</f>
        <v>0</v>
      </c>
      <c r="I58" s="772">
        <f>'Прогноз движ.ден.средств'!I53</f>
        <v>0</v>
      </c>
      <c r="J58" s="772">
        <f>'Прогноз движ.ден.средств'!J53</f>
        <v>0</v>
      </c>
      <c r="K58" s="772">
        <f>'Прогноз движ.ден.средств'!K53</f>
        <v>0</v>
      </c>
      <c r="L58" s="772">
        <f>'Прогноз движ.ден.средств'!L53</f>
        <v>0</v>
      </c>
      <c r="M58" s="772">
        <f>'Прогноз движ.ден.средств'!M53</f>
        <v>0</v>
      </c>
      <c r="N58" s="772">
        <f>'Прогноз движ.ден.средств'!N53</f>
        <v>0</v>
      </c>
      <c r="O58" s="772">
        <f>'Прогноз движ.ден.средств'!O53</f>
        <v>0</v>
      </c>
      <c r="P58" s="772">
        <f>'Прогноз движ.ден.средств'!P53</f>
        <v>0</v>
      </c>
      <c r="Q58" s="772">
        <f>'Прогноз движ.ден.средств'!Q53</f>
        <v>0</v>
      </c>
      <c r="R58" s="772">
        <f>'Прогноз движ.ден.средств'!R53</f>
        <v>0</v>
      </c>
      <c r="S58" s="772">
        <f>'Прогноз движ.ден.средств'!S53</f>
        <v>0</v>
      </c>
      <c r="T58" s="772">
        <f>'Прогноз движ.ден.средств'!T53</f>
        <v>0</v>
      </c>
      <c r="U58" s="772">
        <f>'Прогноз движ.ден.средств'!U53</f>
        <v>0</v>
      </c>
      <c r="V58" s="772">
        <f>'Прогноз движ.ден.средств'!V53</f>
        <v>0</v>
      </c>
      <c r="W58" s="772">
        <f>'Прогноз движ.ден.средств'!W53</f>
        <v>0</v>
      </c>
      <c r="X58" s="772">
        <f>'Прогноз движ.ден.средств'!X53</f>
        <v>0</v>
      </c>
      <c r="Y58" s="772">
        <f>'Прогноз движ.ден.средств'!Y53</f>
        <v>0</v>
      </c>
      <c r="Z58" s="772">
        <f>'Прогноз движ.ден.средств'!Z53</f>
        <v>0</v>
      </c>
      <c r="AA58" s="772">
        <f>'Прогноз движ.ден.средств'!AA53</f>
        <v>0</v>
      </c>
      <c r="AB58" s="772">
        <f>'Прогноз движ.ден.средств'!AB53</f>
        <v>0</v>
      </c>
      <c r="AC58" s="772">
        <f>'Прогноз движ.ден.средств'!AC53</f>
        <v>0</v>
      </c>
      <c r="AD58" s="772">
        <f>'Прогноз движ.ден.средств'!AD53</f>
        <v>0</v>
      </c>
      <c r="AE58" s="772">
        <f>'Прогноз движ.ден.средств'!AE53</f>
        <v>0</v>
      </c>
      <c r="AF58" s="772">
        <f>'Прогноз движ.ден.средств'!AF53</f>
        <v>0</v>
      </c>
      <c r="AG58" s="772">
        <f>'Прогноз движ.ден.средств'!AG53</f>
        <v>0</v>
      </c>
      <c r="AH58" s="772">
        <f>'Прогноз движ.ден.средств'!AH53</f>
        <v>0</v>
      </c>
      <c r="AI58" s="772">
        <f>'Прогноз движ.ден.средств'!AI53</f>
        <v>0</v>
      </c>
      <c r="AJ58" s="772">
        <f>'Прогноз движ.ден.средств'!AJ53</f>
        <v>0</v>
      </c>
      <c r="AK58" s="772">
        <f>'Прогноз движ.ден.средств'!AK53</f>
        <v>0</v>
      </c>
      <c r="AL58" s="772">
        <f>'Прогноз движ.ден.средств'!AL53</f>
        <v>0</v>
      </c>
      <c r="AM58" s="772">
        <f>'Прогноз движ.ден.средств'!AM53</f>
        <v>0</v>
      </c>
      <c r="AN58" s="772">
        <f>'Прогноз движ.ден.средств'!AN53</f>
        <v>0</v>
      </c>
      <c r="AO58" s="772">
        <f>'Прогноз движ.ден.средств'!AO53</f>
        <v>0</v>
      </c>
      <c r="AP58" s="772">
        <f>'Прогноз движ.ден.средств'!AP53</f>
        <v>0</v>
      </c>
      <c r="AQ58" s="772">
        <f>'Прогноз движ.ден.средств'!AQ53</f>
        <v>0</v>
      </c>
      <c r="AR58" s="772">
        <f>'Прогноз движ.ден.средств'!AR53</f>
        <v>0</v>
      </c>
      <c r="AS58" s="772">
        <f>'Прогноз движ.ден.средств'!AS53</f>
        <v>0</v>
      </c>
      <c r="AT58" s="772">
        <f>'Прогноз движ.ден.средств'!AT53</f>
        <v>0</v>
      </c>
      <c r="AU58" s="772">
        <f>'Прогноз движ.ден.средств'!AU53</f>
        <v>0</v>
      </c>
      <c r="AV58" s="772">
        <f>'Прогноз движ.ден.средств'!AV53</f>
        <v>0</v>
      </c>
      <c r="AW58" s="772">
        <f>'Прогноз движ.ден.средств'!AW53</f>
        <v>0</v>
      </c>
      <c r="AX58" s="772">
        <f>'Прогноз движ.ден.средств'!AX53</f>
        <v>0</v>
      </c>
      <c r="AY58" s="772">
        <f>'Прогноз движ.ден.средств'!AY53</f>
        <v>0</v>
      </c>
      <c r="AZ58" s="772">
        <f>'Прогноз движ.ден.средств'!AZ53</f>
        <v>0</v>
      </c>
      <c r="BA58" s="772">
        <f>'Прогноз движ.ден.средств'!BA53</f>
        <v>0</v>
      </c>
      <c r="BB58" s="772">
        <f>'Прогноз движ.ден.средств'!BB53</f>
        <v>0</v>
      </c>
      <c r="BC58" s="772">
        <f>'Прогноз движ.ден.средств'!BC53</f>
        <v>0</v>
      </c>
      <c r="BD58" s="772">
        <f>'Прогноз движ.ден.средств'!BD53</f>
        <v>0</v>
      </c>
      <c r="BE58" s="772">
        <f>'Прогноз движ.ден.средств'!BE53</f>
        <v>0</v>
      </c>
      <c r="BF58" s="772">
        <f>'Прогноз движ.ден.средств'!BF53</f>
        <v>0</v>
      </c>
      <c r="BG58" s="772">
        <f>'Прогноз движ.ден.средств'!BG53</f>
        <v>0</v>
      </c>
      <c r="BH58" s="772">
        <f>'Прогноз движ.ден.средств'!BH53</f>
        <v>0</v>
      </c>
      <c r="BI58" s="772">
        <f>'Прогноз движ.ден.средств'!BI53</f>
        <v>0</v>
      </c>
      <c r="BJ58" s="772">
        <f>'Прогноз движ.ден.средств'!BJ53</f>
        <v>0</v>
      </c>
      <c r="BK58" s="772">
        <f>'Прогноз движ.ден.средств'!BK53</f>
        <v>0</v>
      </c>
      <c r="BL58" s="772">
        <f>'Прогноз движ.ден.средств'!BL53</f>
        <v>0</v>
      </c>
      <c r="BM58" s="772">
        <f>'Прогноз движ.ден.средств'!BM53</f>
        <v>0</v>
      </c>
      <c r="BN58" s="772">
        <f>'Прогноз движ.ден.средств'!BN53</f>
        <v>0</v>
      </c>
      <c r="BO58" s="772">
        <f>'Прогноз движ.ден.средств'!BO53</f>
        <v>0</v>
      </c>
      <c r="BP58" s="772">
        <f>'Прогноз движ.ден.средств'!BP53</f>
        <v>0</v>
      </c>
      <c r="BQ58" s="772">
        <f>'Прогноз движ.ден.средств'!BQ53</f>
        <v>0</v>
      </c>
      <c r="BR58" s="772">
        <f>'Прогноз движ.ден.средств'!BR53</f>
        <v>0</v>
      </c>
      <c r="BS58" s="772">
        <f>'Прогноз движ.ден.средств'!BS53</f>
        <v>0</v>
      </c>
      <c r="BT58" s="772">
        <f>'Прогноз движ.ден.средств'!BT53</f>
        <v>0</v>
      </c>
      <c r="BU58" s="772">
        <f>'Прогноз движ.ден.средств'!BU53</f>
        <v>0</v>
      </c>
      <c r="BV58" s="772">
        <f>'Прогноз движ.ден.средств'!BV53</f>
        <v>0</v>
      </c>
      <c r="BW58" s="772">
        <f>'Прогноз движ.ден.средств'!BW53</f>
        <v>0</v>
      </c>
      <c r="BX58" s="772">
        <f>'Прогноз движ.ден.средств'!BX53</f>
        <v>0</v>
      </c>
      <c r="BY58" s="772">
        <f>'Прогноз движ.ден.средств'!BY53</f>
        <v>0</v>
      </c>
      <c r="BZ58" s="772">
        <f>'Прогноз движ.ден.средств'!BZ53</f>
        <v>0</v>
      </c>
      <c r="CA58" s="772">
        <f>'Прогноз движ.ден.средств'!CA53</f>
        <v>0</v>
      </c>
      <c r="CB58" s="772">
        <f>'Прогноз движ.ден.средств'!CB53</f>
        <v>0</v>
      </c>
      <c r="CC58" s="772">
        <f>'Прогноз движ.ден.средств'!CC53</f>
        <v>0</v>
      </c>
      <c r="CD58" s="772">
        <f>'Прогноз движ.ден.средств'!CD53</f>
        <v>0</v>
      </c>
      <c r="CE58" s="772">
        <f>'Прогноз движ.ден.средств'!CE53</f>
        <v>0</v>
      </c>
      <c r="CF58" s="772">
        <f>'Прогноз движ.ден.средств'!CF53</f>
        <v>0</v>
      </c>
      <c r="CG58" s="772">
        <f>'Прогноз движ.ден.средств'!CG53</f>
        <v>0</v>
      </c>
      <c r="CH58" s="772">
        <f>'Прогноз движ.ден.средств'!CH53</f>
        <v>0</v>
      </c>
      <c r="CI58" s="772">
        <f>'Прогноз движ.ден.средств'!CI53</f>
        <v>0</v>
      </c>
      <c r="CJ58" s="772">
        <f>'Прогноз движ.ден.средств'!CJ53</f>
        <v>0</v>
      </c>
      <c r="CK58" s="772">
        <f>'Прогноз движ.ден.средств'!CK53</f>
        <v>0</v>
      </c>
      <c r="CL58" s="772">
        <f>'Прогноз движ.ден.средств'!CL53</f>
        <v>0</v>
      </c>
      <c r="CM58" s="772">
        <f>'Прогноз движ.ден.средств'!CM53</f>
        <v>0</v>
      </c>
      <c r="CN58" s="772">
        <f>'Прогноз движ.ден.средств'!CN53</f>
        <v>0</v>
      </c>
      <c r="CO58" s="772">
        <f>'Прогноз движ.ден.средств'!CO53</f>
        <v>0</v>
      </c>
      <c r="CP58" s="772">
        <f>'Прогноз движ.ден.средств'!CP53</f>
        <v>0</v>
      </c>
      <c r="CQ58" s="772">
        <f>'Прогноз движ.ден.средств'!CQ53</f>
        <v>0</v>
      </c>
      <c r="CR58" s="772">
        <f>'Прогноз движ.ден.средств'!CR53</f>
        <v>0</v>
      </c>
      <c r="CS58" s="772">
        <f>'Прогноз движ.ден.средств'!CS53</f>
        <v>0</v>
      </c>
      <c r="CT58" s="772">
        <f>'Прогноз движ.ден.средств'!CT53</f>
        <v>0</v>
      </c>
      <c r="CU58" s="772">
        <f>'Прогноз движ.ден.средств'!CU53</f>
        <v>0</v>
      </c>
      <c r="CV58" s="772">
        <f>'Прогноз движ.ден.средств'!CV53</f>
        <v>0</v>
      </c>
      <c r="CW58" s="772">
        <f>'Прогноз движ.ден.средств'!CW53</f>
        <v>0</v>
      </c>
      <c r="CX58" s="772">
        <f>'Прогноз движ.ден.средств'!CX53</f>
        <v>0</v>
      </c>
      <c r="CY58" s="772">
        <f>'Прогноз движ.ден.средств'!CY53</f>
        <v>0</v>
      </c>
      <c r="CZ58" s="772">
        <f>'Прогноз движ.ден.средств'!CZ53</f>
        <v>0</v>
      </c>
      <c r="DA58" s="772">
        <f>'Прогноз движ.ден.средств'!DA53</f>
        <v>0</v>
      </c>
      <c r="DB58" s="772">
        <f>'Прогноз движ.ден.средств'!DB53</f>
        <v>0</v>
      </c>
      <c r="DC58" s="772">
        <f>'Прогноз движ.ден.средств'!DC53</f>
        <v>0</v>
      </c>
      <c r="DD58" s="772">
        <f>'Прогноз движ.ден.средств'!DD53</f>
        <v>0</v>
      </c>
      <c r="DE58" s="772">
        <f>'Прогноз движ.ден.средств'!DE53</f>
        <v>0</v>
      </c>
      <c r="DF58" s="772">
        <f>'Прогноз движ.ден.средств'!DF53</f>
        <v>0</v>
      </c>
      <c r="DG58" s="772">
        <f>'Прогноз движ.ден.средств'!DG53</f>
        <v>0</v>
      </c>
      <c r="DH58" s="772">
        <f>'Прогноз движ.ден.средств'!DH53</f>
        <v>0</v>
      </c>
      <c r="DI58" s="772">
        <f>'Прогноз движ.ден.средств'!DI53</f>
        <v>0</v>
      </c>
      <c r="DJ58" s="772">
        <f>'Прогноз движ.ден.средств'!DJ53</f>
        <v>0</v>
      </c>
      <c r="DK58" s="772">
        <f>'Прогноз движ.ден.средств'!DK53</f>
        <v>0</v>
      </c>
      <c r="DL58" s="772">
        <f>'Прогноз движ.ден.средств'!DL53</f>
        <v>0</v>
      </c>
      <c r="DM58" s="772">
        <f>'Прогноз движ.ден.средств'!DM53</f>
        <v>0</v>
      </c>
      <c r="DN58" s="772">
        <f>'Прогноз движ.ден.средств'!DN53</f>
        <v>0</v>
      </c>
      <c r="DO58" s="772">
        <f>'Прогноз движ.ден.средств'!DO53</f>
        <v>0</v>
      </c>
      <c r="DP58" s="772">
        <f>'Прогноз движ.ден.средств'!DP53</f>
        <v>0</v>
      </c>
      <c r="DQ58" s="772">
        <f>'Прогноз движ.ден.средств'!DQ53</f>
        <v>0</v>
      </c>
      <c r="DR58" s="772">
        <f>'Прогноз движ.ден.средств'!DR53</f>
        <v>0</v>
      </c>
      <c r="DS58" s="772">
        <f>'Прогноз движ.ден.средств'!DS53</f>
        <v>0</v>
      </c>
      <c r="DT58" s="772">
        <f>'Прогноз движ.ден.средств'!DT53</f>
        <v>0</v>
      </c>
      <c r="DU58" s="772">
        <f>'Прогноз движ.ден.средств'!DU53</f>
        <v>0</v>
      </c>
      <c r="DV58" s="772">
        <f>'Прогноз движ.ден.средств'!DV53</f>
        <v>0</v>
      </c>
      <c r="DW58" s="772">
        <f>'Прогноз движ.ден.средств'!DW53</f>
        <v>0</v>
      </c>
      <c r="DX58" s="772">
        <f>'Прогноз движ.ден.средств'!DX53</f>
        <v>0</v>
      </c>
      <c r="DY58" s="772">
        <f>'Прогноз движ.ден.средств'!DY53</f>
        <v>0</v>
      </c>
      <c r="DZ58" s="772">
        <f>'Прогноз движ.ден.средств'!DZ53</f>
        <v>0</v>
      </c>
      <c r="EA58" s="772">
        <f>'Прогноз движ.ден.средств'!EA53</f>
        <v>0</v>
      </c>
      <c r="EB58" s="772">
        <f>'Прогноз движ.ден.средств'!EB53</f>
        <v>0</v>
      </c>
      <c r="EC58" s="772">
        <f>'Прогноз движ.ден.средств'!EC53</f>
        <v>0</v>
      </c>
      <c r="ED58" s="772">
        <f>'Прогноз движ.ден.средств'!ED53</f>
        <v>0</v>
      </c>
      <c r="EE58" s="772">
        <f>'Прогноз движ.ден.средств'!EE53</f>
        <v>0</v>
      </c>
      <c r="EF58" s="772">
        <f>'Прогноз движ.ден.средств'!EF53</f>
        <v>0</v>
      </c>
      <c r="EG58" s="772">
        <f>'Прогноз движ.ден.средств'!EG53</f>
        <v>0</v>
      </c>
      <c r="EH58" s="772">
        <f>'Прогноз движ.ден.средств'!EH53</f>
        <v>0</v>
      </c>
      <c r="EI58" s="772">
        <f>'Прогноз движ.ден.средств'!EI53</f>
        <v>0</v>
      </c>
      <c r="EJ58" s="772">
        <f>'Прогноз движ.ден.средств'!EJ53</f>
        <v>0</v>
      </c>
      <c r="EK58" s="772">
        <f>'Прогноз движ.ден.средств'!EK53</f>
        <v>0</v>
      </c>
    </row>
    <row r="59" spans="1:141" ht="15.75" x14ac:dyDescent="0.25">
      <c r="A59" s="418" t="str">
        <f>'Прогноз движ.ден.средств'!A54</f>
        <v>3.5.2.</v>
      </c>
      <c r="B59" s="440" t="str">
        <f>'Прогноз движ.ден.средств'!B54</f>
        <v>Банк 2</v>
      </c>
      <c r="C59" s="772">
        <f>'Прогноз движ.ден.средств'!C54</f>
        <v>0</v>
      </c>
      <c r="D59" s="772">
        <f>'Прогноз движ.ден.средств'!D54</f>
        <v>0</v>
      </c>
      <c r="E59" s="772">
        <f>'Прогноз движ.ден.средств'!E54</f>
        <v>0</v>
      </c>
      <c r="F59" s="772">
        <f>'Прогноз движ.ден.средств'!F54</f>
        <v>0</v>
      </c>
      <c r="G59" s="772">
        <f>'Прогноз движ.ден.средств'!G54</f>
        <v>0</v>
      </c>
      <c r="H59" s="772">
        <f>'Прогноз движ.ден.средств'!H54</f>
        <v>0</v>
      </c>
      <c r="I59" s="772">
        <f>'Прогноз движ.ден.средств'!I54</f>
        <v>0</v>
      </c>
      <c r="J59" s="772">
        <f>'Прогноз движ.ден.средств'!J54</f>
        <v>0</v>
      </c>
      <c r="K59" s="772">
        <f>'Прогноз движ.ден.средств'!K54</f>
        <v>0</v>
      </c>
      <c r="L59" s="772">
        <f>'Прогноз движ.ден.средств'!L54</f>
        <v>0</v>
      </c>
      <c r="M59" s="772">
        <f>'Прогноз движ.ден.средств'!M54</f>
        <v>0</v>
      </c>
      <c r="N59" s="772">
        <f>'Прогноз движ.ден.средств'!N54</f>
        <v>0</v>
      </c>
      <c r="O59" s="772">
        <f>'Прогноз движ.ден.средств'!O54</f>
        <v>0</v>
      </c>
      <c r="P59" s="772">
        <f>'Прогноз движ.ден.средств'!P54</f>
        <v>0</v>
      </c>
      <c r="Q59" s="772">
        <f>'Прогноз движ.ден.средств'!Q54</f>
        <v>0</v>
      </c>
      <c r="R59" s="772">
        <f>'Прогноз движ.ден.средств'!R54</f>
        <v>0</v>
      </c>
      <c r="S59" s="772">
        <f>'Прогноз движ.ден.средств'!S54</f>
        <v>0</v>
      </c>
      <c r="T59" s="772">
        <f>'Прогноз движ.ден.средств'!T54</f>
        <v>0</v>
      </c>
      <c r="U59" s="772">
        <f>'Прогноз движ.ден.средств'!U54</f>
        <v>0</v>
      </c>
      <c r="V59" s="772">
        <f>'Прогноз движ.ден.средств'!V54</f>
        <v>0</v>
      </c>
      <c r="W59" s="772">
        <f>'Прогноз движ.ден.средств'!W54</f>
        <v>0</v>
      </c>
      <c r="X59" s="772">
        <f>'Прогноз движ.ден.средств'!X54</f>
        <v>0</v>
      </c>
      <c r="Y59" s="772">
        <f>'Прогноз движ.ден.средств'!Y54</f>
        <v>0</v>
      </c>
      <c r="Z59" s="772">
        <f>'Прогноз движ.ден.средств'!Z54</f>
        <v>0</v>
      </c>
      <c r="AA59" s="772">
        <f>'Прогноз движ.ден.средств'!AA54</f>
        <v>0</v>
      </c>
      <c r="AB59" s="772">
        <f>'Прогноз движ.ден.средств'!AB54</f>
        <v>0</v>
      </c>
      <c r="AC59" s="772">
        <f>'Прогноз движ.ден.средств'!AC54</f>
        <v>0</v>
      </c>
      <c r="AD59" s="772">
        <f>'Прогноз движ.ден.средств'!AD54</f>
        <v>0</v>
      </c>
      <c r="AE59" s="772">
        <f>'Прогноз движ.ден.средств'!AE54</f>
        <v>0</v>
      </c>
      <c r="AF59" s="772">
        <f>'Прогноз движ.ден.средств'!AF54</f>
        <v>0</v>
      </c>
      <c r="AG59" s="772">
        <f>'Прогноз движ.ден.средств'!AG54</f>
        <v>0</v>
      </c>
      <c r="AH59" s="772">
        <f>'Прогноз движ.ден.средств'!AH54</f>
        <v>0</v>
      </c>
      <c r="AI59" s="772">
        <f>'Прогноз движ.ден.средств'!AI54</f>
        <v>0</v>
      </c>
      <c r="AJ59" s="772">
        <f>'Прогноз движ.ден.средств'!AJ54</f>
        <v>0</v>
      </c>
      <c r="AK59" s="772">
        <f>'Прогноз движ.ден.средств'!AK54</f>
        <v>0</v>
      </c>
      <c r="AL59" s="772">
        <f>'Прогноз движ.ден.средств'!AL54</f>
        <v>0</v>
      </c>
      <c r="AM59" s="772">
        <f>'Прогноз движ.ден.средств'!AM54</f>
        <v>0</v>
      </c>
      <c r="AN59" s="772">
        <f>'Прогноз движ.ден.средств'!AN54</f>
        <v>0</v>
      </c>
      <c r="AO59" s="772">
        <f>'Прогноз движ.ден.средств'!AO54</f>
        <v>0</v>
      </c>
      <c r="AP59" s="772">
        <f>'Прогноз движ.ден.средств'!AP54</f>
        <v>0</v>
      </c>
      <c r="AQ59" s="772">
        <f>'Прогноз движ.ден.средств'!AQ54</f>
        <v>0</v>
      </c>
      <c r="AR59" s="772">
        <f>'Прогноз движ.ден.средств'!AR54</f>
        <v>0</v>
      </c>
      <c r="AS59" s="772">
        <f>'Прогноз движ.ден.средств'!AS54</f>
        <v>0</v>
      </c>
      <c r="AT59" s="772">
        <f>'Прогноз движ.ден.средств'!AT54</f>
        <v>0</v>
      </c>
      <c r="AU59" s="772">
        <f>'Прогноз движ.ден.средств'!AU54</f>
        <v>0</v>
      </c>
      <c r="AV59" s="772">
        <f>'Прогноз движ.ден.средств'!AV54</f>
        <v>0</v>
      </c>
      <c r="AW59" s="772">
        <f>'Прогноз движ.ден.средств'!AW54</f>
        <v>0</v>
      </c>
      <c r="AX59" s="772">
        <f>'Прогноз движ.ден.средств'!AX54</f>
        <v>0</v>
      </c>
      <c r="AY59" s="772">
        <f>'Прогноз движ.ден.средств'!AY54</f>
        <v>0</v>
      </c>
      <c r="AZ59" s="772">
        <f>'Прогноз движ.ден.средств'!AZ54</f>
        <v>0</v>
      </c>
      <c r="BA59" s="772">
        <f>'Прогноз движ.ден.средств'!BA54</f>
        <v>0</v>
      </c>
      <c r="BB59" s="772">
        <f>'Прогноз движ.ден.средств'!BB54</f>
        <v>0</v>
      </c>
      <c r="BC59" s="772">
        <f>'Прогноз движ.ден.средств'!BC54</f>
        <v>0</v>
      </c>
      <c r="BD59" s="772">
        <f>'Прогноз движ.ден.средств'!BD54</f>
        <v>0</v>
      </c>
      <c r="BE59" s="772">
        <f>'Прогноз движ.ден.средств'!BE54</f>
        <v>0</v>
      </c>
      <c r="BF59" s="772">
        <f>'Прогноз движ.ден.средств'!BF54</f>
        <v>0</v>
      </c>
      <c r="BG59" s="772">
        <f>'Прогноз движ.ден.средств'!BG54</f>
        <v>0</v>
      </c>
      <c r="BH59" s="772">
        <f>'Прогноз движ.ден.средств'!BH54</f>
        <v>0</v>
      </c>
      <c r="BI59" s="772">
        <f>'Прогноз движ.ден.средств'!BI54</f>
        <v>0</v>
      </c>
      <c r="BJ59" s="772">
        <f>'Прогноз движ.ден.средств'!BJ54</f>
        <v>0</v>
      </c>
      <c r="BK59" s="772">
        <f>'Прогноз движ.ден.средств'!BK54</f>
        <v>0</v>
      </c>
      <c r="BL59" s="772">
        <f>'Прогноз движ.ден.средств'!BL54</f>
        <v>0</v>
      </c>
      <c r="BM59" s="772">
        <f>'Прогноз движ.ден.средств'!BM54</f>
        <v>0</v>
      </c>
      <c r="BN59" s="772">
        <f>'Прогноз движ.ден.средств'!BN54</f>
        <v>0</v>
      </c>
      <c r="BO59" s="772">
        <f>'Прогноз движ.ден.средств'!BO54</f>
        <v>0</v>
      </c>
      <c r="BP59" s="772">
        <f>'Прогноз движ.ден.средств'!BP54</f>
        <v>0</v>
      </c>
      <c r="BQ59" s="772">
        <f>'Прогноз движ.ден.средств'!BQ54</f>
        <v>0</v>
      </c>
      <c r="BR59" s="772">
        <f>'Прогноз движ.ден.средств'!BR54</f>
        <v>0</v>
      </c>
      <c r="BS59" s="772">
        <f>'Прогноз движ.ден.средств'!BS54</f>
        <v>0</v>
      </c>
      <c r="BT59" s="772">
        <f>'Прогноз движ.ден.средств'!BT54</f>
        <v>0</v>
      </c>
      <c r="BU59" s="772">
        <f>'Прогноз движ.ден.средств'!BU54</f>
        <v>0</v>
      </c>
      <c r="BV59" s="772">
        <f>'Прогноз движ.ден.средств'!BV54</f>
        <v>0</v>
      </c>
      <c r="BW59" s="772">
        <f>'Прогноз движ.ден.средств'!BW54</f>
        <v>0</v>
      </c>
      <c r="BX59" s="772">
        <f>'Прогноз движ.ден.средств'!BX54</f>
        <v>0</v>
      </c>
      <c r="BY59" s="772">
        <f>'Прогноз движ.ден.средств'!BY54</f>
        <v>0</v>
      </c>
      <c r="BZ59" s="772">
        <f>'Прогноз движ.ден.средств'!BZ54</f>
        <v>0</v>
      </c>
      <c r="CA59" s="772">
        <f>'Прогноз движ.ден.средств'!CA54</f>
        <v>0</v>
      </c>
      <c r="CB59" s="772">
        <f>'Прогноз движ.ден.средств'!CB54</f>
        <v>0</v>
      </c>
      <c r="CC59" s="772">
        <f>'Прогноз движ.ден.средств'!CC54</f>
        <v>0</v>
      </c>
      <c r="CD59" s="772">
        <f>'Прогноз движ.ден.средств'!CD54</f>
        <v>0</v>
      </c>
      <c r="CE59" s="772">
        <f>'Прогноз движ.ден.средств'!CE54</f>
        <v>0</v>
      </c>
      <c r="CF59" s="772">
        <f>'Прогноз движ.ден.средств'!CF54</f>
        <v>0</v>
      </c>
      <c r="CG59" s="772">
        <f>'Прогноз движ.ден.средств'!CG54</f>
        <v>0</v>
      </c>
      <c r="CH59" s="772">
        <f>'Прогноз движ.ден.средств'!CH54</f>
        <v>0</v>
      </c>
      <c r="CI59" s="772">
        <f>'Прогноз движ.ден.средств'!CI54</f>
        <v>0</v>
      </c>
      <c r="CJ59" s="772">
        <f>'Прогноз движ.ден.средств'!CJ54</f>
        <v>0</v>
      </c>
      <c r="CK59" s="772">
        <f>'Прогноз движ.ден.средств'!CK54</f>
        <v>0</v>
      </c>
      <c r="CL59" s="772">
        <f>'Прогноз движ.ден.средств'!CL54</f>
        <v>0</v>
      </c>
      <c r="CM59" s="772">
        <f>'Прогноз движ.ден.средств'!CM54</f>
        <v>0</v>
      </c>
      <c r="CN59" s="772">
        <f>'Прогноз движ.ден.средств'!CN54</f>
        <v>0</v>
      </c>
      <c r="CO59" s="772">
        <f>'Прогноз движ.ден.средств'!CO54</f>
        <v>0</v>
      </c>
      <c r="CP59" s="772">
        <f>'Прогноз движ.ден.средств'!CP54</f>
        <v>0</v>
      </c>
      <c r="CQ59" s="772">
        <f>'Прогноз движ.ден.средств'!CQ54</f>
        <v>0</v>
      </c>
      <c r="CR59" s="772">
        <f>'Прогноз движ.ден.средств'!CR54</f>
        <v>0</v>
      </c>
      <c r="CS59" s="772">
        <f>'Прогноз движ.ден.средств'!CS54</f>
        <v>0</v>
      </c>
      <c r="CT59" s="772">
        <f>'Прогноз движ.ден.средств'!CT54</f>
        <v>0</v>
      </c>
      <c r="CU59" s="772">
        <f>'Прогноз движ.ден.средств'!CU54</f>
        <v>0</v>
      </c>
      <c r="CV59" s="772">
        <f>'Прогноз движ.ден.средств'!CV54</f>
        <v>0</v>
      </c>
      <c r="CW59" s="772">
        <f>'Прогноз движ.ден.средств'!CW54</f>
        <v>0</v>
      </c>
      <c r="CX59" s="772">
        <f>'Прогноз движ.ден.средств'!CX54</f>
        <v>0</v>
      </c>
      <c r="CY59" s="772">
        <f>'Прогноз движ.ден.средств'!CY54</f>
        <v>0</v>
      </c>
      <c r="CZ59" s="772">
        <f>'Прогноз движ.ден.средств'!CZ54</f>
        <v>0</v>
      </c>
      <c r="DA59" s="772">
        <f>'Прогноз движ.ден.средств'!DA54</f>
        <v>0</v>
      </c>
      <c r="DB59" s="772">
        <f>'Прогноз движ.ден.средств'!DB54</f>
        <v>0</v>
      </c>
      <c r="DC59" s="772">
        <f>'Прогноз движ.ден.средств'!DC54</f>
        <v>0</v>
      </c>
      <c r="DD59" s="772">
        <f>'Прогноз движ.ден.средств'!DD54</f>
        <v>0</v>
      </c>
      <c r="DE59" s="772">
        <f>'Прогноз движ.ден.средств'!DE54</f>
        <v>0</v>
      </c>
      <c r="DF59" s="772">
        <f>'Прогноз движ.ден.средств'!DF54</f>
        <v>0</v>
      </c>
      <c r="DG59" s="772">
        <f>'Прогноз движ.ден.средств'!DG54</f>
        <v>0</v>
      </c>
      <c r="DH59" s="772">
        <f>'Прогноз движ.ден.средств'!DH54</f>
        <v>0</v>
      </c>
      <c r="DI59" s="772">
        <f>'Прогноз движ.ден.средств'!DI54</f>
        <v>0</v>
      </c>
      <c r="DJ59" s="772">
        <f>'Прогноз движ.ден.средств'!DJ54</f>
        <v>0</v>
      </c>
      <c r="DK59" s="772">
        <f>'Прогноз движ.ден.средств'!DK54</f>
        <v>0</v>
      </c>
      <c r="DL59" s="772">
        <f>'Прогноз движ.ден.средств'!DL54</f>
        <v>0</v>
      </c>
      <c r="DM59" s="772">
        <f>'Прогноз движ.ден.средств'!DM54</f>
        <v>0</v>
      </c>
      <c r="DN59" s="772">
        <f>'Прогноз движ.ден.средств'!DN54</f>
        <v>0</v>
      </c>
      <c r="DO59" s="772">
        <f>'Прогноз движ.ден.средств'!DO54</f>
        <v>0</v>
      </c>
      <c r="DP59" s="772">
        <f>'Прогноз движ.ден.средств'!DP54</f>
        <v>0</v>
      </c>
      <c r="DQ59" s="772">
        <f>'Прогноз движ.ден.средств'!DQ54</f>
        <v>0</v>
      </c>
      <c r="DR59" s="772">
        <f>'Прогноз движ.ден.средств'!DR54</f>
        <v>0</v>
      </c>
      <c r="DS59" s="772">
        <f>'Прогноз движ.ден.средств'!DS54</f>
        <v>0</v>
      </c>
      <c r="DT59" s="772">
        <f>'Прогноз движ.ден.средств'!DT54</f>
        <v>0</v>
      </c>
      <c r="DU59" s="772">
        <f>'Прогноз движ.ден.средств'!DU54</f>
        <v>0</v>
      </c>
      <c r="DV59" s="772">
        <f>'Прогноз движ.ден.средств'!DV54</f>
        <v>0</v>
      </c>
      <c r="DW59" s="772">
        <f>'Прогноз движ.ден.средств'!DW54</f>
        <v>0</v>
      </c>
      <c r="DX59" s="772">
        <f>'Прогноз движ.ден.средств'!DX54</f>
        <v>0</v>
      </c>
      <c r="DY59" s="772">
        <f>'Прогноз движ.ден.средств'!DY54</f>
        <v>0</v>
      </c>
      <c r="DZ59" s="772">
        <f>'Прогноз движ.ден.средств'!DZ54</f>
        <v>0</v>
      </c>
      <c r="EA59" s="772">
        <f>'Прогноз движ.ден.средств'!EA54</f>
        <v>0</v>
      </c>
      <c r="EB59" s="772">
        <f>'Прогноз движ.ден.средств'!EB54</f>
        <v>0</v>
      </c>
      <c r="EC59" s="772">
        <f>'Прогноз движ.ден.средств'!EC54</f>
        <v>0</v>
      </c>
      <c r="ED59" s="772">
        <f>'Прогноз движ.ден.средств'!ED54</f>
        <v>0</v>
      </c>
      <c r="EE59" s="772">
        <f>'Прогноз движ.ден.средств'!EE54</f>
        <v>0</v>
      </c>
      <c r="EF59" s="772">
        <f>'Прогноз движ.ден.средств'!EF54</f>
        <v>0</v>
      </c>
      <c r="EG59" s="772">
        <f>'Прогноз движ.ден.средств'!EG54</f>
        <v>0</v>
      </c>
      <c r="EH59" s="772">
        <f>'Прогноз движ.ден.средств'!EH54</f>
        <v>0</v>
      </c>
      <c r="EI59" s="772">
        <f>'Прогноз движ.ден.средств'!EI54</f>
        <v>0</v>
      </c>
      <c r="EJ59" s="772">
        <f>'Прогноз движ.ден.средств'!EJ54</f>
        <v>0</v>
      </c>
      <c r="EK59" s="772">
        <f>'Прогноз движ.ден.средств'!EK54</f>
        <v>0</v>
      </c>
    </row>
    <row r="60" spans="1:141" ht="15.75" x14ac:dyDescent="0.25">
      <c r="A60" s="418" t="str">
        <f>'Прогноз движ.ден.средств'!A55</f>
        <v>3.5.3.</v>
      </c>
      <c r="B60" s="440" t="str">
        <f>'Прогноз движ.ден.средств'!B55</f>
        <v>Банк 3</v>
      </c>
      <c r="C60" s="772">
        <f>'Прогноз движ.ден.средств'!C55</f>
        <v>0</v>
      </c>
      <c r="D60" s="772">
        <f>'Прогноз движ.ден.средств'!D55</f>
        <v>0</v>
      </c>
      <c r="E60" s="772">
        <f>'Прогноз движ.ден.средств'!E55</f>
        <v>0</v>
      </c>
      <c r="F60" s="772">
        <f>'Прогноз движ.ден.средств'!F55</f>
        <v>0</v>
      </c>
      <c r="G60" s="772">
        <f>'Прогноз движ.ден.средств'!G55</f>
        <v>0</v>
      </c>
      <c r="H60" s="772">
        <f>'Прогноз движ.ден.средств'!H55</f>
        <v>0</v>
      </c>
      <c r="I60" s="772">
        <f>'Прогноз движ.ден.средств'!I55</f>
        <v>0</v>
      </c>
      <c r="J60" s="772">
        <f>'Прогноз движ.ден.средств'!J55</f>
        <v>0</v>
      </c>
      <c r="K60" s="772">
        <f>'Прогноз движ.ден.средств'!K55</f>
        <v>0</v>
      </c>
      <c r="L60" s="772">
        <f>'Прогноз движ.ден.средств'!L55</f>
        <v>0</v>
      </c>
      <c r="M60" s="772">
        <f>'Прогноз движ.ден.средств'!M55</f>
        <v>0</v>
      </c>
      <c r="N60" s="772">
        <f>'Прогноз движ.ден.средств'!N55</f>
        <v>0</v>
      </c>
      <c r="O60" s="772">
        <f>'Прогноз движ.ден.средств'!O55</f>
        <v>0</v>
      </c>
      <c r="P60" s="772">
        <f>'Прогноз движ.ден.средств'!P55</f>
        <v>0</v>
      </c>
      <c r="Q60" s="772">
        <f>'Прогноз движ.ден.средств'!Q55</f>
        <v>0</v>
      </c>
      <c r="R60" s="772">
        <f>'Прогноз движ.ден.средств'!R55</f>
        <v>0</v>
      </c>
      <c r="S60" s="772">
        <f>'Прогноз движ.ден.средств'!S55</f>
        <v>0</v>
      </c>
      <c r="T60" s="772">
        <f>'Прогноз движ.ден.средств'!T55</f>
        <v>0</v>
      </c>
      <c r="U60" s="772">
        <f>'Прогноз движ.ден.средств'!U55</f>
        <v>0</v>
      </c>
      <c r="V60" s="772">
        <f>'Прогноз движ.ден.средств'!V55</f>
        <v>0</v>
      </c>
      <c r="W60" s="772">
        <f>'Прогноз движ.ден.средств'!W55</f>
        <v>0</v>
      </c>
      <c r="X60" s="772">
        <f>'Прогноз движ.ден.средств'!X55</f>
        <v>0</v>
      </c>
      <c r="Y60" s="772">
        <f>'Прогноз движ.ден.средств'!Y55</f>
        <v>0</v>
      </c>
      <c r="Z60" s="772">
        <f>'Прогноз движ.ден.средств'!Z55</f>
        <v>0</v>
      </c>
      <c r="AA60" s="772">
        <f>'Прогноз движ.ден.средств'!AA55</f>
        <v>0</v>
      </c>
      <c r="AB60" s="772">
        <f>'Прогноз движ.ден.средств'!AB55</f>
        <v>0</v>
      </c>
      <c r="AC60" s="772">
        <f>'Прогноз движ.ден.средств'!AC55</f>
        <v>0</v>
      </c>
      <c r="AD60" s="772">
        <f>'Прогноз движ.ден.средств'!AD55</f>
        <v>0</v>
      </c>
      <c r="AE60" s="772">
        <f>'Прогноз движ.ден.средств'!AE55</f>
        <v>0</v>
      </c>
      <c r="AF60" s="772">
        <f>'Прогноз движ.ден.средств'!AF55</f>
        <v>0</v>
      </c>
      <c r="AG60" s="772">
        <f>'Прогноз движ.ден.средств'!AG55</f>
        <v>0</v>
      </c>
      <c r="AH60" s="772">
        <f>'Прогноз движ.ден.средств'!AH55</f>
        <v>0</v>
      </c>
      <c r="AI60" s="772">
        <f>'Прогноз движ.ден.средств'!AI55</f>
        <v>0</v>
      </c>
      <c r="AJ60" s="772">
        <f>'Прогноз движ.ден.средств'!AJ55</f>
        <v>0</v>
      </c>
      <c r="AK60" s="772">
        <f>'Прогноз движ.ден.средств'!AK55</f>
        <v>0</v>
      </c>
      <c r="AL60" s="772">
        <f>'Прогноз движ.ден.средств'!AL55</f>
        <v>0</v>
      </c>
      <c r="AM60" s="772">
        <f>'Прогноз движ.ден.средств'!AM55</f>
        <v>0</v>
      </c>
      <c r="AN60" s="772">
        <f>'Прогноз движ.ден.средств'!AN55</f>
        <v>0</v>
      </c>
      <c r="AO60" s="772">
        <f>'Прогноз движ.ден.средств'!AO55</f>
        <v>0</v>
      </c>
      <c r="AP60" s="772">
        <f>'Прогноз движ.ден.средств'!AP55</f>
        <v>0</v>
      </c>
      <c r="AQ60" s="772">
        <f>'Прогноз движ.ден.средств'!AQ55</f>
        <v>0</v>
      </c>
      <c r="AR60" s="772">
        <f>'Прогноз движ.ден.средств'!AR55</f>
        <v>0</v>
      </c>
      <c r="AS60" s="772">
        <f>'Прогноз движ.ден.средств'!AS55</f>
        <v>0</v>
      </c>
      <c r="AT60" s="772">
        <f>'Прогноз движ.ден.средств'!AT55</f>
        <v>0</v>
      </c>
      <c r="AU60" s="772">
        <f>'Прогноз движ.ден.средств'!AU55</f>
        <v>0</v>
      </c>
      <c r="AV60" s="772">
        <f>'Прогноз движ.ден.средств'!AV55</f>
        <v>0</v>
      </c>
      <c r="AW60" s="772">
        <f>'Прогноз движ.ден.средств'!AW55</f>
        <v>0</v>
      </c>
      <c r="AX60" s="772">
        <f>'Прогноз движ.ден.средств'!AX55</f>
        <v>0</v>
      </c>
      <c r="AY60" s="772">
        <f>'Прогноз движ.ден.средств'!AY55</f>
        <v>0</v>
      </c>
      <c r="AZ60" s="772">
        <f>'Прогноз движ.ден.средств'!AZ55</f>
        <v>0</v>
      </c>
      <c r="BA60" s="772">
        <f>'Прогноз движ.ден.средств'!BA55</f>
        <v>0</v>
      </c>
      <c r="BB60" s="772">
        <f>'Прогноз движ.ден.средств'!BB55</f>
        <v>0</v>
      </c>
      <c r="BC60" s="772">
        <f>'Прогноз движ.ден.средств'!BC55</f>
        <v>0</v>
      </c>
      <c r="BD60" s="772">
        <f>'Прогноз движ.ден.средств'!BD55</f>
        <v>0</v>
      </c>
      <c r="BE60" s="772">
        <f>'Прогноз движ.ден.средств'!BE55</f>
        <v>0</v>
      </c>
      <c r="BF60" s="772">
        <f>'Прогноз движ.ден.средств'!BF55</f>
        <v>0</v>
      </c>
      <c r="BG60" s="772">
        <f>'Прогноз движ.ден.средств'!BG55</f>
        <v>0</v>
      </c>
      <c r="BH60" s="772">
        <f>'Прогноз движ.ден.средств'!BH55</f>
        <v>0</v>
      </c>
      <c r="BI60" s="772">
        <f>'Прогноз движ.ден.средств'!BI55</f>
        <v>0</v>
      </c>
      <c r="BJ60" s="772">
        <f>'Прогноз движ.ден.средств'!BJ55</f>
        <v>0</v>
      </c>
      <c r="BK60" s="772">
        <f>'Прогноз движ.ден.средств'!BK55</f>
        <v>0</v>
      </c>
      <c r="BL60" s="772">
        <f>'Прогноз движ.ден.средств'!BL55</f>
        <v>0</v>
      </c>
      <c r="BM60" s="772">
        <f>'Прогноз движ.ден.средств'!BM55</f>
        <v>0</v>
      </c>
      <c r="BN60" s="772">
        <f>'Прогноз движ.ден.средств'!BN55</f>
        <v>0</v>
      </c>
      <c r="BO60" s="772">
        <f>'Прогноз движ.ден.средств'!BO55</f>
        <v>0</v>
      </c>
      <c r="BP60" s="772">
        <f>'Прогноз движ.ден.средств'!BP55</f>
        <v>0</v>
      </c>
      <c r="BQ60" s="772">
        <f>'Прогноз движ.ден.средств'!BQ55</f>
        <v>0</v>
      </c>
      <c r="BR60" s="772">
        <f>'Прогноз движ.ден.средств'!BR55</f>
        <v>0</v>
      </c>
      <c r="BS60" s="772">
        <f>'Прогноз движ.ден.средств'!BS55</f>
        <v>0</v>
      </c>
      <c r="BT60" s="772">
        <f>'Прогноз движ.ден.средств'!BT55</f>
        <v>0</v>
      </c>
      <c r="BU60" s="772">
        <f>'Прогноз движ.ден.средств'!BU55</f>
        <v>0</v>
      </c>
      <c r="BV60" s="772">
        <f>'Прогноз движ.ден.средств'!BV55</f>
        <v>0</v>
      </c>
      <c r="BW60" s="772">
        <f>'Прогноз движ.ден.средств'!BW55</f>
        <v>0</v>
      </c>
      <c r="BX60" s="772">
        <f>'Прогноз движ.ден.средств'!BX55</f>
        <v>0</v>
      </c>
      <c r="BY60" s="772">
        <f>'Прогноз движ.ден.средств'!BY55</f>
        <v>0</v>
      </c>
      <c r="BZ60" s="772">
        <f>'Прогноз движ.ден.средств'!BZ55</f>
        <v>0</v>
      </c>
      <c r="CA60" s="772">
        <f>'Прогноз движ.ден.средств'!CA55</f>
        <v>0</v>
      </c>
      <c r="CB60" s="772">
        <f>'Прогноз движ.ден.средств'!CB55</f>
        <v>0</v>
      </c>
      <c r="CC60" s="772">
        <f>'Прогноз движ.ден.средств'!CC55</f>
        <v>0</v>
      </c>
      <c r="CD60" s="772">
        <f>'Прогноз движ.ден.средств'!CD55</f>
        <v>0</v>
      </c>
      <c r="CE60" s="772">
        <f>'Прогноз движ.ден.средств'!CE55</f>
        <v>0</v>
      </c>
      <c r="CF60" s="772">
        <f>'Прогноз движ.ден.средств'!CF55</f>
        <v>0</v>
      </c>
      <c r="CG60" s="772">
        <f>'Прогноз движ.ден.средств'!CG55</f>
        <v>0</v>
      </c>
      <c r="CH60" s="772">
        <f>'Прогноз движ.ден.средств'!CH55</f>
        <v>0</v>
      </c>
      <c r="CI60" s="772">
        <f>'Прогноз движ.ден.средств'!CI55</f>
        <v>0</v>
      </c>
      <c r="CJ60" s="772">
        <f>'Прогноз движ.ден.средств'!CJ55</f>
        <v>0</v>
      </c>
      <c r="CK60" s="772">
        <f>'Прогноз движ.ден.средств'!CK55</f>
        <v>0</v>
      </c>
      <c r="CL60" s="772">
        <f>'Прогноз движ.ден.средств'!CL55</f>
        <v>0</v>
      </c>
      <c r="CM60" s="772">
        <f>'Прогноз движ.ден.средств'!CM55</f>
        <v>0</v>
      </c>
      <c r="CN60" s="772">
        <f>'Прогноз движ.ден.средств'!CN55</f>
        <v>0</v>
      </c>
      <c r="CO60" s="772">
        <f>'Прогноз движ.ден.средств'!CO55</f>
        <v>0</v>
      </c>
      <c r="CP60" s="772">
        <f>'Прогноз движ.ден.средств'!CP55</f>
        <v>0</v>
      </c>
      <c r="CQ60" s="772">
        <f>'Прогноз движ.ден.средств'!CQ55</f>
        <v>0</v>
      </c>
      <c r="CR60" s="772">
        <f>'Прогноз движ.ден.средств'!CR55</f>
        <v>0</v>
      </c>
      <c r="CS60" s="772">
        <f>'Прогноз движ.ден.средств'!CS55</f>
        <v>0</v>
      </c>
      <c r="CT60" s="772">
        <f>'Прогноз движ.ден.средств'!CT55</f>
        <v>0</v>
      </c>
      <c r="CU60" s="772">
        <f>'Прогноз движ.ден.средств'!CU55</f>
        <v>0</v>
      </c>
      <c r="CV60" s="772">
        <f>'Прогноз движ.ден.средств'!CV55</f>
        <v>0</v>
      </c>
      <c r="CW60" s="772">
        <f>'Прогноз движ.ден.средств'!CW55</f>
        <v>0</v>
      </c>
      <c r="CX60" s="772">
        <f>'Прогноз движ.ден.средств'!CX55</f>
        <v>0</v>
      </c>
      <c r="CY60" s="772">
        <f>'Прогноз движ.ден.средств'!CY55</f>
        <v>0</v>
      </c>
      <c r="CZ60" s="772">
        <f>'Прогноз движ.ден.средств'!CZ55</f>
        <v>0</v>
      </c>
      <c r="DA60" s="772">
        <f>'Прогноз движ.ден.средств'!DA55</f>
        <v>0</v>
      </c>
      <c r="DB60" s="772">
        <f>'Прогноз движ.ден.средств'!DB55</f>
        <v>0</v>
      </c>
      <c r="DC60" s="772">
        <f>'Прогноз движ.ден.средств'!DC55</f>
        <v>0</v>
      </c>
      <c r="DD60" s="772">
        <f>'Прогноз движ.ден.средств'!DD55</f>
        <v>0</v>
      </c>
      <c r="DE60" s="772">
        <f>'Прогноз движ.ден.средств'!DE55</f>
        <v>0</v>
      </c>
      <c r="DF60" s="772">
        <f>'Прогноз движ.ден.средств'!DF55</f>
        <v>0</v>
      </c>
      <c r="DG60" s="772">
        <f>'Прогноз движ.ден.средств'!DG55</f>
        <v>0</v>
      </c>
      <c r="DH60" s="772">
        <f>'Прогноз движ.ден.средств'!DH55</f>
        <v>0</v>
      </c>
      <c r="DI60" s="772">
        <f>'Прогноз движ.ден.средств'!DI55</f>
        <v>0</v>
      </c>
      <c r="DJ60" s="772">
        <f>'Прогноз движ.ден.средств'!DJ55</f>
        <v>0</v>
      </c>
      <c r="DK60" s="772">
        <f>'Прогноз движ.ден.средств'!DK55</f>
        <v>0</v>
      </c>
      <c r="DL60" s="772">
        <f>'Прогноз движ.ден.средств'!DL55</f>
        <v>0</v>
      </c>
      <c r="DM60" s="772">
        <f>'Прогноз движ.ден.средств'!DM55</f>
        <v>0</v>
      </c>
      <c r="DN60" s="772">
        <f>'Прогноз движ.ден.средств'!DN55</f>
        <v>0</v>
      </c>
      <c r="DO60" s="772">
        <f>'Прогноз движ.ден.средств'!DO55</f>
        <v>0</v>
      </c>
      <c r="DP60" s="772">
        <f>'Прогноз движ.ден.средств'!DP55</f>
        <v>0</v>
      </c>
      <c r="DQ60" s="772">
        <f>'Прогноз движ.ден.средств'!DQ55</f>
        <v>0</v>
      </c>
      <c r="DR60" s="772">
        <f>'Прогноз движ.ден.средств'!DR55</f>
        <v>0</v>
      </c>
      <c r="DS60" s="772">
        <f>'Прогноз движ.ден.средств'!DS55</f>
        <v>0</v>
      </c>
      <c r="DT60" s="772">
        <f>'Прогноз движ.ден.средств'!DT55</f>
        <v>0</v>
      </c>
      <c r="DU60" s="772">
        <f>'Прогноз движ.ден.средств'!DU55</f>
        <v>0</v>
      </c>
      <c r="DV60" s="772">
        <f>'Прогноз движ.ден.средств'!DV55</f>
        <v>0</v>
      </c>
      <c r="DW60" s="772">
        <f>'Прогноз движ.ден.средств'!DW55</f>
        <v>0</v>
      </c>
      <c r="DX60" s="772">
        <f>'Прогноз движ.ден.средств'!DX55</f>
        <v>0</v>
      </c>
      <c r="DY60" s="772">
        <f>'Прогноз движ.ден.средств'!DY55</f>
        <v>0</v>
      </c>
      <c r="DZ60" s="772">
        <f>'Прогноз движ.ден.средств'!DZ55</f>
        <v>0</v>
      </c>
      <c r="EA60" s="772">
        <f>'Прогноз движ.ден.средств'!EA55</f>
        <v>0</v>
      </c>
      <c r="EB60" s="772">
        <f>'Прогноз движ.ден.средств'!EB55</f>
        <v>0</v>
      </c>
      <c r="EC60" s="772">
        <f>'Прогноз движ.ден.средств'!EC55</f>
        <v>0</v>
      </c>
      <c r="ED60" s="772">
        <f>'Прогноз движ.ден.средств'!ED55</f>
        <v>0</v>
      </c>
      <c r="EE60" s="772">
        <f>'Прогноз движ.ден.средств'!EE55</f>
        <v>0</v>
      </c>
      <c r="EF60" s="772">
        <f>'Прогноз движ.ден.средств'!EF55</f>
        <v>0</v>
      </c>
      <c r="EG60" s="772">
        <f>'Прогноз движ.ден.средств'!EG55</f>
        <v>0</v>
      </c>
      <c r="EH60" s="772">
        <f>'Прогноз движ.ден.средств'!EH55</f>
        <v>0</v>
      </c>
      <c r="EI60" s="772">
        <f>'Прогноз движ.ден.средств'!EI55</f>
        <v>0</v>
      </c>
      <c r="EJ60" s="772">
        <f>'Прогноз движ.ден.средств'!EJ55</f>
        <v>0</v>
      </c>
      <c r="EK60" s="772">
        <f>'Прогноз движ.ден.средств'!EK55</f>
        <v>0</v>
      </c>
    </row>
    <row r="61" spans="1:141" ht="15.75" hidden="1" outlineLevel="1" x14ac:dyDescent="0.25">
      <c r="A61" s="418" t="str">
        <f>'Прогноз движ.ден.средств'!A56</f>
        <v>nnn</v>
      </c>
      <c r="B61" s="440">
        <f>'Прогноз движ.ден.средств'!B56</f>
        <v>0</v>
      </c>
      <c r="C61" s="772">
        <f>'Прогноз движ.ден.средств'!C56</f>
        <v>0</v>
      </c>
      <c r="D61" s="772">
        <f>'Прогноз движ.ден.средств'!D56</f>
        <v>0</v>
      </c>
      <c r="E61" s="772">
        <f>'Прогноз движ.ден.средств'!E56</f>
        <v>0</v>
      </c>
      <c r="F61" s="772">
        <f>'Прогноз движ.ден.средств'!F56</f>
        <v>0</v>
      </c>
      <c r="G61" s="772">
        <f>'Прогноз движ.ден.средств'!G56</f>
        <v>0</v>
      </c>
      <c r="H61" s="772">
        <f>'Прогноз движ.ден.средств'!H56</f>
        <v>0</v>
      </c>
      <c r="I61" s="772">
        <f>'Прогноз движ.ден.средств'!I56</f>
        <v>0</v>
      </c>
      <c r="J61" s="772">
        <f>'Прогноз движ.ден.средств'!J56</f>
        <v>0</v>
      </c>
      <c r="K61" s="772">
        <f>'Прогноз движ.ден.средств'!K56</f>
        <v>0</v>
      </c>
      <c r="L61" s="772">
        <f>'Прогноз движ.ден.средств'!L56</f>
        <v>0</v>
      </c>
      <c r="M61" s="772">
        <f>'Прогноз движ.ден.средств'!M56</f>
        <v>0</v>
      </c>
      <c r="N61" s="772">
        <f>'Прогноз движ.ден.средств'!N56</f>
        <v>0</v>
      </c>
      <c r="O61" s="772">
        <f>'Прогноз движ.ден.средств'!O56</f>
        <v>0</v>
      </c>
      <c r="P61" s="772">
        <f>'Прогноз движ.ден.средств'!P56</f>
        <v>0</v>
      </c>
      <c r="Q61" s="772">
        <f>'Прогноз движ.ден.средств'!Q56</f>
        <v>0</v>
      </c>
      <c r="R61" s="772">
        <f>'Прогноз движ.ден.средств'!R56</f>
        <v>0</v>
      </c>
      <c r="S61" s="772">
        <f>'Прогноз движ.ден.средств'!S56</f>
        <v>0</v>
      </c>
      <c r="T61" s="772">
        <f>'Прогноз движ.ден.средств'!T56</f>
        <v>0</v>
      </c>
      <c r="U61" s="772">
        <f>'Прогноз движ.ден.средств'!U56</f>
        <v>0</v>
      </c>
      <c r="V61" s="772">
        <f>'Прогноз движ.ден.средств'!V56</f>
        <v>0</v>
      </c>
      <c r="W61" s="772">
        <f>'Прогноз движ.ден.средств'!W56</f>
        <v>0</v>
      </c>
      <c r="X61" s="772">
        <f>'Прогноз движ.ден.средств'!X56</f>
        <v>0</v>
      </c>
      <c r="Y61" s="772">
        <f>'Прогноз движ.ден.средств'!Y56</f>
        <v>0</v>
      </c>
      <c r="Z61" s="772">
        <f>'Прогноз движ.ден.средств'!Z56</f>
        <v>0</v>
      </c>
      <c r="AA61" s="772">
        <f>'Прогноз движ.ден.средств'!AA56</f>
        <v>0</v>
      </c>
      <c r="AB61" s="772">
        <f>'Прогноз движ.ден.средств'!AB56</f>
        <v>0</v>
      </c>
      <c r="AC61" s="772">
        <f>'Прогноз движ.ден.средств'!AC56</f>
        <v>0</v>
      </c>
      <c r="AD61" s="772">
        <f>'Прогноз движ.ден.средств'!AD56</f>
        <v>0</v>
      </c>
      <c r="AE61" s="772">
        <f>'Прогноз движ.ден.средств'!AE56</f>
        <v>0</v>
      </c>
      <c r="AF61" s="772">
        <f>'Прогноз движ.ден.средств'!AF56</f>
        <v>0</v>
      </c>
      <c r="AG61" s="772">
        <f>'Прогноз движ.ден.средств'!AG56</f>
        <v>0</v>
      </c>
      <c r="AH61" s="772">
        <f>'Прогноз движ.ден.средств'!AH56</f>
        <v>0</v>
      </c>
      <c r="AI61" s="772">
        <f>'Прогноз движ.ден.средств'!AI56</f>
        <v>0</v>
      </c>
      <c r="AJ61" s="772">
        <f>'Прогноз движ.ден.средств'!AJ56</f>
        <v>0</v>
      </c>
      <c r="AK61" s="772">
        <f>'Прогноз движ.ден.средств'!AK56</f>
        <v>0</v>
      </c>
      <c r="AL61" s="772">
        <f>'Прогноз движ.ден.средств'!AL56</f>
        <v>0</v>
      </c>
      <c r="AM61" s="772">
        <f>'Прогноз движ.ден.средств'!AM56</f>
        <v>0</v>
      </c>
      <c r="AN61" s="772">
        <f>'Прогноз движ.ден.средств'!AN56</f>
        <v>0</v>
      </c>
      <c r="AO61" s="772">
        <f>'Прогноз движ.ден.средств'!AO56</f>
        <v>0</v>
      </c>
      <c r="AP61" s="772">
        <f>'Прогноз движ.ден.средств'!AP56</f>
        <v>0</v>
      </c>
      <c r="AQ61" s="772">
        <f>'Прогноз движ.ден.средств'!AQ56</f>
        <v>0</v>
      </c>
      <c r="AR61" s="772">
        <f>'Прогноз движ.ден.средств'!AR56</f>
        <v>0</v>
      </c>
      <c r="AS61" s="772">
        <f>'Прогноз движ.ден.средств'!AS56</f>
        <v>0</v>
      </c>
      <c r="AT61" s="772">
        <f>'Прогноз движ.ден.средств'!AT56</f>
        <v>0</v>
      </c>
      <c r="AU61" s="772">
        <f>'Прогноз движ.ден.средств'!AU56</f>
        <v>0</v>
      </c>
      <c r="AV61" s="772">
        <f>'Прогноз движ.ден.средств'!AV56</f>
        <v>0</v>
      </c>
      <c r="AW61" s="772">
        <f>'Прогноз движ.ден.средств'!AW56</f>
        <v>0</v>
      </c>
      <c r="AX61" s="772">
        <f>'Прогноз движ.ден.средств'!AX56</f>
        <v>0</v>
      </c>
      <c r="AY61" s="772">
        <f>'Прогноз движ.ден.средств'!AY56</f>
        <v>0</v>
      </c>
      <c r="AZ61" s="772">
        <f>'Прогноз движ.ден.средств'!AZ56</f>
        <v>0</v>
      </c>
      <c r="BA61" s="772">
        <f>'Прогноз движ.ден.средств'!BA56</f>
        <v>0</v>
      </c>
      <c r="BB61" s="772">
        <f>'Прогноз движ.ден.средств'!BB56</f>
        <v>0</v>
      </c>
      <c r="BC61" s="772">
        <f>'Прогноз движ.ден.средств'!BC56</f>
        <v>0</v>
      </c>
      <c r="BD61" s="772">
        <f>'Прогноз движ.ден.средств'!BD56</f>
        <v>0</v>
      </c>
      <c r="BE61" s="772">
        <f>'Прогноз движ.ден.средств'!BE56</f>
        <v>0</v>
      </c>
      <c r="BF61" s="772">
        <f>'Прогноз движ.ден.средств'!BF56</f>
        <v>0</v>
      </c>
      <c r="BG61" s="772">
        <f>'Прогноз движ.ден.средств'!BG56</f>
        <v>0</v>
      </c>
      <c r="BH61" s="772">
        <f>'Прогноз движ.ден.средств'!BH56</f>
        <v>0</v>
      </c>
      <c r="BI61" s="772">
        <f>'Прогноз движ.ден.средств'!BI56</f>
        <v>0</v>
      </c>
      <c r="BJ61" s="772">
        <f>'Прогноз движ.ден.средств'!BJ56</f>
        <v>0</v>
      </c>
      <c r="BK61" s="772">
        <f>'Прогноз движ.ден.средств'!BK56</f>
        <v>0</v>
      </c>
      <c r="BL61" s="772">
        <f>'Прогноз движ.ден.средств'!BL56</f>
        <v>0</v>
      </c>
      <c r="BM61" s="772">
        <f>'Прогноз движ.ден.средств'!BM56</f>
        <v>0</v>
      </c>
      <c r="BN61" s="772">
        <f>'Прогноз движ.ден.средств'!BN56</f>
        <v>0</v>
      </c>
      <c r="BO61" s="772">
        <f>'Прогноз движ.ден.средств'!BO56</f>
        <v>0</v>
      </c>
      <c r="BP61" s="772">
        <f>'Прогноз движ.ден.средств'!BP56</f>
        <v>0</v>
      </c>
      <c r="BQ61" s="772">
        <f>'Прогноз движ.ден.средств'!BQ56</f>
        <v>0</v>
      </c>
      <c r="BR61" s="772">
        <f>'Прогноз движ.ден.средств'!BR56</f>
        <v>0</v>
      </c>
      <c r="BS61" s="772">
        <f>'Прогноз движ.ден.средств'!BS56</f>
        <v>0</v>
      </c>
      <c r="BT61" s="772">
        <f>'Прогноз движ.ден.средств'!BT56</f>
        <v>0</v>
      </c>
      <c r="BU61" s="772">
        <f>'Прогноз движ.ден.средств'!BU56</f>
        <v>0</v>
      </c>
      <c r="BV61" s="772">
        <f>'Прогноз движ.ден.средств'!BV56</f>
        <v>0</v>
      </c>
      <c r="BW61" s="772">
        <f>'Прогноз движ.ден.средств'!BW56</f>
        <v>0</v>
      </c>
      <c r="BX61" s="772">
        <f>'Прогноз движ.ден.средств'!BX56</f>
        <v>0</v>
      </c>
      <c r="BY61" s="772">
        <f>'Прогноз движ.ден.средств'!BY56</f>
        <v>0</v>
      </c>
      <c r="BZ61" s="772">
        <f>'Прогноз движ.ден.средств'!BZ56</f>
        <v>0</v>
      </c>
      <c r="CA61" s="772">
        <f>'Прогноз движ.ден.средств'!CA56</f>
        <v>0</v>
      </c>
      <c r="CB61" s="772">
        <f>'Прогноз движ.ден.средств'!CB56</f>
        <v>0</v>
      </c>
      <c r="CC61" s="772">
        <f>'Прогноз движ.ден.средств'!CC56</f>
        <v>0</v>
      </c>
      <c r="CD61" s="772">
        <f>'Прогноз движ.ден.средств'!CD56</f>
        <v>0</v>
      </c>
      <c r="CE61" s="772">
        <f>'Прогноз движ.ден.средств'!CE56</f>
        <v>0</v>
      </c>
      <c r="CF61" s="772">
        <f>'Прогноз движ.ден.средств'!CF56</f>
        <v>0</v>
      </c>
      <c r="CG61" s="772">
        <f>'Прогноз движ.ден.средств'!CG56</f>
        <v>0</v>
      </c>
      <c r="CH61" s="772">
        <f>'Прогноз движ.ден.средств'!CH56</f>
        <v>0</v>
      </c>
      <c r="CI61" s="772">
        <f>'Прогноз движ.ден.средств'!CI56</f>
        <v>0</v>
      </c>
      <c r="CJ61" s="772">
        <f>'Прогноз движ.ден.средств'!CJ56</f>
        <v>0</v>
      </c>
      <c r="CK61" s="772">
        <f>'Прогноз движ.ден.средств'!CK56</f>
        <v>0</v>
      </c>
      <c r="CL61" s="772">
        <f>'Прогноз движ.ден.средств'!CL56</f>
        <v>0</v>
      </c>
      <c r="CM61" s="772">
        <f>'Прогноз движ.ден.средств'!CM56</f>
        <v>0</v>
      </c>
      <c r="CN61" s="772">
        <f>'Прогноз движ.ден.средств'!CN56</f>
        <v>0</v>
      </c>
      <c r="CO61" s="772">
        <f>'Прогноз движ.ден.средств'!CO56</f>
        <v>0</v>
      </c>
      <c r="CP61" s="772">
        <f>'Прогноз движ.ден.средств'!CP56</f>
        <v>0</v>
      </c>
      <c r="CQ61" s="772">
        <f>'Прогноз движ.ден.средств'!CQ56</f>
        <v>0</v>
      </c>
      <c r="CR61" s="772">
        <f>'Прогноз движ.ден.средств'!CR56</f>
        <v>0</v>
      </c>
      <c r="CS61" s="772">
        <f>'Прогноз движ.ден.средств'!CS56</f>
        <v>0</v>
      </c>
      <c r="CT61" s="772">
        <f>'Прогноз движ.ден.средств'!CT56</f>
        <v>0</v>
      </c>
      <c r="CU61" s="772">
        <f>'Прогноз движ.ден.средств'!CU56</f>
        <v>0</v>
      </c>
      <c r="CV61" s="772">
        <f>'Прогноз движ.ден.средств'!CV56</f>
        <v>0</v>
      </c>
      <c r="CW61" s="772">
        <f>'Прогноз движ.ден.средств'!CW56</f>
        <v>0</v>
      </c>
      <c r="CX61" s="772">
        <f>'Прогноз движ.ден.средств'!CX56</f>
        <v>0</v>
      </c>
      <c r="CY61" s="772">
        <f>'Прогноз движ.ден.средств'!CY56</f>
        <v>0</v>
      </c>
      <c r="CZ61" s="772">
        <f>'Прогноз движ.ден.средств'!CZ56</f>
        <v>0</v>
      </c>
      <c r="DA61" s="772">
        <f>'Прогноз движ.ден.средств'!DA56</f>
        <v>0</v>
      </c>
      <c r="DB61" s="772">
        <f>'Прогноз движ.ден.средств'!DB56</f>
        <v>0</v>
      </c>
      <c r="DC61" s="772">
        <f>'Прогноз движ.ден.средств'!DC56</f>
        <v>0</v>
      </c>
      <c r="DD61" s="772">
        <f>'Прогноз движ.ден.средств'!DD56</f>
        <v>0</v>
      </c>
      <c r="DE61" s="772">
        <f>'Прогноз движ.ден.средств'!DE56</f>
        <v>0</v>
      </c>
      <c r="DF61" s="772">
        <f>'Прогноз движ.ден.средств'!DF56</f>
        <v>0</v>
      </c>
      <c r="DG61" s="772">
        <f>'Прогноз движ.ден.средств'!DG56</f>
        <v>0</v>
      </c>
      <c r="DH61" s="772">
        <f>'Прогноз движ.ден.средств'!DH56</f>
        <v>0</v>
      </c>
      <c r="DI61" s="772">
        <f>'Прогноз движ.ден.средств'!DI56</f>
        <v>0</v>
      </c>
      <c r="DJ61" s="772">
        <f>'Прогноз движ.ден.средств'!DJ56</f>
        <v>0</v>
      </c>
      <c r="DK61" s="772">
        <f>'Прогноз движ.ден.средств'!DK56</f>
        <v>0</v>
      </c>
      <c r="DL61" s="772">
        <f>'Прогноз движ.ден.средств'!DL56</f>
        <v>0</v>
      </c>
      <c r="DM61" s="772">
        <f>'Прогноз движ.ден.средств'!DM56</f>
        <v>0</v>
      </c>
      <c r="DN61" s="772">
        <f>'Прогноз движ.ден.средств'!DN56</f>
        <v>0</v>
      </c>
      <c r="DO61" s="772">
        <f>'Прогноз движ.ден.средств'!DO56</f>
        <v>0</v>
      </c>
      <c r="DP61" s="772">
        <f>'Прогноз движ.ден.средств'!DP56</f>
        <v>0</v>
      </c>
      <c r="DQ61" s="772">
        <f>'Прогноз движ.ден.средств'!DQ56</f>
        <v>0</v>
      </c>
      <c r="DR61" s="772">
        <f>'Прогноз движ.ден.средств'!DR56</f>
        <v>0</v>
      </c>
      <c r="DS61" s="772">
        <f>'Прогноз движ.ден.средств'!DS56</f>
        <v>0</v>
      </c>
      <c r="DT61" s="772">
        <f>'Прогноз движ.ден.средств'!DT56</f>
        <v>0</v>
      </c>
      <c r="DU61" s="772">
        <f>'Прогноз движ.ден.средств'!DU56</f>
        <v>0</v>
      </c>
      <c r="DV61" s="772">
        <f>'Прогноз движ.ден.средств'!DV56</f>
        <v>0</v>
      </c>
      <c r="DW61" s="772">
        <f>'Прогноз движ.ден.средств'!DW56</f>
        <v>0</v>
      </c>
      <c r="DX61" s="772">
        <f>'Прогноз движ.ден.средств'!DX56</f>
        <v>0</v>
      </c>
      <c r="DY61" s="772">
        <f>'Прогноз движ.ден.средств'!DY56</f>
        <v>0</v>
      </c>
      <c r="DZ61" s="772">
        <f>'Прогноз движ.ден.средств'!DZ56</f>
        <v>0</v>
      </c>
      <c r="EA61" s="772">
        <f>'Прогноз движ.ден.средств'!EA56</f>
        <v>0</v>
      </c>
      <c r="EB61" s="772">
        <f>'Прогноз движ.ден.средств'!EB56</f>
        <v>0</v>
      </c>
      <c r="EC61" s="772">
        <f>'Прогноз движ.ден.средств'!EC56</f>
        <v>0</v>
      </c>
      <c r="ED61" s="772">
        <f>'Прогноз движ.ден.средств'!ED56</f>
        <v>0</v>
      </c>
      <c r="EE61" s="772">
        <f>'Прогноз движ.ден.средств'!EE56</f>
        <v>0</v>
      </c>
      <c r="EF61" s="772">
        <f>'Прогноз движ.ден.средств'!EF56</f>
        <v>0</v>
      </c>
      <c r="EG61" s="772">
        <f>'Прогноз движ.ден.средств'!EG56</f>
        <v>0</v>
      </c>
      <c r="EH61" s="772">
        <f>'Прогноз движ.ден.средств'!EH56</f>
        <v>0</v>
      </c>
      <c r="EI61" s="772">
        <f>'Прогноз движ.ден.средств'!EI56</f>
        <v>0</v>
      </c>
      <c r="EJ61" s="772">
        <f>'Прогноз движ.ден.средств'!EJ56</f>
        <v>0</v>
      </c>
      <c r="EK61" s="772">
        <f>'Прогноз движ.ден.средств'!EK56</f>
        <v>0</v>
      </c>
    </row>
    <row r="62" spans="1:141" ht="15.75" hidden="1" outlineLevel="1" x14ac:dyDescent="0.25">
      <c r="A62" s="418" t="str">
        <f>'Прогноз движ.ден.средств'!A57</f>
        <v>nnn</v>
      </c>
      <c r="B62" s="440">
        <f>'Прогноз движ.ден.средств'!B57</f>
        <v>0</v>
      </c>
      <c r="C62" s="772">
        <f>'Прогноз движ.ден.средств'!C57</f>
        <v>0</v>
      </c>
      <c r="D62" s="772">
        <f>'Прогноз движ.ден.средств'!D57</f>
        <v>0</v>
      </c>
      <c r="E62" s="772">
        <f>'Прогноз движ.ден.средств'!E57</f>
        <v>0</v>
      </c>
      <c r="F62" s="772">
        <f>'Прогноз движ.ден.средств'!F57</f>
        <v>0</v>
      </c>
      <c r="G62" s="772">
        <f>'Прогноз движ.ден.средств'!G57</f>
        <v>0</v>
      </c>
      <c r="H62" s="772">
        <f>'Прогноз движ.ден.средств'!H57</f>
        <v>0</v>
      </c>
      <c r="I62" s="772">
        <f>'Прогноз движ.ден.средств'!I57</f>
        <v>0</v>
      </c>
      <c r="J62" s="772">
        <f>'Прогноз движ.ден.средств'!J57</f>
        <v>0</v>
      </c>
      <c r="K62" s="772">
        <f>'Прогноз движ.ден.средств'!K57</f>
        <v>0</v>
      </c>
      <c r="L62" s="772">
        <f>'Прогноз движ.ден.средств'!L57</f>
        <v>0</v>
      </c>
      <c r="M62" s="772">
        <f>'Прогноз движ.ден.средств'!M57</f>
        <v>0</v>
      </c>
      <c r="N62" s="772">
        <f>'Прогноз движ.ден.средств'!N57</f>
        <v>0</v>
      </c>
      <c r="O62" s="772">
        <f>'Прогноз движ.ден.средств'!O57</f>
        <v>0</v>
      </c>
      <c r="P62" s="772">
        <f>'Прогноз движ.ден.средств'!P57</f>
        <v>0</v>
      </c>
      <c r="Q62" s="772">
        <f>'Прогноз движ.ден.средств'!Q57</f>
        <v>0</v>
      </c>
      <c r="R62" s="772">
        <f>'Прогноз движ.ден.средств'!R57</f>
        <v>0</v>
      </c>
      <c r="S62" s="772">
        <f>'Прогноз движ.ден.средств'!S57</f>
        <v>0</v>
      </c>
      <c r="T62" s="772">
        <f>'Прогноз движ.ден.средств'!T57</f>
        <v>0</v>
      </c>
      <c r="U62" s="772">
        <f>'Прогноз движ.ден.средств'!U57</f>
        <v>0</v>
      </c>
      <c r="V62" s="772">
        <f>'Прогноз движ.ден.средств'!V57</f>
        <v>0</v>
      </c>
      <c r="W62" s="772">
        <f>'Прогноз движ.ден.средств'!W57</f>
        <v>0</v>
      </c>
      <c r="X62" s="772">
        <f>'Прогноз движ.ден.средств'!X57</f>
        <v>0</v>
      </c>
      <c r="Y62" s="772">
        <f>'Прогноз движ.ден.средств'!Y57</f>
        <v>0</v>
      </c>
      <c r="Z62" s="772">
        <f>'Прогноз движ.ден.средств'!Z57</f>
        <v>0</v>
      </c>
      <c r="AA62" s="772">
        <f>'Прогноз движ.ден.средств'!AA57</f>
        <v>0</v>
      </c>
      <c r="AB62" s="772">
        <f>'Прогноз движ.ден.средств'!AB57</f>
        <v>0</v>
      </c>
      <c r="AC62" s="772">
        <f>'Прогноз движ.ден.средств'!AC57</f>
        <v>0</v>
      </c>
      <c r="AD62" s="772">
        <f>'Прогноз движ.ден.средств'!AD57</f>
        <v>0</v>
      </c>
      <c r="AE62" s="772">
        <f>'Прогноз движ.ден.средств'!AE57</f>
        <v>0</v>
      </c>
      <c r="AF62" s="772">
        <f>'Прогноз движ.ден.средств'!AF57</f>
        <v>0</v>
      </c>
      <c r="AG62" s="772">
        <f>'Прогноз движ.ден.средств'!AG57</f>
        <v>0</v>
      </c>
      <c r="AH62" s="772">
        <f>'Прогноз движ.ден.средств'!AH57</f>
        <v>0</v>
      </c>
      <c r="AI62" s="772">
        <f>'Прогноз движ.ден.средств'!AI57</f>
        <v>0</v>
      </c>
      <c r="AJ62" s="772">
        <f>'Прогноз движ.ден.средств'!AJ57</f>
        <v>0</v>
      </c>
      <c r="AK62" s="772">
        <f>'Прогноз движ.ден.средств'!AK57</f>
        <v>0</v>
      </c>
      <c r="AL62" s="772">
        <f>'Прогноз движ.ден.средств'!AL57</f>
        <v>0</v>
      </c>
      <c r="AM62" s="772">
        <f>'Прогноз движ.ден.средств'!AM57</f>
        <v>0</v>
      </c>
      <c r="AN62" s="772">
        <f>'Прогноз движ.ден.средств'!AN57</f>
        <v>0</v>
      </c>
      <c r="AO62" s="772">
        <f>'Прогноз движ.ден.средств'!AO57</f>
        <v>0</v>
      </c>
      <c r="AP62" s="772">
        <f>'Прогноз движ.ден.средств'!AP57</f>
        <v>0</v>
      </c>
      <c r="AQ62" s="772">
        <f>'Прогноз движ.ден.средств'!AQ57</f>
        <v>0</v>
      </c>
      <c r="AR62" s="772">
        <f>'Прогноз движ.ден.средств'!AR57</f>
        <v>0</v>
      </c>
      <c r="AS62" s="772">
        <f>'Прогноз движ.ден.средств'!AS57</f>
        <v>0</v>
      </c>
      <c r="AT62" s="772">
        <f>'Прогноз движ.ден.средств'!AT57</f>
        <v>0</v>
      </c>
      <c r="AU62" s="772">
        <f>'Прогноз движ.ден.средств'!AU57</f>
        <v>0</v>
      </c>
      <c r="AV62" s="772">
        <f>'Прогноз движ.ден.средств'!AV57</f>
        <v>0</v>
      </c>
      <c r="AW62" s="772">
        <f>'Прогноз движ.ден.средств'!AW57</f>
        <v>0</v>
      </c>
      <c r="AX62" s="772">
        <f>'Прогноз движ.ден.средств'!AX57</f>
        <v>0</v>
      </c>
      <c r="AY62" s="772">
        <f>'Прогноз движ.ден.средств'!AY57</f>
        <v>0</v>
      </c>
      <c r="AZ62" s="772">
        <f>'Прогноз движ.ден.средств'!AZ57</f>
        <v>0</v>
      </c>
      <c r="BA62" s="772">
        <f>'Прогноз движ.ден.средств'!BA57</f>
        <v>0</v>
      </c>
      <c r="BB62" s="772">
        <f>'Прогноз движ.ден.средств'!BB57</f>
        <v>0</v>
      </c>
      <c r="BC62" s="772">
        <f>'Прогноз движ.ден.средств'!BC57</f>
        <v>0</v>
      </c>
      <c r="BD62" s="772">
        <f>'Прогноз движ.ден.средств'!BD57</f>
        <v>0</v>
      </c>
      <c r="BE62" s="772">
        <f>'Прогноз движ.ден.средств'!BE57</f>
        <v>0</v>
      </c>
      <c r="BF62" s="772">
        <f>'Прогноз движ.ден.средств'!BF57</f>
        <v>0</v>
      </c>
      <c r="BG62" s="772">
        <f>'Прогноз движ.ден.средств'!BG57</f>
        <v>0</v>
      </c>
      <c r="BH62" s="772">
        <f>'Прогноз движ.ден.средств'!BH57</f>
        <v>0</v>
      </c>
      <c r="BI62" s="772">
        <f>'Прогноз движ.ден.средств'!BI57</f>
        <v>0</v>
      </c>
      <c r="BJ62" s="772">
        <f>'Прогноз движ.ден.средств'!BJ57</f>
        <v>0</v>
      </c>
      <c r="BK62" s="772">
        <f>'Прогноз движ.ден.средств'!BK57</f>
        <v>0</v>
      </c>
      <c r="BL62" s="772">
        <f>'Прогноз движ.ден.средств'!BL57</f>
        <v>0</v>
      </c>
      <c r="BM62" s="772">
        <f>'Прогноз движ.ден.средств'!BM57</f>
        <v>0</v>
      </c>
      <c r="BN62" s="772">
        <f>'Прогноз движ.ден.средств'!BN57</f>
        <v>0</v>
      </c>
      <c r="BO62" s="772">
        <f>'Прогноз движ.ден.средств'!BO57</f>
        <v>0</v>
      </c>
      <c r="BP62" s="772">
        <f>'Прогноз движ.ден.средств'!BP57</f>
        <v>0</v>
      </c>
      <c r="BQ62" s="772">
        <f>'Прогноз движ.ден.средств'!BQ57</f>
        <v>0</v>
      </c>
      <c r="BR62" s="772">
        <f>'Прогноз движ.ден.средств'!BR57</f>
        <v>0</v>
      </c>
      <c r="BS62" s="772">
        <f>'Прогноз движ.ден.средств'!BS57</f>
        <v>0</v>
      </c>
      <c r="BT62" s="772">
        <f>'Прогноз движ.ден.средств'!BT57</f>
        <v>0</v>
      </c>
      <c r="BU62" s="772">
        <f>'Прогноз движ.ден.средств'!BU57</f>
        <v>0</v>
      </c>
      <c r="BV62" s="772">
        <f>'Прогноз движ.ден.средств'!BV57</f>
        <v>0</v>
      </c>
      <c r="BW62" s="772">
        <f>'Прогноз движ.ден.средств'!BW57</f>
        <v>0</v>
      </c>
      <c r="BX62" s="772">
        <f>'Прогноз движ.ден.средств'!BX57</f>
        <v>0</v>
      </c>
      <c r="BY62" s="772">
        <f>'Прогноз движ.ден.средств'!BY57</f>
        <v>0</v>
      </c>
      <c r="BZ62" s="772">
        <f>'Прогноз движ.ден.средств'!BZ57</f>
        <v>0</v>
      </c>
      <c r="CA62" s="772">
        <f>'Прогноз движ.ден.средств'!CA57</f>
        <v>0</v>
      </c>
      <c r="CB62" s="772">
        <f>'Прогноз движ.ден.средств'!CB57</f>
        <v>0</v>
      </c>
      <c r="CC62" s="772">
        <f>'Прогноз движ.ден.средств'!CC57</f>
        <v>0</v>
      </c>
      <c r="CD62" s="772">
        <f>'Прогноз движ.ден.средств'!CD57</f>
        <v>0</v>
      </c>
      <c r="CE62" s="772">
        <f>'Прогноз движ.ден.средств'!CE57</f>
        <v>0</v>
      </c>
      <c r="CF62" s="772">
        <f>'Прогноз движ.ден.средств'!CF57</f>
        <v>0</v>
      </c>
      <c r="CG62" s="772">
        <f>'Прогноз движ.ден.средств'!CG57</f>
        <v>0</v>
      </c>
      <c r="CH62" s="772">
        <f>'Прогноз движ.ден.средств'!CH57</f>
        <v>0</v>
      </c>
      <c r="CI62" s="772">
        <f>'Прогноз движ.ден.средств'!CI57</f>
        <v>0</v>
      </c>
      <c r="CJ62" s="772">
        <f>'Прогноз движ.ден.средств'!CJ57</f>
        <v>0</v>
      </c>
      <c r="CK62" s="772">
        <f>'Прогноз движ.ден.средств'!CK57</f>
        <v>0</v>
      </c>
      <c r="CL62" s="772">
        <f>'Прогноз движ.ден.средств'!CL57</f>
        <v>0</v>
      </c>
      <c r="CM62" s="772">
        <f>'Прогноз движ.ден.средств'!CM57</f>
        <v>0</v>
      </c>
      <c r="CN62" s="772">
        <f>'Прогноз движ.ден.средств'!CN57</f>
        <v>0</v>
      </c>
      <c r="CO62" s="772">
        <f>'Прогноз движ.ден.средств'!CO57</f>
        <v>0</v>
      </c>
      <c r="CP62" s="772">
        <f>'Прогноз движ.ден.средств'!CP57</f>
        <v>0</v>
      </c>
      <c r="CQ62" s="772">
        <f>'Прогноз движ.ден.средств'!CQ57</f>
        <v>0</v>
      </c>
      <c r="CR62" s="772">
        <f>'Прогноз движ.ден.средств'!CR57</f>
        <v>0</v>
      </c>
      <c r="CS62" s="772">
        <f>'Прогноз движ.ден.средств'!CS57</f>
        <v>0</v>
      </c>
      <c r="CT62" s="772">
        <f>'Прогноз движ.ден.средств'!CT57</f>
        <v>0</v>
      </c>
      <c r="CU62" s="772">
        <f>'Прогноз движ.ден.средств'!CU57</f>
        <v>0</v>
      </c>
      <c r="CV62" s="772">
        <f>'Прогноз движ.ден.средств'!CV57</f>
        <v>0</v>
      </c>
      <c r="CW62" s="772">
        <f>'Прогноз движ.ден.средств'!CW57</f>
        <v>0</v>
      </c>
      <c r="CX62" s="772">
        <f>'Прогноз движ.ден.средств'!CX57</f>
        <v>0</v>
      </c>
      <c r="CY62" s="772">
        <f>'Прогноз движ.ден.средств'!CY57</f>
        <v>0</v>
      </c>
      <c r="CZ62" s="772">
        <f>'Прогноз движ.ден.средств'!CZ57</f>
        <v>0</v>
      </c>
      <c r="DA62" s="772">
        <f>'Прогноз движ.ден.средств'!DA57</f>
        <v>0</v>
      </c>
      <c r="DB62" s="772">
        <f>'Прогноз движ.ден.средств'!DB57</f>
        <v>0</v>
      </c>
      <c r="DC62" s="772">
        <f>'Прогноз движ.ден.средств'!DC57</f>
        <v>0</v>
      </c>
      <c r="DD62" s="772">
        <f>'Прогноз движ.ден.средств'!DD57</f>
        <v>0</v>
      </c>
      <c r="DE62" s="772">
        <f>'Прогноз движ.ден.средств'!DE57</f>
        <v>0</v>
      </c>
      <c r="DF62" s="772">
        <f>'Прогноз движ.ден.средств'!DF57</f>
        <v>0</v>
      </c>
      <c r="DG62" s="772">
        <f>'Прогноз движ.ден.средств'!DG57</f>
        <v>0</v>
      </c>
      <c r="DH62" s="772">
        <f>'Прогноз движ.ден.средств'!DH57</f>
        <v>0</v>
      </c>
      <c r="DI62" s="772">
        <f>'Прогноз движ.ден.средств'!DI57</f>
        <v>0</v>
      </c>
      <c r="DJ62" s="772">
        <f>'Прогноз движ.ден.средств'!DJ57</f>
        <v>0</v>
      </c>
      <c r="DK62" s="772">
        <f>'Прогноз движ.ден.средств'!DK57</f>
        <v>0</v>
      </c>
      <c r="DL62" s="772">
        <f>'Прогноз движ.ден.средств'!DL57</f>
        <v>0</v>
      </c>
      <c r="DM62" s="772">
        <f>'Прогноз движ.ден.средств'!DM57</f>
        <v>0</v>
      </c>
      <c r="DN62" s="772">
        <f>'Прогноз движ.ден.средств'!DN57</f>
        <v>0</v>
      </c>
      <c r="DO62" s="772">
        <f>'Прогноз движ.ден.средств'!DO57</f>
        <v>0</v>
      </c>
      <c r="DP62" s="772">
        <f>'Прогноз движ.ден.средств'!DP57</f>
        <v>0</v>
      </c>
      <c r="DQ62" s="772">
        <f>'Прогноз движ.ден.средств'!DQ57</f>
        <v>0</v>
      </c>
      <c r="DR62" s="772">
        <f>'Прогноз движ.ден.средств'!DR57</f>
        <v>0</v>
      </c>
      <c r="DS62" s="772">
        <f>'Прогноз движ.ден.средств'!DS57</f>
        <v>0</v>
      </c>
      <c r="DT62" s="772">
        <f>'Прогноз движ.ден.средств'!DT57</f>
        <v>0</v>
      </c>
      <c r="DU62" s="772">
        <f>'Прогноз движ.ден.средств'!DU57</f>
        <v>0</v>
      </c>
      <c r="DV62" s="772">
        <f>'Прогноз движ.ден.средств'!DV57</f>
        <v>0</v>
      </c>
      <c r="DW62" s="772">
        <f>'Прогноз движ.ден.средств'!DW57</f>
        <v>0</v>
      </c>
      <c r="DX62" s="772">
        <f>'Прогноз движ.ден.средств'!DX57</f>
        <v>0</v>
      </c>
      <c r="DY62" s="772">
        <f>'Прогноз движ.ден.средств'!DY57</f>
        <v>0</v>
      </c>
      <c r="DZ62" s="772">
        <f>'Прогноз движ.ден.средств'!DZ57</f>
        <v>0</v>
      </c>
      <c r="EA62" s="772">
        <f>'Прогноз движ.ден.средств'!EA57</f>
        <v>0</v>
      </c>
      <c r="EB62" s="772">
        <f>'Прогноз движ.ден.средств'!EB57</f>
        <v>0</v>
      </c>
      <c r="EC62" s="772">
        <f>'Прогноз движ.ден.средств'!EC57</f>
        <v>0</v>
      </c>
      <c r="ED62" s="772">
        <f>'Прогноз движ.ден.средств'!ED57</f>
        <v>0</v>
      </c>
      <c r="EE62" s="772">
        <f>'Прогноз движ.ден.средств'!EE57</f>
        <v>0</v>
      </c>
      <c r="EF62" s="772">
        <f>'Прогноз движ.ден.средств'!EF57</f>
        <v>0</v>
      </c>
      <c r="EG62" s="772">
        <f>'Прогноз движ.ден.средств'!EG57</f>
        <v>0</v>
      </c>
      <c r="EH62" s="772">
        <f>'Прогноз движ.ден.средств'!EH57</f>
        <v>0</v>
      </c>
      <c r="EI62" s="772">
        <f>'Прогноз движ.ден.средств'!EI57</f>
        <v>0</v>
      </c>
      <c r="EJ62" s="772">
        <f>'Прогноз движ.ден.средств'!EJ57</f>
        <v>0</v>
      </c>
      <c r="EK62" s="772">
        <f>'Прогноз движ.ден.средств'!EK57</f>
        <v>0</v>
      </c>
    </row>
    <row r="63" spans="1:141" ht="15.75" hidden="1" outlineLevel="1" x14ac:dyDescent="0.25">
      <c r="A63" s="418" t="str">
        <f>'Прогноз движ.ден.средств'!A58</f>
        <v>nnn</v>
      </c>
      <c r="B63" s="440">
        <f>'Прогноз движ.ден.средств'!B58</f>
        <v>0</v>
      </c>
      <c r="C63" s="772">
        <f>'Прогноз движ.ден.средств'!C58</f>
        <v>0</v>
      </c>
      <c r="D63" s="772">
        <f>'Прогноз движ.ден.средств'!D58</f>
        <v>0</v>
      </c>
      <c r="E63" s="772">
        <f>'Прогноз движ.ден.средств'!E58</f>
        <v>0</v>
      </c>
      <c r="F63" s="772">
        <f>'Прогноз движ.ден.средств'!F58</f>
        <v>0</v>
      </c>
      <c r="G63" s="772">
        <f>'Прогноз движ.ден.средств'!G58</f>
        <v>0</v>
      </c>
      <c r="H63" s="772">
        <f>'Прогноз движ.ден.средств'!H58</f>
        <v>0</v>
      </c>
      <c r="I63" s="772">
        <f>'Прогноз движ.ден.средств'!I58</f>
        <v>0</v>
      </c>
      <c r="J63" s="772">
        <f>'Прогноз движ.ден.средств'!J58</f>
        <v>0</v>
      </c>
      <c r="K63" s="772">
        <f>'Прогноз движ.ден.средств'!K58</f>
        <v>0</v>
      </c>
      <c r="L63" s="772">
        <f>'Прогноз движ.ден.средств'!L58</f>
        <v>0</v>
      </c>
      <c r="M63" s="772">
        <f>'Прогноз движ.ден.средств'!M58</f>
        <v>0</v>
      </c>
      <c r="N63" s="772">
        <f>'Прогноз движ.ден.средств'!N58</f>
        <v>0</v>
      </c>
      <c r="O63" s="772">
        <f>'Прогноз движ.ден.средств'!O58</f>
        <v>0</v>
      </c>
      <c r="P63" s="772">
        <f>'Прогноз движ.ден.средств'!P58</f>
        <v>0</v>
      </c>
      <c r="Q63" s="772">
        <f>'Прогноз движ.ден.средств'!Q58</f>
        <v>0</v>
      </c>
      <c r="R63" s="772">
        <f>'Прогноз движ.ден.средств'!R58</f>
        <v>0</v>
      </c>
      <c r="S63" s="772">
        <f>'Прогноз движ.ден.средств'!S58</f>
        <v>0</v>
      </c>
      <c r="T63" s="772">
        <f>'Прогноз движ.ден.средств'!T58</f>
        <v>0</v>
      </c>
      <c r="U63" s="772">
        <f>'Прогноз движ.ден.средств'!U58</f>
        <v>0</v>
      </c>
      <c r="V63" s="772">
        <f>'Прогноз движ.ден.средств'!V58</f>
        <v>0</v>
      </c>
      <c r="W63" s="772">
        <f>'Прогноз движ.ден.средств'!W58</f>
        <v>0</v>
      </c>
      <c r="X63" s="772">
        <f>'Прогноз движ.ден.средств'!X58</f>
        <v>0</v>
      </c>
      <c r="Y63" s="772">
        <f>'Прогноз движ.ден.средств'!Y58</f>
        <v>0</v>
      </c>
      <c r="Z63" s="772">
        <f>'Прогноз движ.ден.средств'!Z58</f>
        <v>0</v>
      </c>
      <c r="AA63" s="772">
        <f>'Прогноз движ.ден.средств'!AA58</f>
        <v>0</v>
      </c>
      <c r="AB63" s="772">
        <f>'Прогноз движ.ден.средств'!AB58</f>
        <v>0</v>
      </c>
      <c r="AC63" s="772">
        <f>'Прогноз движ.ден.средств'!AC58</f>
        <v>0</v>
      </c>
      <c r="AD63" s="772">
        <f>'Прогноз движ.ден.средств'!AD58</f>
        <v>0</v>
      </c>
      <c r="AE63" s="772">
        <f>'Прогноз движ.ден.средств'!AE58</f>
        <v>0</v>
      </c>
      <c r="AF63" s="772">
        <f>'Прогноз движ.ден.средств'!AF58</f>
        <v>0</v>
      </c>
      <c r="AG63" s="772">
        <f>'Прогноз движ.ден.средств'!AG58</f>
        <v>0</v>
      </c>
      <c r="AH63" s="772">
        <f>'Прогноз движ.ден.средств'!AH58</f>
        <v>0</v>
      </c>
      <c r="AI63" s="772">
        <f>'Прогноз движ.ден.средств'!AI58</f>
        <v>0</v>
      </c>
      <c r="AJ63" s="772">
        <f>'Прогноз движ.ден.средств'!AJ58</f>
        <v>0</v>
      </c>
      <c r="AK63" s="772">
        <f>'Прогноз движ.ден.средств'!AK58</f>
        <v>0</v>
      </c>
      <c r="AL63" s="772">
        <f>'Прогноз движ.ден.средств'!AL58</f>
        <v>0</v>
      </c>
      <c r="AM63" s="772">
        <f>'Прогноз движ.ден.средств'!AM58</f>
        <v>0</v>
      </c>
      <c r="AN63" s="772">
        <f>'Прогноз движ.ден.средств'!AN58</f>
        <v>0</v>
      </c>
      <c r="AO63" s="772">
        <f>'Прогноз движ.ден.средств'!AO58</f>
        <v>0</v>
      </c>
      <c r="AP63" s="772">
        <f>'Прогноз движ.ден.средств'!AP58</f>
        <v>0</v>
      </c>
      <c r="AQ63" s="772">
        <f>'Прогноз движ.ден.средств'!AQ58</f>
        <v>0</v>
      </c>
      <c r="AR63" s="772">
        <f>'Прогноз движ.ден.средств'!AR58</f>
        <v>0</v>
      </c>
      <c r="AS63" s="772">
        <f>'Прогноз движ.ден.средств'!AS58</f>
        <v>0</v>
      </c>
      <c r="AT63" s="772">
        <f>'Прогноз движ.ден.средств'!AT58</f>
        <v>0</v>
      </c>
      <c r="AU63" s="772">
        <f>'Прогноз движ.ден.средств'!AU58</f>
        <v>0</v>
      </c>
      <c r="AV63" s="772">
        <f>'Прогноз движ.ден.средств'!AV58</f>
        <v>0</v>
      </c>
      <c r="AW63" s="772">
        <f>'Прогноз движ.ден.средств'!AW58</f>
        <v>0</v>
      </c>
      <c r="AX63" s="772">
        <f>'Прогноз движ.ден.средств'!AX58</f>
        <v>0</v>
      </c>
      <c r="AY63" s="772">
        <f>'Прогноз движ.ден.средств'!AY58</f>
        <v>0</v>
      </c>
      <c r="AZ63" s="772">
        <f>'Прогноз движ.ден.средств'!AZ58</f>
        <v>0</v>
      </c>
      <c r="BA63" s="772">
        <f>'Прогноз движ.ден.средств'!BA58</f>
        <v>0</v>
      </c>
      <c r="BB63" s="772">
        <f>'Прогноз движ.ден.средств'!BB58</f>
        <v>0</v>
      </c>
      <c r="BC63" s="772">
        <f>'Прогноз движ.ден.средств'!BC58</f>
        <v>0</v>
      </c>
      <c r="BD63" s="772">
        <f>'Прогноз движ.ден.средств'!BD58</f>
        <v>0</v>
      </c>
      <c r="BE63" s="772">
        <f>'Прогноз движ.ден.средств'!BE58</f>
        <v>0</v>
      </c>
      <c r="BF63" s="772">
        <f>'Прогноз движ.ден.средств'!BF58</f>
        <v>0</v>
      </c>
      <c r="BG63" s="772">
        <f>'Прогноз движ.ден.средств'!BG58</f>
        <v>0</v>
      </c>
      <c r="BH63" s="772">
        <f>'Прогноз движ.ден.средств'!BH58</f>
        <v>0</v>
      </c>
      <c r="BI63" s="772">
        <f>'Прогноз движ.ден.средств'!BI58</f>
        <v>0</v>
      </c>
      <c r="BJ63" s="772">
        <f>'Прогноз движ.ден.средств'!BJ58</f>
        <v>0</v>
      </c>
      <c r="BK63" s="772">
        <f>'Прогноз движ.ден.средств'!BK58</f>
        <v>0</v>
      </c>
      <c r="BL63" s="772">
        <f>'Прогноз движ.ден.средств'!BL58</f>
        <v>0</v>
      </c>
      <c r="BM63" s="772">
        <f>'Прогноз движ.ден.средств'!BM58</f>
        <v>0</v>
      </c>
      <c r="BN63" s="772">
        <f>'Прогноз движ.ден.средств'!BN58</f>
        <v>0</v>
      </c>
      <c r="BO63" s="772">
        <f>'Прогноз движ.ден.средств'!BO58</f>
        <v>0</v>
      </c>
      <c r="BP63" s="772">
        <f>'Прогноз движ.ден.средств'!BP58</f>
        <v>0</v>
      </c>
      <c r="BQ63" s="772">
        <f>'Прогноз движ.ден.средств'!BQ58</f>
        <v>0</v>
      </c>
      <c r="BR63" s="772">
        <f>'Прогноз движ.ден.средств'!BR58</f>
        <v>0</v>
      </c>
      <c r="BS63" s="772">
        <f>'Прогноз движ.ден.средств'!BS58</f>
        <v>0</v>
      </c>
      <c r="BT63" s="772">
        <f>'Прогноз движ.ден.средств'!BT58</f>
        <v>0</v>
      </c>
      <c r="BU63" s="772">
        <f>'Прогноз движ.ден.средств'!BU58</f>
        <v>0</v>
      </c>
      <c r="BV63" s="772">
        <f>'Прогноз движ.ден.средств'!BV58</f>
        <v>0</v>
      </c>
      <c r="BW63" s="772">
        <f>'Прогноз движ.ден.средств'!BW58</f>
        <v>0</v>
      </c>
      <c r="BX63" s="772">
        <f>'Прогноз движ.ден.средств'!BX58</f>
        <v>0</v>
      </c>
      <c r="BY63" s="772">
        <f>'Прогноз движ.ден.средств'!BY58</f>
        <v>0</v>
      </c>
      <c r="BZ63" s="772">
        <f>'Прогноз движ.ден.средств'!BZ58</f>
        <v>0</v>
      </c>
      <c r="CA63" s="772">
        <f>'Прогноз движ.ден.средств'!CA58</f>
        <v>0</v>
      </c>
      <c r="CB63" s="772">
        <f>'Прогноз движ.ден.средств'!CB58</f>
        <v>0</v>
      </c>
      <c r="CC63" s="772">
        <f>'Прогноз движ.ден.средств'!CC58</f>
        <v>0</v>
      </c>
      <c r="CD63" s="772">
        <f>'Прогноз движ.ден.средств'!CD58</f>
        <v>0</v>
      </c>
      <c r="CE63" s="772">
        <f>'Прогноз движ.ден.средств'!CE58</f>
        <v>0</v>
      </c>
      <c r="CF63" s="772">
        <f>'Прогноз движ.ден.средств'!CF58</f>
        <v>0</v>
      </c>
      <c r="CG63" s="772">
        <f>'Прогноз движ.ден.средств'!CG58</f>
        <v>0</v>
      </c>
      <c r="CH63" s="772">
        <f>'Прогноз движ.ден.средств'!CH58</f>
        <v>0</v>
      </c>
      <c r="CI63" s="772">
        <f>'Прогноз движ.ден.средств'!CI58</f>
        <v>0</v>
      </c>
      <c r="CJ63" s="772">
        <f>'Прогноз движ.ден.средств'!CJ58</f>
        <v>0</v>
      </c>
      <c r="CK63" s="772">
        <f>'Прогноз движ.ден.средств'!CK58</f>
        <v>0</v>
      </c>
      <c r="CL63" s="772">
        <f>'Прогноз движ.ден.средств'!CL58</f>
        <v>0</v>
      </c>
      <c r="CM63" s="772">
        <f>'Прогноз движ.ден.средств'!CM58</f>
        <v>0</v>
      </c>
      <c r="CN63" s="772">
        <f>'Прогноз движ.ден.средств'!CN58</f>
        <v>0</v>
      </c>
      <c r="CO63" s="772">
        <f>'Прогноз движ.ден.средств'!CO58</f>
        <v>0</v>
      </c>
      <c r="CP63" s="772">
        <f>'Прогноз движ.ден.средств'!CP58</f>
        <v>0</v>
      </c>
      <c r="CQ63" s="772">
        <f>'Прогноз движ.ден.средств'!CQ58</f>
        <v>0</v>
      </c>
      <c r="CR63" s="772">
        <f>'Прогноз движ.ден.средств'!CR58</f>
        <v>0</v>
      </c>
      <c r="CS63" s="772">
        <f>'Прогноз движ.ден.средств'!CS58</f>
        <v>0</v>
      </c>
      <c r="CT63" s="772">
        <f>'Прогноз движ.ден.средств'!CT58</f>
        <v>0</v>
      </c>
      <c r="CU63" s="772">
        <f>'Прогноз движ.ден.средств'!CU58</f>
        <v>0</v>
      </c>
      <c r="CV63" s="772">
        <f>'Прогноз движ.ден.средств'!CV58</f>
        <v>0</v>
      </c>
      <c r="CW63" s="772">
        <f>'Прогноз движ.ден.средств'!CW58</f>
        <v>0</v>
      </c>
      <c r="CX63" s="772">
        <f>'Прогноз движ.ден.средств'!CX58</f>
        <v>0</v>
      </c>
      <c r="CY63" s="772">
        <f>'Прогноз движ.ден.средств'!CY58</f>
        <v>0</v>
      </c>
      <c r="CZ63" s="772">
        <f>'Прогноз движ.ден.средств'!CZ58</f>
        <v>0</v>
      </c>
      <c r="DA63" s="772">
        <f>'Прогноз движ.ден.средств'!DA58</f>
        <v>0</v>
      </c>
      <c r="DB63" s="772">
        <f>'Прогноз движ.ден.средств'!DB58</f>
        <v>0</v>
      </c>
      <c r="DC63" s="772">
        <f>'Прогноз движ.ден.средств'!DC58</f>
        <v>0</v>
      </c>
      <c r="DD63" s="772">
        <f>'Прогноз движ.ден.средств'!DD58</f>
        <v>0</v>
      </c>
      <c r="DE63" s="772">
        <f>'Прогноз движ.ден.средств'!DE58</f>
        <v>0</v>
      </c>
      <c r="DF63" s="772">
        <f>'Прогноз движ.ден.средств'!DF58</f>
        <v>0</v>
      </c>
      <c r="DG63" s="772">
        <f>'Прогноз движ.ден.средств'!DG58</f>
        <v>0</v>
      </c>
      <c r="DH63" s="772">
        <f>'Прогноз движ.ден.средств'!DH58</f>
        <v>0</v>
      </c>
      <c r="DI63" s="772">
        <f>'Прогноз движ.ден.средств'!DI58</f>
        <v>0</v>
      </c>
      <c r="DJ63" s="772">
        <f>'Прогноз движ.ден.средств'!DJ58</f>
        <v>0</v>
      </c>
      <c r="DK63" s="772">
        <f>'Прогноз движ.ден.средств'!DK58</f>
        <v>0</v>
      </c>
      <c r="DL63" s="772">
        <f>'Прогноз движ.ден.средств'!DL58</f>
        <v>0</v>
      </c>
      <c r="DM63" s="772">
        <f>'Прогноз движ.ден.средств'!DM58</f>
        <v>0</v>
      </c>
      <c r="DN63" s="772">
        <f>'Прогноз движ.ден.средств'!DN58</f>
        <v>0</v>
      </c>
      <c r="DO63" s="772">
        <f>'Прогноз движ.ден.средств'!DO58</f>
        <v>0</v>
      </c>
      <c r="DP63" s="772">
        <f>'Прогноз движ.ден.средств'!DP58</f>
        <v>0</v>
      </c>
      <c r="DQ63" s="772">
        <f>'Прогноз движ.ден.средств'!DQ58</f>
        <v>0</v>
      </c>
      <c r="DR63" s="772">
        <f>'Прогноз движ.ден.средств'!DR58</f>
        <v>0</v>
      </c>
      <c r="DS63" s="772">
        <f>'Прогноз движ.ден.средств'!DS58</f>
        <v>0</v>
      </c>
      <c r="DT63" s="772">
        <f>'Прогноз движ.ден.средств'!DT58</f>
        <v>0</v>
      </c>
      <c r="DU63" s="772">
        <f>'Прогноз движ.ден.средств'!DU58</f>
        <v>0</v>
      </c>
      <c r="DV63" s="772">
        <f>'Прогноз движ.ден.средств'!DV58</f>
        <v>0</v>
      </c>
      <c r="DW63" s="772">
        <f>'Прогноз движ.ден.средств'!DW58</f>
        <v>0</v>
      </c>
      <c r="DX63" s="772">
        <f>'Прогноз движ.ден.средств'!DX58</f>
        <v>0</v>
      </c>
      <c r="DY63" s="772">
        <f>'Прогноз движ.ден.средств'!DY58</f>
        <v>0</v>
      </c>
      <c r="DZ63" s="772">
        <f>'Прогноз движ.ден.средств'!DZ58</f>
        <v>0</v>
      </c>
      <c r="EA63" s="772">
        <f>'Прогноз движ.ден.средств'!EA58</f>
        <v>0</v>
      </c>
      <c r="EB63" s="772">
        <f>'Прогноз движ.ден.средств'!EB58</f>
        <v>0</v>
      </c>
      <c r="EC63" s="772">
        <f>'Прогноз движ.ден.средств'!EC58</f>
        <v>0</v>
      </c>
      <c r="ED63" s="772">
        <f>'Прогноз движ.ден.средств'!ED58</f>
        <v>0</v>
      </c>
      <c r="EE63" s="772">
        <f>'Прогноз движ.ден.средств'!EE58</f>
        <v>0</v>
      </c>
      <c r="EF63" s="772">
        <f>'Прогноз движ.ден.средств'!EF58</f>
        <v>0</v>
      </c>
      <c r="EG63" s="772">
        <f>'Прогноз движ.ден.средств'!EG58</f>
        <v>0</v>
      </c>
      <c r="EH63" s="772">
        <f>'Прогноз движ.ден.средств'!EH58</f>
        <v>0</v>
      </c>
      <c r="EI63" s="772">
        <f>'Прогноз движ.ден.средств'!EI58</f>
        <v>0</v>
      </c>
      <c r="EJ63" s="772">
        <f>'Прогноз движ.ден.средств'!EJ58</f>
        <v>0</v>
      </c>
      <c r="EK63" s="772">
        <f>'Прогноз движ.ден.средств'!EK58</f>
        <v>0</v>
      </c>
    </row>
    <row r="64" spans="1:141" ht="15.75" hidden="1" outlineLevel="1" x14ac:dyDescent="0.25">
      <c r="A64" s="418" t="str">
        <f>'Прогноз движ.ден.средств'!A59</f>
        <v>nnn</v>
      </c>
      <c r="B64" s="440">
        <f>'Прогноз движ.ден.средств'!B59</f>
        <v>0</v>
      </c>
      <c r="C64" s="772">
        <f>'Прогноз движ.ден.средств'!C59</f>
        <v>0</v>
      </c>
      <c r="D64" s="772">
        <f>'Прогноз движ.ден.средств'!D59</f>
        <v>0</v>
      </c>
      <c r="E64" s="772">
        <f>'Прогноз движ.ден.средств'!E59</f>
        <v>0</v>
      </c>
      <c r="F64" s="772">
        <f>'Прогноз движ.ден.средств'!F59</f>
        <v>0</v>
      </c>
      <c r="G64" s="772">
        <f>'Прогноз движ.ден.средств'!G59</f>
        <v>0</v>
      </c>
      <c r="H64" s="772">
        <f>'Прогноз движ.ден.средств'!H59</f>
        <v>0</v>
      </c>
      <c r="I64" s="772">
        <f>'Прогноз движ.ден.средств'!I59</f>
        <v>0</v>
      </c>
      <c r="J64" s="772">
        <f>'Прогноз движ.ден.средств'!J59</f>
        <v>0</v>
      </c>
      <c r="K64" s="772">
        <f>'Прогноз движ.ден.средств'!K59</f>
        <v>0</v>
      </c>
      <c r="L64" s="772">
        <f>'Прогноз движ.ден.средств'!L59</f>
        <v>0</v>
      </c>
      <c r="M64" s="772">
        <f>'Прогноз движ.ден.средств'!M59</f>
        <v>0</v>
      </c>
      <c r="N64" s="772">
        <f>'Прогноз движ.ден.средств'!N59</f>
        <v>0</v>
      </c>
      <c r="O64" s="772">
        <f>'Прогноз движ.ден.средств'!O59</f>
        <v>0</v>
      </c>
      <c r="P64" s="772">
        <f>'Прогноз движ.ден.средств'!P59</f>
        <v>0</v>
      </c>
      <c r="Q64" s="772">
        <f>'Прогноз движ.ден.средств'!Q59</f>
        <v>0</v>
      </c>
      <c r="R64" s="772">
        <f>'Прогноз движ.ден.средств'!R59</f>
        <v>0</v>
      </c>
      <c r="S64" s="772">
        <f>'Прогноз движ.ден.средств'!S59</f>
        <v>0</v>
      </c>
      <c r="T64" s="772">
        <f>'Прогноз движ.ден.средств'!T59</f>
        <v>0</v>
      </c>
      <c r="U64" s="772">
        <f>'Прогноз движ.ден.средств'!U59</f>
        <v>0</v>
      </c>
      <c r="V64" s="772">
        <f>'Прогноз движ.ден.средств'!V59</f>
        <v>0</v>
      </c>
      <c r="W64" s="772">
        <f>'Прогноз движ.ден.средств'!W59</f>
        <v>0</v>
      </c>
      <c r="X64" s="772">
        <f>'Прогноз движ.ден.средств'!X59</f>
        <v>0</v>
      </c>
      <c r="Y64" s="772">
        <f>'Прогноз движ.ден.средств'!Y59</f>
        <v>0</v>
      </c>
      <c r="Z64" s="772">
        <f>'Прогноз движ.ден.средств'!Z59</f>
        <v>0</v>
      </c>
      <c r="AA64" s="772">
        <f>'Прогноз движ.ден.средств'!AA59</f>
        <v>0</v>
      </c>
      <c r="AB64" s="772">
        <f>'Прогноз движ.ден.средств'!AB59</f>
        <v>0</v>
      </c>
      <c r="AC64" s="772">
        <f>'Прогноз движ.ден.средств'!AC59</f>
        <v>0</v>
      </c>
      <c r="AD64" s="772">
        <f>'Прогноз движ.ден.средств'!AD59</f>
        <v>0</v>
      </c>
      <c r="AE64" s="772">
        <f>'Прогноз движ.ден.средств'!AE59</f>
        <v>0</v>
      </c>
      <c r="AF64" s="772">
        <f>'Прогноз движ.ден.средств'!AF59</f>
        <v>0</v>
      </c>
      <c r="AG64" s="772">
        <f>'Прогноз движ.ден.средств'!AG59</f>
        <v>0</v>
      </c>
      <c r="AH64" s="772">
        <f>'Прогноз движ.ден.средств'!AH59</f>
        <v>0</v>
      </c>
      <c r="AI64" s="772">
        <f>'Прогноз движ.ден.средств'!AI59</f>
        <v>0</v>
      </c>
      <c r="AJ64" s="772">
        <f>'Прогноз движ.ден.средств'!AJ59</f>
        <v>0</v>
      </c>
      <c r="AK64" s="772">
        <f>'Прогноз движ.ден.средств'!AK59</f>
        <v>0</v>
      </c>
      <c r="AL64" s="772">
        <f>'Прогноз движ.ден.средств'!AL59</f>
        <v>0</v>
      </c>
      <c r="AM64" s="772">
        <f>'Прогноз движ.ден.средств'!AM59</f>
        <v>0</v>
      </c>
      <c r="AN64" s="772">
        <f>'Прогноз движ.ден.средств'!AN59</f>
        <v>0</v>
      </c>
      <c r="AO64" s="772">
        <f>'Прогноз движ.ден.средств'!AO59</f>
        <v>0</v>
      </c>
      <c r="AP64" s="772">
        <f>'Прогноз движ.ден.средств'!AP59</f>
        <v>0</v>
      </c>
      <c r="AQ64" s="772">
        <f>'Прогноз движ.ден.средств'!AQ59</f>
        <v>0</v>
      </c>
      <c r="AR64" s="772">
        <f>'Прогноз движ.ден.средств'!AR59</f>
        <v>0</v>
      </c>
      <c r="AS64" s="772">
        <f>'Прогноз движ.ден.средств'!AS59</f>
        <v>0</v>
      </c>
      <c r="AT64" s="772">
        <f>'Прогноз движ.ден.средств'!AT59</f>
        <v>0</v>
      </c>
      <c r="AU64" s="772">
        <f>'Прогноз движ.ден.средств'!AU59</f>
        <v>0</v>
      </c>
      <c r="AV64" s="772">
        <f>'Прогноз движ.ден.средств'!AV59</f>
        <v>0</v>
      </c>
      <c r="AW64" s="772">
        <f>'Прогноз движ.ден.средств'!AW59</f>
        <v>0</v>
      </c>
      <c r="AX64" s="772">
        <f>'Прогноз движ.ден.средств'!AX59</f>
        <v>0</v>
      </c>
      <c r="AY64" s="772">
        <f>'Прогноз движ.ден.средств'!AY59</f>
        <v>0</v>
      </c>
      <c r="AZ64" s="772">
        <f>'Прогноз движ.ден.средств'!AZ59</f>
        <v>0</v>
      </c>
      <c r="BA64" s="772">
        <f>'Прогноз движ.ден.средств'!BA59</f>
        <v>0</v>
      </c>
      <c r="BB64" s="772">
        <f>'Прогноз движ.ден.средств'!BB59</f>
        <v>0</v>
      </c>
      <c r="BC64" s="772">
        <f>'Прогноз движ.ден.средств'!BC59</f>
        <v>0</v>
      </c>
      <c r="BD64" s="772">
        <f>'Прогноз движ.ден.средств'!BD59</f>
        <v>0</v>
      </c>
      <c r="BE64" s="772">
        <f>'Прогноз движ.ден.средств'!BE59</f>
        <v>0</v>
      </c>
      <c r="BF64" s="772">
        <f>'Прогноз движ.ден.средств'!BF59</f>
        <v>0</v>
      </c>
      <c r="BG64" s="772">
        <f>'Прогноз движ.ден.средств'!BG59</f>
        <v>0</v>
      </c>
      <c r="BH64" s="772">
        <f>'Прогноз движ.ден.средств'!BH59</f>
        <v>0</v>
      </c>
      <c r="BI64" s="772">
        <f>'Прогноз движ.ден.средств'!BI59</f>
        <v>0</v>
      </c>
      <c r="BJ64" s="772">
        <f>'Прогноз движ.ден.средств'!BJ59</f>
        <v>0</v>
      </c>
      <c r="BK64" s="772">
        <f>'Прогноз движ.ден.средств'!BK59</f>
        <v>0</v>
      </c>
      <c r="BL64" s="772">
        <f>'Прогноз движ.ден.средств'!BL59</f>
        <v>0</v>
      </c>
      <c r="BM64" s="772">
        <f>'Прогноз движ.ден.средств'!BM59</f>
        <v>0</v>
      </c>
      <c r="BN64" s="772">
        <f>'Прогноз движ.ден.средств'!BN59</f>
        <v>0</v>
      </c>
      <c r="BO64" s="772">
        <f>'Прогноз движ.ден.средств'!BO59</f>
        <v>0</v>
      </c>
      <c r="BP64" s="772">
        <f>'Прогноз движ.ден.средств'!BP59</f>
        <v>0</v>
      </c>
      <c r="BQ64" s="772">
        <f>'Прогноз движ.ден.средств'!BQ59</f>
        <v>0</v>
      </c>
      <c r="BR64" s="772">
        <f>'Прогноз движ.ден.средств'!BR59</f>
        <v>0</v>
      </c>
      <c r="BS64" s="772">
        <f>'Прогноз движ.ден.средств'!BS59</f>
        <v>0</v>
      </c>
      <c r="BT64" s="772">
        <f>'Прогноз движ.ден.средств'!BT59</f>
        <v>0</v>
      </c>
      <c r="BU64" s="772">
        <f>'Прогноз движ.ден.средств'!BU59</f>
        <v>0</v>
      </c>
      <c r="BV64" s="772">
        <f>'Прогноз движ.ден.средств'!BV59</f>
        <v>0</v>
      </c>
      <c r="BW64" s="772">
        <f>'Прогноз движ.ден.средств'!BW59</f>
        <v>0</v>
      </c>
      <c r="BX64" s="772">
        <f>'Прогноз движ.ден.средств'!BX59</f>
        <v>0</v>
      </c>
      <c r="BY64" s="772">
        <f>'Прогноз движ.ден.средств'!BY59</f>
        <v>0</v>
      </c>
      <c r="BZ64" s="772">
        <f>'Прогноз движ.ден.средств'!BZ59</f>
        <v>0</v>
      </c>
      <c r="CA64" s="772">
        <f>'Прогноз движ.ден.средств'!CA59</f>
        <v>0</v>
      </c>
      <c r="CB64" s="772">
        <f>'Прогноз движ.ден.средств'!CB59</f>
        <v>0</v>
      </c>
      <c r="CC64" s="772">
        <f>'Прогноз движ.ден.средств'!CC59</f>
        <v>0</v>
      </c>
      <c r="CD64" s="772">
        <f>'Прогноз движ.ден.средств'!CD59</f>
        <v>0</v>
      </c>
      <c r="CE64" s="772">
        <f>'Прогноз движ.ден.средств'!CE59</f>
        <v>0</v>
      </c>
      <c r="CF64" s="772">
        <f>'Прогноз движ.ден.средств'!CF59</f>
        <v>0</v>
      </c>
      <c r="CG64" s="772">
        <f>'Прогноз движ.ден.средств'!CG59</f>
        <v>0</v>
      </c>
      <c r="CH64" s="772">
        <f>'Прогноз движ.ден.средств'!CH59</f>
        <v>0</v>
      </c>
      <c r="CI64" s="772">
        <f>'Прогноз движ.ден.средств'!CI59</f>
        <v>0</v>
      </c>
      <c r="CJ64" s="772">
        <f>'Прогноз движ.ден.средств'!CJ59</f>
        <v>0</v>
      </c>
      <c r="CK64" s="772">
        <f>'Прогноз движ.ден.средств'!CK59</f>
        <v>0</v>
      </c>
      <c r="CL64" s="772">
        <f>'Прогноз движ.ден.средств'!CL59</f>
        <v>0</v>
      </c>
      <c r="CM64" s="772">
        <f>'Прогноз движ.ден.средств'!CM59</f>
        <v>0</v>
      </c>
      <c r="CN64" s="772">
        <f>'Прогноз движ.ден.средств'!CN59</f>
        <v>0</v>
      </c>
      <c r="CO64" s="772">
        <f>'Прогноз движ.ден.средств'!CO59</f>
        <v>0</v>
      </c>
      <c r="CP64" s="772">
        <f>'Прогноз движ.ден.средств'!CP59</f>
        <v>0</v>
      </c>
      <c r="CQ64" s="772">
        <f>'Прогноз движ.ден.средств'!CQ59</f>
        <v>0</v>
      </c>
      <c r="CR64" s="772">
        <f>'Прогноз движ.ден.средств'!CR59</f>
        <v>0</v>
      </c>
      <c r="CS64" s="772">
        <f>'Прогноз движ.ден.средств'!CS59</f>
        <v>0</v>
      </c>
      <c r="CT64" s="772">
        <f>'Прогноз движ.ден.средств'!CT59</f>
        <v>0</v>
      </c>
      <c r="CU64" s="772">
        <f>'Прогноз движ.ден.средств'!CU59</f>
        <v>0</v>
      </c>
      <c r="CV64" s="772">
        <f>'Прогноз движ.ден.средств'!CV59</f>
        <v>0</v>
      </c>
      <c r="CW64" s="772">
        <f>'Прогноз движ.ден.средств'!CW59</f>
        <v>0</v>
      </c>
      <c r="CX64" s="772">
        <f>'Прогноз движ.ден.средств'!CX59</f>
        <v>0</v>
      </c>
      <c r="CY64" s="772">
        <f>'Прогноз движ.ден.средств'!CY59</f>
        <v>0</v>
      </c>
      <c r="CZ64" s="772">
        <f>'Прогноз движ.ден.средств'!CZ59</f>
        <v>0</v>
      </c>
      <c r="DA64" s="772">
        <f>'Прогноз движ.ден.средств'!DA59</f>
        <v>0</v>
      </c>
      <c r="DB64" s="772">
        <f>'Прогноз движ.ден.средств'!DB59</f>
        <v>0</v>
      </c>
      <c r="DC64" s="772">
        <f>'Прогноз движ.ден.средств'!DC59</f>
        <v>0</v>
      </c>
      <c r="DD64" s="772">
        <f>'Прогноз движ.ден.средств'!DD59</f>
        <v>0</v>
      </c>
      <c r="DE64" s="772">
        <f>'Прогноз движ.ден.средств'!DE59</f>
        <v>0</v>
      </c>
      <c r="DF64" s="772">
        <f>'Прогноз движ.ден.средств'!DF59</f>
        <v>0</v>
      </c>
      <c r="DG64" s="772">
        <f>'Прогноз движ.ден.средств'!DG59</f>
        <v>0</v>
      </c>
      <c r="DH64" s="772">
        <f>'Прогноз движ.ден.средств'!DH59</f>
        <v>0</v>
      </c>
      <c r="DI64" s="772">
        <f>'Прогноз движ.ден.средств'!DI59</f>
        <v>0</v>
      </c>
      <c r="DJ64" s="772">
        <f>'Прогноз движ.ден.средств'!DJ59</f>
        <v>0</v>
      </c>
      <c r="DK64" s="772">
        <f>'Прогноз движ.ден.средств'!DK59</f>
        <v>0</v>
      </c>
      <c r="DL64" s="772">
        <f>'Прогноз движ.ден.средств'!DL59</f>
        <v>0</v>
      </c>
      <c r="DM64" s="772">
        <f>'Прогноз движ.ден.средств'!DM59</f>
        <v>0</v>
      </c>
      <c r="DN64" s="772">
        <f>'Прогноз движ.ден.средств'!DN59</f>
        <v>0</v>
      </c>
      <c r="DO64" s="772">
        <f>'Прогноз движ.ден.средств'!DO59</f>
        <v>0</v>
      </c>
      <c r="DP64" s="772">
        <f>'Прогноз движ.ден.средств'!DP59</f>
        <v>0</v>
      </c>
      <c r="DQ64" s="772">
        <f>'Прогноз движ.ден.средств'!DQ59</f>
        <v>0</v>
      </c>
      <c r="DR64" s="772">
        <f>'Прогноз движ.ден.средств'!DR59</f>
        <v>0</v>
      </c>
      <c r="DS64" s="772">
        <f>'Прогноз движ.ден.средств'!DS59</f>
        <v>0</v>
      </c>
      <c r="DT64" s="772">
        <f>'Прогноз движ.ден.средств'!DT59</f>
        <v>0</v>
      </c>
      <c r="DU64" s="772">
        <f>'Прогноз движ.ден.средств'!DU59</f>
        <v>0</v>
      </c>
      <c r="DV64" s="772">
        <f>'Прогноз движ.ден.средств'!DV59</f>
        <v>0</v>
      </c>
      <c r="DW64" s="772">
        <f>'Прогноз движ.ден.средств'!DW59</f>
        <v>0</v>
      </c>
      <c r="DX64" s="772">
        <f>'Прогноз движ.ден.средств'!DX59</f>
        <v>0</v>
      </c>
      <c r="DY64" s="772">
        <f>'Прогноз движ.ден.средств'!DY59</f>
        <v>0</v>
      </c>
      <c r="DZ64" s="772">
        <f>'Прогноз движ.ден.средств'!DZ59</f>
        <v>0</v>
      </c>
      <c r="EA64" s="772">
        <f>'Прогноз движ.ден.средств'!EA59</f>
        <v>0</v>
      </c>
      <c r="EB64" s="772">
        <f>'Прогноз движ.ден.средств'!EB59</f>
        <v>0</v>
      </c>
      <c r="EC64" s="772">
        <f>'Прогноз движ.ден.средств'!EC59</f>
        <v>0</v>
      </c>
      <c r="ED64" s="772">
        <f>'Прогноз движ.ден.средств'!ED59</f>
        <v>0</v>
      </c>
      <c r="EE64" s="772">
        <f>'Прогноз движ.ден.средств'!EE59</f>
        <v>0</v>
      </c>
      <c r="EF64" s="772">
        <f>'Прогноз движ.ден.средств'!EF59</f>
        <v>0</v>
      </c>
      <c r="EG64" s="772">
        <f>'Прогноз движ.ден.средств'!EG59</f>
        <v>0</v>
      </c>
      <c r="EH64" s="772">
        <f>'Прогноз движ.ден.средств'!EH59</f>
        <v>0</v>
      </c>
      <c r="EI64" s="772">
        <f>'Прогноз движ.ден.средств'!EI59</f>
        <v>0</v>
      </c>
      <c r="EJ64" s="772">
        <f>'Прогноз движ.ден.средств'!EJ59</f>
        <v>0</v>
      </c>
      <c r="EK64" s="772">
        <f>'Прогноз движ.ден.средств'!EK59</f>
        <v>0</v>
      </c>
    </row>
    <row r="65" spans="1:141" ht="15.75" hidden="1" outlineLevel="1" x14ac:dyDescent="0.25">
      <c r="A65" s="418" t="str">
        <f>'Прогноз движ.ден.средств'!A60</f>
        <v>nnn</v>
      </c>
      <c r="B65" s="440">
        <f>'Прогноз движ.ден.средств'!B60</f>
        <v>0</v>
      </c>
      <c r="C65" s="772">
        <f>'Прогноз движ.ден.средств'!C60</f>
        <v>0</v>
      </c>
      <c r="D65" s="772">
        <f>'Прогноз движ.ден.средств'!D60</f>
        <v>0</v>
      </c>
      <c r="E65" s="772">
        <f>'Прогноз движ.ден.средств'!E60</f>
        <v>0</v>
      </c>
      <c r="F65" s="772">
        <f>'Прогноз движ.ден.средств'!F60</f>
        <v>0</v>
      </c>
      <c r="G65" s="772">
        <f>'Прогноз движ.ден.средств'!G60</f>
        <v>0</v>
      </c>
      <c r="H65" s="772">
        <f>'Прогноз движ.ден.средств'!H60</f>
        <v>0</v>
      </c>
      <c r="I65" s="772">
        <f>'Прогноз движ.ден.средств'!I60</f>
        <v>0</v>
      </c>
      <c r="J65" s="772">
        <f>'Прогноз движ.ден.средств'!J60</f>
        <v>0</v>
      </c>
      <c r="K65" s="772">
        <f>'Прогноз движ.ден.средств'!K60</f>
        <v>0</v>
      </c>
      <c r="L65" s="772">
        <f>'Прогноз движ.ден.средств'!L60</f>
        <v>0</v>
      </c>
      <c r="M65" s="772">
        <f>'Прогноз движ.ден.средств'!M60</f>
        <v>0</v>
      </c>
      <c r="N65" s="772">
        <f>'Прогноз движ.ден.средств'!N60</f>
        <v>0</v>
      </c>
      <c r="O65" s="772">
        <f>'Прогноз движ.ден.средств'!O60</f>
        <v>0</v>
      </c>
      <c r="P65" s="772">
        <f>'Прогноз движ.ден.средств'!P60</f>
        <v>0</v>
      </c>
      <c r="Q65" s="772">
        <f>'Прогноз движ.ден.средств'!Q60</f>
        <v>0</v>
      </c>
      <c r="R65" s="772">
        <f>'Прогноз движ.ден.средств'!R60</f>
        <v>0</v>
      </c>
      <c r="S65" s="772">
        <f>'Прогноз движ.ден.средств'!S60</f>
        <v>0</v>
      </c>
      <c r="T65" s="772">
        <f>'Прогноз движ.ден.средств'!T60</f>
        <v>0</v>
      </c>
      <c r="U65" s="772">
        <f>'Прогноз движ.ден.средств'!U60</f>
        <v>0</v>
      </c>
      <c r="V65" s="772">
        <f>'Прогноз движ.ден.средств'!V60</f>
        <v>0</v>
      </c>
      <c r="W65" s="772">
        <f>'Прогноз движ.ден.средств'!W60</f>
        <v>0</v>
      </c>
      <c r="X65" s="772">
        <f>'Прогноз движ.ден.средств'!X60</f>
        <v>0</v>
      </c>
      <c r="Y65" s="772">
        <f>'Прогноз движ.ден.средств'!Y60</f>
        <v>0</v>
      </c>
      <c r="Z65" s="772">
        <f>'Прогноз движ.ден.средств'!Z60</f>
        <v>0</v>
      </c>
      <c r="AA65" s="772">
        <f>'Прогноз движ.ден.средств'!AA60</f>
        <v>0</v>
      </c>
      <c r="AB65" s="772">
        <f>'Прогноз движ.ден.средств'!AB60</f>
        <v>0</v>
      </c>
      <c r="AC65" s="772">
        <f>'Прогноз движ.ден.средств'!AC60</f>
        <v>0</v>
      </c>
      <c r="AD65" s="772">
        <f>'Прогноз движ.ден.средств'!AD60</f>
        <v>0</v>
      </c>
      <c r="AE65" s="772">
        <f>'Прогноз движ.ден.средств'!AE60</f>
        <v>0</v>
      </c>
      <c r="AF65" s="772">
        <f>'Прогноз движ.ден.средств'!AF60</f>
        <v>0</v>
      </c>
      <c r="AG65" s="772">
        <f>'Прогноз движ.ден.средств'!AG60</f>
        <v>0</v>
      </c>
      <c r="AH65" s="772">
        <f>'Прогноз движ.ден.средств'!AH60</f>
        <v>0</v>
      </c>
      <c r="AI65" s="772">
        <f>'Прогноз движ.ден.средств'!AI60</f>
        <v>0</v>
      </c>
      <c r="AJ65" s="772">
        <f>'Прогноз движ.ден.средств'!AJ60</f>
        <v>0</v>
      </c>
      <c r="AK65" s="772">
        <f>'Прогноз движ.ден.средств'!AK60</f>
        <v>0</v>
      </c>
      <c r="AL65" s="772">
        <f>'Прогноз движ.ден.средств'!AL60</f>
        <v>0</v>
      </c>
      <c r="AM65" s="772">
        <f>'Прогноз движ.ден.средств'!AM60</f>
        <v>0</v>
      </c>
      <c r="AN65" s="772">
        <f>'Прогноз движ.ден.средств'!AN60</f>
        <v>0</v>
      </c>
      <c r="AO65" s="772">
        <f>'Прогноз движ.ден.средств'!AO60</f>
        <v>0</v>
      </c>
      <c r="AP65" s="772">
        <f>'Прогноз движ.ден.средств'!AP60</f>
        <v>0</v>
      </c>
      <c r="AQ65" s="772">
        <f>'Прогноз движ.ден.средств'!AQ60</f>
        <v>0</v>
      </c>
      <c r="AR65" s="772">
        <f>'Прогноз движ.ден.средств'!AR60</f>
        <v>0</v>
      </c>
      <c r="AS65" s="772">
        <f>'Прогноз движ.ден.средств'!AS60</f>
        <v>0</v>
      </c>
      <c r="AT65" s="772">
        <f>'Прогноз движ.ден.средств'!AT60</f>
        <v>0</v>
      </c>
      <c r="AU65" s="772">
        <f>'Прогноз движ.ден.средств'!AU60</f>
        <v>0</v>
      </c>
      <c r="AV65" s="772">
        <f>'Прогноз движ.ден.средств'!AV60</f>
        <v>0</v>
      </c>
      <c r="AW65" s="772">
        <f>'Прогноз движ.ден.средств'!AW60</f>
        <v>0</v>
      </c>
      <c r="AX65" s="772">
        <f>'Прогноз движ.ден.средств'!AX60</f>
        <v>0</v>
      </c>
      <c r="AY65" s="772">
        <f>'Прогноз движ.ден.средств'!AY60</f>
        <v>0</v>
      </c>
      <c r="AZ65" s="772">
        <f>'Прогноз движ.ден.средств'!AZ60</f>
        <v>0</v>
      </c>
      <c r="BA65" s="772">
        <f>'Прогноз движ.ден.средств'!BA60</f>
        <v>0</v>
      </c>
      <c r="BB65" s="772">
        <f>'Прогноз движ.ден.средств'!BB60</f>
        <v>0</v>
      </c>
      <c r="BC65" s="772">
        <f>'Прогноз движ.ден.средств'!BC60</f>
        <v>0</v>
      </c>
      <c r="BD65" s="772">
        <f>'Прогноз движ.ден.средств'!BD60</f>
        <v>0</v>
      </c>
      <c r="BE65" s="772">
        <f>'Прогноз движ.ден.средств'!BE60</f>
        <v>0</v>
      </c>
      <c r="BF65" s="772">
        <f>'Прогноз движ.ден.средств'!BF60</f>
        <v>0</v>
      </c>
      <c r="BG65" s="772">
        <f>'Прогноз движ.ден.средств'!BG60</f>
        <v>0</v>
      </c>
      <c r="BH65" s="772">
        <f>'Прогноз движ.ден.средств'!BH60</f>
        <v>0</v>
      </c>
      <c r="BI65" s="772">
        <f>'Прогноз движ.ден.средств'!BI60</f>
        <v>0</v>
      </c>
      <c r="BJ65" s="772">
        <f>'Прогноз движ.ден.средств'!BJ60</f>
        <v>0</v>
      </c>
      <c r="BK65" s="772">
        <f>'Прогноз движ.ден.средств'!BK60</f>
        <v>0</v>
      </c>
      <c r="BL65" s="772">
        <f>'Прогноз движ.ден.средств'!BL60</f>
        <v>0</v>
      </c>
      <c r="BM65" s="772">
        <f>'Прогноз движ.ден.средств'!BM60</f>
        <v>0</v>
      </c>
      <c r="BN65" s="772">
        <f>'Прогноз движ.ден.средств'!BN60</f>
        <v>0</v>
      </c>
      <c r="BO65" s="772">
        <f>'Прогноз движ.ден.средств'!BO60</f>
        <v>0</v>
      </c>
      <c r="BP65" s="772">
        <f>'Прогноз движ.ден.средств'!BP60</f>
        <v>0</v>
      </c>
      <c r="BQ65" s="772">
        <f>'Прогноз движ.ден.средств'!BQ60</f>
        <v>0</v>
      </c>
      <c r="BR65" s="772">
        <f>'Прогноз движ.ден.средств'!BR60</f>
        <v>0</v>
      </c>
      <c r="BS65" s="772">
        <f>'Прогноз движ.ден.средств'!BS60</f>
        <v>0</v>
      </c>
      <c r="BT65" s="772">
        <f>'Прогноз движ.ден.средств'!BT60</f>
        <v>0</v>
      </c>
      <c r="BU65" s="772">
        <f>'Прогноз движ.ден.средств'!BU60</f>
        <v>0</v>
      </c>
      <c r="BV65" s="772">
        <f>'Прогноз движ.ден.средств'!BV60</f>
        <v>0</v>
      </c>
      <c r="BW65" s="772">
        <f>'Прогноз движ.ден.средств'!BW60</f>
        <v>0</v>
      </c>
      <c r="BX65" s="772">
        <f>'Прогноз движ.ден.средств'!BX60</f>
        <v>0</v>
      </c>
      <c r="BY65" s="772">
        <f>'Прогноз движ.ден.средств'!BY60</f>
        <v>0</v>
      </c>
      <c r="BZ65" s="772">
        <f>'Прогноз движ.ден.средств'!BZ60</f>
        <v>0</v>
      </c>
      <c r="CA65" s="772">
        <f>'Прогноз движ.ден.средств'!CA60</f>
        <v>0</v>
      </c>
      <c r="CB65" s="772">
        <f>'Прогноз движ.ден.средств'!CB60</f>
        <v>0</v>
      </c>
      <c r="CC65" s="772">
        <f>'Прогноз движ.ден.средств'!CC60</f>
        <v>0</v>
      </c>
      <c r="CD65" s="772">
        <f>'Прогноз движ.ден.средств'!CD60</f>
        <v>0</v>
      </c>
      <c r="CE65" s="772">
        <f>'Прогноз движ.ден.средств'!CE60</f>
        <v>0</v>
      </c>
      <c r="CF65" s="772">
        <f>'Прогноз движ.ден.средств'!CF60</f>
        <v>0</v>
      </c>
      <c r="CG65" s="772">
        <f>'Прогноз движ.ден.средств'!CG60</f>
        <v>0</v>
      </c>
      <c r="CH65" s="772">
        <f>'Прогноз движ.ден.средств'!CH60</f>
        <v>0</v>
      </c>
      <c r="CI65" s="772">
        <f>'Прогноз движ.ден.средств'!CI60</f>
        <v>0</v>
      </c>
      <c r="CJ65" s="772">
        <f>'Прогноз движ.ден.средств'!CJ60</f>
        <v>0</v>
      </c>
      <c r="CK65" s="772">
        <f>'Прогноз движ.ден.средств'!CK60</f>
        <v>0</v>
      </c>
      <c r="CL65" s="772">
        <f>'Прогноз движ.ден.средств'!CL60</f>
        <v>0</v>
      </c>
      <c r="CM65" s="772">
        <f>'Прогноз движ.ден.средств'!CM60</f>
        <v>0</v>
      </c>
      <c r="CN65" s="772">
        <f>'Прогноз движ.ден.средств'!CN60</f>
        <v>0</v>
      </c>
      <c r="CO65" s="772">
        <f>'Прогноз движ.ден.средств'!CO60</f>
        <v>0</v>
      </c>
      <c r="CP65" s="772">
        <f>'Прогноз движ.ден.средств'!CP60</f>
        <v>0</v>
      </c>
      <c r="CQ65" s="772">
        <f>'Прогноз движ.ден.средств'!CQ60</f>
        <v>0</v>
      </c>
      <c r="CR65" s="772">
        <f>'Прогноз движ.ден.средств'!CR60</f>
        <v>0</v>
      </c>
      <c r="CS65" s="772">
        <f>'Прогноз движ.ден.средств'!CS60</f>
        <v>0</v>
      </c>
      <c r="CT65" s="772">
        <f>'Прогноз движ.ден.средств'!CT60</f>
        <v>0</v>
      </c>
      <c r="CU65" s="772">
        <f>'Прогноз движ.ден.средств'!CU60</f>
        <v>0</v>
      </c>
      <c r="CV65" s="772">
        <f>'Прогноз движ.ден.средств'!CV60</f>
        <v>0</v>
      </c>
      <c r="CW65" s="772">
        <f>'Прогноз движ.ден.средств'!CW60</f>
        <v>0</v>
      </c>
      <c r="CX65" s="772">
        <f>'Прогноз движ.ден.средств'!CX60</f>
        <v>0</v>
      </c>
      <c r="CY65" s="772">
        <f>'Прогноз движ.ден.средств'!CY60</f>
        <v>0</v>
      </c>
      <c r="CZ65" s="772">
        <f>'Прогноз движ.ден.средств'!CZ60</f>
        <v>0</v>
      </c>
      <c r="DA65" s="772">
        <f>'Прогноз движ.ден.средств'!DA60</f>
        <v>0</v>
      </c>
      <c r="DB65" s="772">
        <f>'Прогноз движ.ден.средств'!DB60</f>
        <v>0</v>
      </c>
      <c r="DC65" s="772">
        <f>'Прогноз движ.ден.средств'!DC60</f>
        <v>0</v>
      </c>
      <c r="DD65" s="772">
        <f>'Прогноз движ.ден.средств'!DD60</f>
        <v>0</v>
      </c>
      <c r="DE65" s="772">
        <f>'Прогноз движ.ден.средств'!DE60</f>
        <v>0</v>
      </c>
      <c r="DF65" s="772">
        <f>'Прогноз движ.ден.средств'!DF60</f>
        <v>0</v>
      </c>
      <c r="DG65" s="772">
        <f>'Прогноз движ.ден.средств'!DG60</f>
        <v>0</v>
      </c>
      <c r="DH65" s="772">
        <f>'Прогноз движ.ден.средств'!DH60</f>
        <v>0</v>
      </c>
      <c r="DI65" s="772">
        <f>'Прогноз движ.ден.средств'!DI60</f>
        <v>0</v>
      </c>
      <c r="DJ65" s="772">
        <f>'Прогноз движ.ден.средств'!DJ60</f>
        <v>0</v>
      </c>
      <c r="DK65" s="772">
        <f>'Прогноз движ.ден.средств'!DK60</f>
        <v>0</v>
      </c>
      <c r="DL65" s="772">
        <f>'Прогноз движ.ден.средств'!DL60</f>
        <v>0</v>
      </c>
      <c r="DM65" s="772">
        <f>'Прогноз движ.ден.средств'!DM60</f>
        <v>0</v>
      </c>
      <c r="DN65" s="772">
        <f>'Прогноз движ.ден.средств'!DN60</f>
        <v>0</v>
      </c>
      <c r="DO65" s="772">
        <f>'Прогноз движ.ден.средств'!DO60</f>
        <v>0</v>
      </c>
      <c r="DP65" s="772">
        <f>'Прогноз движ.ден.средств'!DP60</f>
        <v>0</v>
      </c>
      <c r="DQ65" s="772">
        <f>'Прогноз движ.ден.средств'!DQ60</f>
        <v>0</v>
      </c>
      <c r="DR65" s="772">
        <f>'Прогноз движ.ден.средств'!DR60</f>
        <v>0</v>
      </c>
      <c r="DS65" s="772">
        <f>'Прогноз движ.ден.средств'!DS60</f>
        <v>0</v>
      </c>
      <c r="DT65" s="772">
        <f>'Прогноз движ.ден.средств'!DT60</f>
        <v>0</v>
      </c>
      <c r="DU65" s="772">
        <f>'Прогноз движ.ден.средств'!DU60</f>
        <v>0</v>
      </c>
      <c r="DV65" s="772">
        <f>'Прогноз движ.ден.средств'!DV60</f>
        <v>0</v>
      </c>
      <c r="DW65" s="772">
        <f>'Прогноз движ.ден.средств'!DW60</f>
        <v>0</v>
      </c>
      <c r="DX65" s="772">
        <f>'Прогноз движ.ден.средств'!DX60</f>
        <v>0</v>
      </c>
      <c r="DY65" s="772">
        <f>'Прогноз движ.ден.средств'!DY60</f>
        <v>0</v>
      </c>
      <c r="DZ65" s="772">
        <f>'Прогноз движ.ден.средств'!DZ60</f>
        <v>0</v>
      </c>
      <c r="EA65" s="772">
        <f>'Прогноз движ.ден.средств'!EA60</f>
        <v>0</v>
      </c>
      <c r="EB65" s="772">
        <f>'Прогноз движ.ден.средств'!EB60</f>
        <v>0</v>
      </c>
      <c r="EC65" s="772">
        <f>'Прогноз движ.ден.средств'!EC60</f>
        <v>0</v>
      </c>
      <c r="ED65" s="772">
        <f>'Прогноз движ.ден.средств'!ED60</f>
        <v>0</v>
      </c>
      <c r="EE65" s="772">
        <f>'Прогноз движ.ден.средств'!EE60</f>
        <v>0</v>
      </c>
      <c r="EF65" s="772">
        <f>'Прогноз движ.ден.средств'!EF60</f>
        <v>0</v>
      </c>
      <c r="EG65" s="772">
        <f>'Прогноз движ.ден.средств'!EG60</f>
        <v>0</v>
      </c>
      <c r="EH65" s="772">
        <f>'Прогноз движ.ден.средств'!EH60</f>
        <v>0</v>
      </c>
      <c r="EI65" s="772">
        <f>'Прогноз движ.ден.средств'!EI60</f>
        <v>0</v>
      </c>
      <c r="EJ65" s="772">
        <f>'Прогноз движ.ден.средств'!EJ60</f>
        <v>0</v>
      </c>
      <c r="EK65" s="772">
        <f>'Прогноз движ.ден.средств'!EK60</f>
        <v>0</v>
      </c>
    </row>
    <row r="66" spans="1:141" ht="15.75" hidden="1" outlineLevel="1" x14ac:dyDescent="0.25">
      <c r="A66" s="418" t="str">
        <f>'Прогноз движ.ден.средств'!A61</f>
        <v>nnn</v>
      </c>
      <c r="B66" s="440">
        <f>'Прогноз движ.ден.средств'!B61</f>
        <v>0</v>
      </c>
      <c r="C66" s="772">
        <f>'Прогноз движ.ден.средств'!C61</f>
        <v>0</v>
      </c>
      <c r="D66" s="772">
        <f>'Прогноз движ.ден.средств'!D61</f>
        <v>0</v>
      </c>
      <c r="E66" s="772">
        <f>'Прогноз движ.ден.средств'!E61</f>
        <v>0</v>
      </c>
      <c r="F66" s="772">
        <f>'Прогноз движ.ден.средств'!F61</f>
        <v>0</v>
      </c>
      <c r="G66" s="772">
        <f>'Прогноз движ.ден.средств'!G61</f>
        <v>0</v>
      </c>
      <c r="H66" s="772">
        <f>'Прогноз движ.ден.средств'!H61</f>
        <v>0</v>
      </c>
      <c r="I66" s="772">
        <f>'Прогноз движ.ден.средств'!I61</f>
        <v>0</v>
      </c>
      <c r="J66" s="772">
        <f>'Прогноз движ.ден.средств'!J61</f>
        <v>0</v>
      </c>
      <c r="K66" s="772">
        <f>'Прогноз движ.ден.средств'!K61</f>
        <v>0</v>
      </c>
      <c r="L66" s="772">
        <f>'Прогноз движ.ден.средств'!L61</f>
        <v>0</v>
      </c>
      <c r="M66" s="772">
        <f>'Прогноз движ.ден.средств'!M61</f>
        <v>0</v>
      </c>
      <c r="N66" s="772">
        <f>'Прогноз движ.ден.средств'!N61</f>
        <v>0</v>
      </c>
      <c r="O66" s="772">
        <f>'Прогноз движ.ден.средств'!O61</f>
        <v>0</v>
      </c>
      <c r="P66" s="772">
        <f>'Прогноз движ.ден.средств'!P61</f>
        <v>0</v>
      </c>
      <c r="Q66" s="772">
        <f>'Прогноз движ.ден.средств'!Q61</f>
        <v>0</v>
      </c>
      <c r="R66" s="772">
        <f>'Прогноз движ.ден.средств'!R61</f>
        <v>0</v>
      </c>
      <c r="S66" s="772">
        <f>'Прогноз движ.ден.средств'!S61</f>
        <v>0</v>
      </c>
      <c r="T66" s="772">
        <f>'Прогноз движ.ден.средств'!T61</f>
        <v>0</v>
      </c>
      <c r="U66" s="772">
        <f>'Прогноз движ.ден.средств'!U61</f>
        <v>0</v>
      </c>
      <c r="V66" s="772">
        <f>'Прогноз движ.ден.средств'!V61</f>
        <v>0</v>
      </c>
      <c r="W66" s="772">
        <f>'Прогноз движ.ден.средств'!W61</f>
        <v>0</v>
      </c>
      <c r="X66" s="772">
        <f>'Прогноз движ.ден.средств'!X61</f>
        <v>0</v>
      </c>
      <c r="Y66" s="772">
        <f>'Прогноз движ.ден.средств'!Y61</f>
        <v>0</v>
      </c>
      <c r="Z66" s="772">
        <f>'Прогноз движ.ден.средств'!Z61</f>
        <v>0</v>
      </c>
      <c r="AA66" s="772">
        <f>'Прогноз движ.ден.средств'!AA61</f>
        <v>0</v>
      </c>
      <c r="AB66" s="772">
        <f>'Прогноз движ.ден.средств'!AB61</f>
        <v>0</v>
      </c>
      <c r="AC66" s="772">
        <f>'Прогноз движ.ден.средств'!AC61</f>
        <v>0</v>
      </c>
      <c r="AD66" s="772">
        <f>'Прогноз движ.ден.средств'!AD61</f>
        <v>0</v>
      </c>
      <c r="AE66" s="772">
        <f>'Прогноз движ.ден.средств'!AE61</f>
        <v>0</v>
      </c>
      <c r="AF66" s="772">
        <f>'Прогноз движ.ден.средств'!AF61</f>
        <v>0</v>
      </c>
      <c r="AG66" s="772">
        <f>'Прогноз движ.ден.средств'!AG61</f>
        <v>0</v>
      </c>
      <c r="AH66" s="772">
        <f>'Прогноз движ.ден.средств'!AH61</f>
        <v>0</v>
      </c>
      <c r="AI66" s="772">
        <f>'Прогноз движ.ден.средств'!AI61</f>
        <v>0</v>
      </c>
      <c r="AJ66" s="772">
        <f>'Прогноз движ.ден.средств'!AJ61</f>
        <v>0</v>
      </c>
      <c r="AK66" s="772">
        <f>'Прогноз движ.ден.средств'!AK61</f>
        <v>0</v>
      </c>
      <c r="AL66" s="772">
        <f>'Прогноз движ.ден.средств'!AL61</f>
        <v>0</v>
      </c>
      <c r="AM66" s="772">
        <f>'Прогноз движ.ден.средств'!AM61</f>
        <v>0</v>
      </c>
      <c r="AN66" s="772">
        <f>'Прогноз движ.ден.средств'!AN61</f>
        <v>0</v>
      </c>
      <c r="AO66" s="772">
        <f>'Прогноз движ.ден.средств'!AO61</f>
        <v>0</v>
      </c>
      <c r="AP66" s="772">
        <f>'Прогноз движ.ден.средств'!AP61</f>
        <v>0</v>
      </c>
      <c r="AQ66" s="772">
        <f>'Прогноз движ.ден.средств'!AQ61</f>
        <v>0</v>
      </c>
      <c r="AR66" s="772">
        <f>'Прогноз движ.ден.средств'!AR61</f>
        <v>0</v>
      </c>
      <c r="AS66" s="772">
        <f>'Прогноз движ.ден.средств'!AS61</f>
        <v>0</v>
      </c>
      <c r="AT66" s="772">
        <f>'Прогноз движ.ден.средств'!AT61</f>
        <v>0</v>
      </c>
      <c r="AU66" s="772">
        <f>'Прогноз движ.ден.средств'!AU61</f>
        <v>0</v>
      </c>
      <c r="AV66" s="772">
        <f>'Прогноз движ.ден.средств'!AV61</f>
        <v>0</v>
      </c>
      <c r="AW66" s="772">
        <f>'Прогноз движ.ден.средств'!AW61</f>
        <v>0</v>
      </c>
      <c r="AX66" s="772">
        <f>'Прогноз движ.ден.средств'!AX61</f>
        <v>0</v>
      </c>
      <c r="AY66" s="772">
        <f>'Прогноз движ.ден.средств'!AY61</f>
        <v>0</v>
      </c>
      <c r="AZ66" s="772">
        <f>'Прогноз движ.ден.средств'!AZ61</f>
        <v>0</v>
      </c>
      <c r="BA66" s="772">
        <f>'Прогноз движ.ден.средств'!BA61</f>
        <v>0</v>
      </c>
      <c r="BB66" s="772">
        <f>'Прогноз движ.ден.средств'!BB61</f>
        <v>0</v>
      </c>
      <c r="BC66" s="772">
        <f>'Прогноз движ.ден.средств'!BC61</f>
        <v>0</v>
      </c>
      <c r="BD66" s="772">
        <f>'Прогноз движ.ден.средств'!BD61</f>
        <v>0</v>
      </c>
      <c r="BE66" s="772">
        <f>'Прогноз движ.ден.средств'!BE61</f>
        <v>0</v>
      </c>
      <c r="BF66" s="772">
        <f>'Прогноз движ.ден.средств'!BF61</f>
        <v>0</v>
      </c>
      <c r="BG66" s="772">
        <f>'Прогноз движ.ден.средств'!BG61</f>
        <v>0</v>
      </c>
      <c r="BH66" s="772">
        <f>'Прогноз движ.ден.средств'!BH61</f>
        <v>0</v>
      </c>
      <c r="BI66" s="772">
        <f>'Прогноз движ.ден.средств'!BI61</f>
        <v>0</v>
      </c>
      <c r="BJ66" s="772">
        <f>'Прогноз движ.ден.средств'!BJ61</f>
        <v>0</v>
      </c>
      <c r="BK66" s="772">
        <f>'Прогноз движ.ден.средств'!BK61</f>
        <v>0</v>
      </c>
      <c r="BL66" s="772">
        <f>'Прогноз движ.ден.средств'!BL61</f>
        <v>0</v>
      </c>
      <c r="BM66" s="772">
        <f>'Прогноз движ.ден.средств'!BM61</f>
        <v>0</v>
      </c>
      <c r="BN66" s="772">
        <f>'Прогноз движ.ден.средств'!BN61</f>
        <v>0</v>
      </c>
      <c r="BO66" s="772">
        <f>'Прогноз движ.ден.средств'!BO61</f>
        <v>0</v>
      </c>
      <c r="BP66" s="772">
        <f>'Прогноз движ.ден.средств'!BP61</f>
        <v>0</v>
      </c>
      <c r="BQ66" s="772">
        <f>'Прогноз движ.ден.средств'!BQ61</f>
        <v>0</v>
      </c>
      <c r="BR66" s="772">
        <f>'Прогноз движ.ден.средств'!BR61</f>
        <v>0</v>
      </c>
      <c r="BS66" s="772">
        <f>'Прогноз движ.ден.средств'!BS61</f>
        <v>0</v>
      </c>
      <c r="BT66" s="772">
        <f>'Прогноз движ.ден.средств'!BT61</f>
        <v>0</v>
      </c>
      <c r="BU66" s="772">
        <f>'Прогноз движ.ден.средств'!BU61</f>
        <v>0</v>
      </c>
      <c r="BV66" s="772">
        <f>'Прогноз движ.ден.средств'!BV61</f>
        <v>0</v>
      </c>
      <c r="BW66" s="772">
        <f>'Прогноз движ.ден.средств'!BW61</f>
        <v>0</v>
      </c>
      <c r="BX66" s="772">
        <f>'Прогноз движ.ден.средств'!BX61</f>
        <v>0</v>
      </c>
      <c r="BY66" s="772">
        <f>'Прогноз движ.ден.средств'!BY61</f>
        <v>0</v>
      </c>
      <c r="BZ66" s="772">
        <f>'Прогноз движ.ден.средств'!BZ61</f>
        <v>0</v>
      </c>
      <c r="CA66" s="772">
        <f>'Прогноз движ.ден.средств'!CA61</f>
        <v>0</v>
      </c>
      <c r="CB66" s="772">
        <f>'Прогноз движ.ден.средств'!CB61</f>
        <v>0</v>
      </c>
      <c r="CC66" s="772">
        <f>'Прогноз движ.ден.средств'!CC61</f>
        <v>0</v>
      </c>
      <c r="CD66" s="772">
        <f>'Прогноз движ.ден.средств'!CD61</f>
        <v>0</v>
      </c>
      <c r="CE66" s="772">
        <f>'Прогноз движ.ден.средств'!CE61</f>
        <v>0</v>
      </c>
      <c r="CF66" s="772">
        <f>'Прогноз движ.ден.средств'!CF61</f>
        <v>0</v>
      </c>
      <c r="CG66" s="772">
        <f>'Прогноз движ.ден.средств'!CG61</f>
        <v>0</v>
      </c>
      <c r="CH66" s="772">
        <f>'Прогноз движ.ден.средств'!CH61</f>
        <v>0</v>
      </c>
      <c r="CI66" s="772">
        <f>'Прогноз движ.ден.средств'!CI61</f>
        <v>0</v>
      </c>
      <c r="CJ66" s="772">
        <f>'Прогноз движ.ден.средств'!CJ61</f>
        <v>0</v>
      </c>
      <c r="CK66" s="772">
        <f>'Прогноз движ.ден.средств'!CK61</f>
        <v>0</v>
      </c>
      <c r="CL66" s="772">
        <f>'Прогноз движ.ден.средств'!CL61</f>
        <v>0</v>
      </c>
      <c r="CM66" s="772">
        <f>'Прогноз движ.ден.средств'!CM61</f>
        <v>0</v>
      </c>
      <c r="CN66" s="772">
        <f>'Прогноз движ.ден.средств'!CN61</f>
        <v>0</v>
      </c>
      <c r="CO66" s="772">
        <f>'Прогноз движ.ден.средств'!CO61</f>
        <v>0</v>
      </c>
      <c r="CP66" s="772">
        <f>'Прогноз движ.ден.средств'!CP61</f>
        <v>0</v>
      </c>
      <c r="CQ66" s="772">
        <f>'Прогноз движ.ден.средств'!CQ61</f>
        <v>0</v>
      </c>
      <c r="CR66" s="772">
        <f>'Прогноз движ.ден.средств'!CR61</f>
        <v>0</v>
      </c>
      <c r="CS66" s="772">
        <f>'Прогноз движ.ден.средств'!CS61</f>
        <v>0</v>
      </c>
      <c r="CT66" s="772">
        <f>'Прогноз движ.ден.средств'!CT61</f>
        <v>0</v>
      </c>
      <c r="CU66" s="772">
        <f>'Прогноз движ.ден.средств'!CU61</f>
        <v>0</v>
      </c>
      <c r="CV66" s="772">
        <f>'Прогноз движ.ден.средств'!CV61</f>
        <v>0</v>
      </c>
      <c r="CW66" s="772">
        <f>'Прогноз движ.ден.средств'!CW61</f>
        <v>0</v>
      </c>
      <c r="CX66" s="772">
        <f>'Прогноз движ.ден.средств'!CX61</f>
        <v>0</v>
      </c>
      <c r="CY66" s="772">
        <f>'Прогноз движ.ден.средств'!CY61</f>
        <v>0</v>
      </c>
      <c r="CZ66" s="772">
        <f>'Прогноз движ.ден.средств'!CZ61</f>
        <v>0</v>
      </c>
      <c r="DA66" s="772">
        <f>'Прогноз движ.ден.средств'!DA61</f>
        <v>0</v>
      </c>
      <c r="DB66" s="772">
        <f>'Прогноз движ.ден.средств'!DB61</f>
        <v>0</v>
      </c>
      <c r="DC66" s="772">
        <f>'Прогноз движ.ден.средств'!DC61</f>
        <v>0</v>
      </c>
      <c r="DD66" s="772">
        <f>'Прогноз движ.ден.средств'!DD61</f>
        <v>0</v>
      </c>
      <c r="DE66" s="772">
        <f>'Прогноз движ.ден.средств'!DE61</f>
        <v>0</v>
      </c>
      <c r="DF66" s="772">
        <f>'Прогноз движ.ден.средств'!DF61</f>
        <v>0</v>
      </c>
      <c r="DG66" s="772">
        <f>'Прогноз движ.ден.средств'!DG61</f>
        <v>0</v>
      </c>
      <c r="DH66" s="772">
        <f>'Прогноз движ.ден.средств'!DH61</f>
        <v>0</v>
      </c>
      <c r="DI66" s="772">
        <f>'Прогноз движ.ден.средств'!DI61</f>
        <v>0</v>
      </c>
      <c r="DJ66" s="772">
        <f>'Прогноз движ.ден.средств'!DJ61</f>
        <v>0</v>
      </c>
      <c r="DK66" s="772">
        <f>'Прогноз движ.ден.средств'!DK61</f>
        <v>0</v>
      </c>
      <c r="DL66" s="772">
        <f>'Прогноз движ.ден.средств'!DL61</f>
        <v>0</v>
      </c>
      <c r="DM66" s="772">
        <f>'Прогноз движ.ден.средств'!DM61</f>
        <v>0</v>
      </c>
      <c r="DN66" s="772">
        <f>'Прогноз движ.ден.средств'!DN61</f>
        <v>0</v>
      </c>
      <c r="DO66" s="772">
        <f>'Прогноз движ.ден.средств'!DO61</f>
        <v>0</v>
      </c>
      <c r="DP66" s="772">
        <f>'Прогноз движ.ден.средств'!DP61</f>
        <v>0</v>
      </c>
      <c r="DQ66" s="772">
        <f>'Прогноз движ.ден.средств'!DQ61</f>
        <v>0</v>
      </c>
      <c r="DR66" s="772">
        <f>'Прогноз движ.ден.средств'!DR61</f>
        <v>0</v>
      </c>
      <c r="DS66" s="772">
        <f>'Прогноз движ.ден.средств'!DS61</f>
        <v>0</v>
      </c>
      <c r="DT66" s="772">
        <f>'Прогноз движ.ден.средств'!DT61</f>
        <v>0</v>
      </c>
      <c r="DU66" s="772">
        <f>'Прогноз движ.ден.средств'!DU61</f>
        <v>0</v>
      </c>
      <c r="DV66" s="772">
        <f>'Прогноз движ.ден.средств'!DV61</f>
        <v>0</v>
      </c>
      <c r="DW66" s="772">
        <f>'Прогноз движ.ден.средств'!DW61</f>
        <v>0</v>
      </c>
      <c r="DX66" s="772">
        <f>'Прогноз движ.ден.средств'!DX61</f>
        <v>0</v>
      </c>
      <c r="DY66" s="772">
        <f>'Прогноз движ.ден.средств'!DY61</f>
        <v>0</v>
      </c>
      <c r="DZ66" s="772">
        <f>'Прогноз движ.ден.средств'!DZ61</f>
        <v>0</v>
      </c>
      <c r="EA66" s="772">
        <f>'Прогноз движ.ден.средств'!EA61</f>
        <v>0</v>
      </c>
      <c r="EB66" s="772">
        <f>'Прогноз движ.ден.средств'!EB61</f>
        <v>0</v>
      </c>
      <c r="EC66" s="772">
        <f>'Прогноз движ.ден.средств'!EC61</f>
        <v>0</v>
      </c>
      <c r="ED66" s="772">
        <f>'Прогноз движ.ден.средств'!ED61</f>
        <v>0</v>
      </c>
      <c r="EE66" s="772">
        <f>'Прогноз движ.ден.средств'!EE61</f>
        <v>0</v>
      </c>
      <c r="EF66" s="772">
        <f>'Прогноз движ.ден.средств'!EF61</f>
        <v>0</v>
      </c>
      <c r="EG66" s="772">
        <f>'Прогноз движ.ден.средств'!EG61</f>
        <v>0</v>
      </c>
      <c r="EH66" s="772">
        <f>'Прогноз движ.ден.средств'!EH61</f>
        <v>0</v>
      </c>
      <c r="EI66" s="772">
        <f>'Прогноз движ.ден.средств'!EI61</f>
        <v>0</v>
      </c>
      <c r="EJ66" s="772">
        <f>'Прогноз движ.ден.средств'!EJ61</f>
        <v>0</v>
      </c>
      <c r="EK66" s="772">
        <f>'Прогноз движ.ден.средств'!EK61</f>
        <v>0</v>
      </c>
    </row>
    <row r="67" spans="1:141" ht="15.75" hidden="1" outlineLevel="1" x14ac:dyDescent="0.25">
      <c r="A67" s="418" t="str">
        <f>'Прогноз движ.ден.средств'!A62</f>
        <v>nnn</v>
      </c>
      <c r="B67" s="440">
        <f>'Прогноз движ.ден.средств'!B62</f>
        <v>0</v>
      </c>
      <c r="C67" s="772">
        <f>'Прогноз движ.ден.средств'!C62</f>
        <v>0</v>
      </c>
      <c r="D67" s="772">
        <f>'Прогноз движ.ден.средств'!D62</f>
        <v>0</v>
      </c>
      <c r="E67" s="772">
        <f>'Прогноз движ.ден.средств'!E62</f>
        <v>0</v>
      </c>
      <c r="F67" s="772">
        <f>'Прогноз движ.ден.средств'!F62</f>
        <v>0</v>
      </c>
      <c r="G67" s="772">
        <f>'Прогноз движ.ден.средств'!G62</f>
        <v>0</v>
      </c>
      <c r="H67" s="772">
        <f>'Прогноз движ.ден.средств'!H62</f>
        <v>0</v>
      </c>
      <c r="I67" s="772">
        <f>'Прогноз движ.ден.средств'!I62</f>
        <v>0</v>
      </c>
      <c r="J67" s="772">
        <f>'Прогноз движ.ден.средств'!J62</f>
        <v>0</v>
      </c>
      <c r="K67" s="772">
        <f>'Прогноз движ.ден.средств'!K62</f>
        <v>0</v>
      </c>
      <c r="L67" s="772">
        <f>'Прогноз движ.ден.средств'!L62</f>
        <v>0</v>
      </c>
      <c r="M67" s="772">
        <f>'Прогноз движ.ден.средств'!M62</f>
        <v>0</v>
      </c>
      <c r="N67" s="772">
        <f>'Прогноз движ.ден.средств'!N62</f>
        <v>0</v>
      </c>
      <c r="O67" s="772">
        <f>'Прогноз движ.ден.средств'!O62</f>
        <v>0</v>
      </c>
      <c r="P67" s="772">
        <f>'Прогноз движ.ден.средств'!P62</f>
        <v>0</v>
      </c>
      <c r="Q67" s="772">
        <f>'Прогноз движ.ден.средств'!Q62</f>
        <v>0</v>
      </c>
      <c r="R67" s="772">
        <f>'Прогноз движ.ден.средств'!R62</f>
        <v>0</v>
      </c>
      <c r="S67" s="772">
        <f>'Прогноз движ.ден.средств'!S62</f>
        <v>0</v>
      </c>
      <c r="T67" s="772">
        <f>'Прогноз движ.ден.средств'!T62</f>
        <v>0</v>
      </c>
      <c r="U67" s="772">
        <f>'Прогноз движ.ден.средств'!U62</f>
        <v>0</v>
      </c>
      <c r="V67" s="772">
        <f>'Прогноз движ.ден.средств'!V62</f>
        <v>0</v>
      </c>
      <c r="W67" s="772">
        <f>'Прогноз движ.ден.средств'!W62</f>
        <v>0</v>
      </c>
      <c r="X67" s="772">
        <f>'Прогноз движ.ден.средств'!X62</f>
        <v>0</v>
      </c>
      <c r="Y67" s="772">
        <f>'Прогноз движ.ден.средств'!Y62</f>
        <v>0</v>
      </c>
      <c r="Z67" s="772">
        <f>'Прогноз движ.ден.средств'!Z62</f>
        <v>0</v>
      </c>
      <c r="AA67" s="772">
        <f>'Прогноз движ.ден.средств'!AA62</f>
        <v>0</v>
      </c>
      <c r="AB67" s="772">
        <f>'Прогноз движ.ден.средств'!AB62</f>
        <v>0</v>
      </c>
      <c r="AC67" s="772">
        <f>'Прогноз движ.ден.средств'!AC62</f>
        <v>0</v>
      </c>
      <c r="AD67" s="772">
        <f>'Прогноз движ.ден.средств'!AD62</f>
        <v>0</v>
      </c>
      <c r="AE67" s="772">
        <f>'Прогноз движ.ден.средств'!AE62</f>
        <v>0</v>
      </c>
      <c r="AF67" s="772">
        <f>'Прогноз движ.ден.средств'!AF62</f>
        <v>0</v>
      </c>
      <c r="AG67" s="772">
        <f>'Прогноз движ.ден.средств'!AG62</f>
        <v>0</v>
      </c>
      <c r="AH67" s="772">
        <f>'Прогноз движ.ден.средств'!AH62</f>
        <v>0</v>
      </c>
      <c r="AI67" s="772">
        <f>'Прогноз движ.ден.средств'!AI62</f>
        <v>0</v>
      </c>
      <c r="AJ67" s="772">
        <f>'Прогноз движ.ден.средств'!AJ62</f>
        <v>0</v>
      </c>
      <c r="AK67" s="772">
        <f>'Прогноз движ.ден.средств'!AK62</f>
        <v>0</v>
      </c>
      <c r="AL67" s="772">
        <f>'Прогноз движ.ден.средств'!AL62</f>
        <v>0</v>
      </c>
      <c r="AM67" s="772">
        <f>'Прогноз движ.ден.средств'!AM62</f>
        <v>0</v>
      </c>
      <c r="AN67" s="772">
        <f>'Прогноз движ.ден.средств'!AN62</f>
        <v>0</v>
      </c>
      <c r="AO67" s="772">
        <f>'Прогноз движ.ден.средств'!AO62</f>
        <v>0</v>
      </c>
      <c r="AP67" s="772">
        <f>'Прогноз движ.ден.средств'!AP62</f>
        <v>0</v>
      </c>
      <c r="AQ67" s="772">
        <f>'Прогноз движ.ден.средств'!AQ62</f>
        <v>0</v>
      </c>
      <c r="AR67" s="772">
        <f>'Прогноз движ.ден.средств'!AR62</f>
        <v>0</v>
      </c>
      <c r="AS67" s="772">
        <f>'Прогноз движ.ден.средств'!AS62</f>
        <v>0</v>
      </c>
      <c r="AT67" s="772">
        <f>'Прогноз движ.ден.средств'!AT62</f>
        <v>0</v>
      </c>
      <c r="AU67" s="772">
        <f>'Прогноз движ.ден.средств'!AU62</f>
        <v>0</v>
      </c>
      <c r="AV67" s="772">
        <f>'Прогноз движ.ден.средств'!AV62</f>
        <v>0</v>
      </c>
      <c r="AW67" s="772">
        <f>'Прогноз движ.ден.средств'!AW62</f>
        <v>0</v>
      </c>
      <c r="AX67" s="772">
        <f>'Прогноз движ.ден.средств'!AX62</f>
        <v>0</v>
      </c>
      <c r="AY67" s="772">
        <f>'Прогноз движ.ден.средств'!AY62</f>
        <v>0</v>
      </c>
      <c r="AZ67" s="772">
        <f>'Прогноз движ.ден.средств'!AZ62</f>
        <v>0</v>
      </c>
      <c r="BA67" s="772">
        <f>'Прогноз движ.ден.средств'!BA62</f>
        <v>0</v>
      </c>
      <c r="BB67" s="772">
        <f>'Прогноз движ.ден.средств'!BB62</f>
        <v>0</v>
      </c>
      <c r="BC67" s="772">
        <f>'Прогноз движ.ден.средств'!BC62</f>
        <v>0</v>
      </c>
      <c r="BD67" s="772">
        <f>'Прогноз движ.ден.средств'!BD62</f>
        <v>0</v>
      </c>
      <c r="BE67" s="772">
        <f>'Прогноз движ.ден.средств'!BE62</f>
        <v>0</v>
      </c>
      <c r="BF67" s="772">
        <f>'Прогноз движ.ден.средств'!BF62</f>
        <v>0</v>
      </c>
      <c r="BG67" s="772">
        <f>'Прогноз движ.ден.средств'!BG62</f>
        <v>0</v>
      </c>
      <c r="BH67" s="772">
        <f>'Прогноз движ.ден.средств'!BH62</f>
        <v>0</v>
      </c>
      <c r="BI67" s="772">
        <f>'Прогноз движ.ден.средств'!BI62</f>
        <v>0</v>
      </c>
      <c r="BJ67" s="772">
        <f>'Прогноз движ.ден.средств'!BJ62</f>
        <v>0</v>
      </c>
      <c r="BK67" s="772">
        <f>'Прогноз движ.ден.средств'!BK62</f>
        <v>0</v>
      </c>
      <c r="BL67" s="772">
        <f>'Прогноз движ.ден.средств'!BL62</f>
        <v>0</v>
      </c>
      <c r="BM67" s="772">
        <f>'Прогноз движ.ден.средств'!BM62</f>
        <v>0</v>
      </c>
      <c r="BN67" s="772">
        <f>'Прогноз движ.ден.средств'!BN62</f>
        <v>0</v>
      </c>
      <c r="BO67" s="772">
        <f>'Прогноз движ.ден.средств'!BO62</f>
        <v>0</v>
      </c>
      <c r="BP67" s="772">
        <f>'Прогноз движ.ден.средств'!BP62</f>
        <v>0</v>
      </c>
      <c r="BQ67" s="772">
        <f>'Прогноз движ.ден.средств'!BQ62</f>
        <v>0</v>
      </c>
      <c r="BR67" s="772">
        <f>'Прогноз движ.ден.средств'!BR62</f>
        <v>0</v>
      </c>
      <c r="BS67" s="772">
        <f>'Прогноз движ.ден.средств'!BS62</f>
        <v>0</v>
      </c>
      <c r="BT67" s="772">
        <f>'Прогноз движ.ден.средств'!BT62</f>
        <v>0</v>
      </c>
      <c r="BU67" s="772">
        <f>'Прогноз движ.ден.средств'!BU62</f>
        <v>0</v>
      </c>
      <c r="BV67" s="772">
        <f>'Прогноз движ.ден.средств'!BV62</f>
        <v>0</v>
      </c>
      <c r="BW67" s="772">
        <f>'Прогноз движ.ден.средств'!BW62</f>
        <v>0</v>
      </c>
      <c r="BX67" s="772">
        <f>'Прогноз движ.ден.средств'!BX62</f>
        <v>0</v>
      </c>
      <c r="BY67" s="772">
        <f>'Прогноз движ.ден.средств'!BY62</f>
        <v>0</v>
      </c>
      <c r="BZ67" s="772">
        <f>'Прогноз движ.ден.средств'!BZ62</f>
        <v>0</v>
      </c>
      <c r="CA67" s="772">
        <f>'Прогноз движ.ден.средств'!CA62</f>
        <v>0</v>
      </c>
      <c r="CB67" s="772">
        <f>'Прогноз движ.ден.средств'!CB62</f>
        <v>0</v>
      </c>
      <c r="CC67" s="772">
        <f>'Прогноз движ.ден.средств'!CC62</f>
        <v>0</v>
      </c>
      <c r="CD67" s="772">
        <f>'Прогноз движ.ден.средств'!CD62</f>
        <v>0</v>
      </c>
      <c r="CE67" s="772">
        <f>'Прогноз движ.ден.средств'!CE62</f>
        <v>0</v>
      </c>
      <c r="CF67" s="772">
        <f>'Прогноз движ.ден.средств'!CF62</f>
        <v>0</v>
      </c>
      <c r="CG67" s="772">
        <f>'Прогноз движ.ден.средств'!CG62</f>
        <v>0</v>
      </c>
      <c r="CH67" s="772">
        <f>'Прогноз движ.ден.средств'!CH62</f>
        <v>0</v>
      </c>
      <c r="CI67" s="772">
        <f>'Прогноз движ.ден.средств'!CI62</f>
        <v>0</v>
      </c>
      <c r="CJ67" s="772">
        <f>'Прогноз движ.ден.средств'!CJ62</f>
        <v>0</v>
      </c>
      <c r="CK67" s="772">
        <f>'Прогноз движ.ден.средств'!CK62</f>
        <v>0</v>
      </c>
      <c r="CL67" s="772">
        <f>'Прогноз движ.ден.средств'!CL62</f>
        <v>0</v>
      </c>
      <c r="CM67" s="772">
        <f>'Прогноз движ.ден.средств'!CM62</f>
        <v>0</v>
      </c>
      <c r="CN67" s="772">
        <f>'Прогноз движ.ден.средств'!CN62</f>
        <v>0</v>
      </c>
      <c r="CO67" s="772">
        <f>'Прогноз движ.ден.средств'!CO62</f>
        <v>0</v>
      </c>
      <c r="CP67" s="772">
        <f>'Прогноз движ.ден.средств'!CP62</f>
        <v>0</v>
      </c>
      <c r="CQ67" s="772">
        <f>'Прогноз движ.ден.средств'!CQ62</f>
        <v>0</v>
      </c>
      <c r="CR67" s="772">
        <f>'Прогноз движ.ден.средств'!CR62</f>
        <v>0</v>
      </c>
      <c r="CS67" s="772">
        <f>'Прогноз движ.ден.средств'!CS62</f>
        <v>0</v>
      </c>
      <c r="CT67" s="772">
        <f>'Прогноз движ.ден.средств'!CT62</f>
        <v>0</v>
      </c>
      <c r="CU67" s="772">
        <f>'Прогноз движ.ден.средств'!CU62</f>
        <v>0</v>
      </c>
      <c r="CV67" s="772">
        <f>'Прогноз движ.ден.средств'!CV62</f>
        <v>0</v>
      </c>
      <c r="CW67" s="772">
        <f>'Прогноз движ.ден.средств'!CW62</f>
        <v>0</v>
      </c>
      <c r="CX67" s="772">
        <f>'Прогноз движ.ден.средств'!CX62</f>
        <v>0</v>
      </c>
      <c r="CY67" s="772">
        <f>'Прогноз движ.ден.средств'!CY62</f>
        <v>0</v>
      </c>
      <c r="CZ67" s="772">
        <f>'Прогноз движ.ден.средств'!CZ62</f>
        <v>0</v>
      </c>
      <c r="DA67" s="772">
        <f>'Прогноз движ.ден.средств'!DA62</f>
        <v>0</v>
      </c>
      <c r="DB67" s="772">
        <f>'Прогноз движ.ден.средств'!DB62</f>
        <v>0</v>
      </c>
      <c r="DC67" s="772">
        <f>'Прогноз движ.ден.средств'!DC62</f>
        <v>0</v>
      </c>
      <c r="DD67" s="772">
        <f>'Прогноз движ.ден.средств'!DD62</f>
        <v>0</v>
      </c>
      <c r="DE67" s="772">
        <f>'Прогноз движ.ден.средств'!DE62</f>
        <v>0</v>
      </c>
      <c r="DF67" s="772">
        <f>'Прогноз движ.ден.средств'!DF62</f>
        <v>0</v>
      </c>
      <c r="DG67" s="772">
        <f>'Прогноз движ.ден.средств'!DG62</f>
        <v>0</v>
      </c>
      <c r="DH67" s="772">
        <f>'Прогноз движ.ден.средств'!DH62</f>
        <v>0</v>
      </c>
      <c r="DI67" s="772">
        <f>'Прогноз движ.ден.средств'!DI62</f>
        <v>0</v>
      </c>
      <c r="DJ67" s="772">
        <f>'Прогноз движ.ден.средств'!DJ62</f>
        <v>0</v>
      </c>
      <c r="DK67" s="772">
        <f>'Прогноз движ.ден.средств'!DK62</f>
        <v>0</v>
      </c>
      <c r="DL67" s="772">
        <f>'Прогноз движ.ден.средств'!DL62</f>
        <v>0</v>
      </c>
      <c r="DM67" s="772">
        <f>'Прогноз движ.ден.средств'!DM62</f>
        <v>0</v>
      </c>
      <c r="DN67" s="772">
        <f>'Прогноз движ.ден.средств'!DN62</f>
        <v>0</v>
      </c>
      <c r="DO67" s="772">
        <f>'Прогноз движ.ден.средств'!DO62</f>
        <v>0</v>
      </c>
      <c r="DP67" s="772">
        <f>'Прогноз движ.ден.средств'!DP62</f>
        <v>0</v>
      </c>
      <c r="DQ67" s="772">
        <f>'Прогноз движ.ден.средств'!DQ62</f>
        <v>0</v>
      </c>
      <c r="DR67" s="772">
        <f>'Прогноз движ.ден.средств'!DR62</f>
        <v>0</v>
      </c>
      <c r="DS67" s="772">
        <f>'Прогноз движ.ден.средств'!DS62</f>
        <v>0</v>
      </c>
      <c r="DT67" s="772">
        <f>'Прогноз движ.ден.средств'!DT62</f>
        <v>0</v>
      </c>
      <c r="DU67" s="772">
        <f>'Прогноз движ.ден.средств'!DU62</f>
        <v>0</v>
      </c>
      <c r="DV67" s="772">
        <f>'Прогноз движ.ден.средств'!DV62</f>
        <v>0</v>
      </c>
      <c r="DW67" s="772">
        <f>'Прогноз движ.ден.средств'!DW62</f>
        <v>0</v>
      </c>
      <c r="DX67" s="772">
        <f>'Прогноз движ.ден.средств'!DX62</f>
        <v>0</v>
      </c>
      <c r="DY67" s="772">
        <f>'Прогноз движ.ден.средств'!DY62</f>
        <v>0</v>
      </c>
      <c r="DZ67" s="772">
        <f>'Прогноз движ.ден.средств'!DZ62</f>
        <v>0</v>
      </c>
      <c r="EA67" s="772">
        <f>'Прогноз движ.ден.средств'!EA62</f>
        <v>0</v>
      </c>
      <c r="EB67" s="772">
        <f>'Прогноз движ.ден.средств'!EB62</f>
        <v>0</v>
      </c>
      <c r="EC67" s="772">
        <f>'Прогноз движ.ден.средств'!EC62</f>
        <v>0</v>
      </c>
      <c r="ED67" s="772">
        <f>'Прогноз движ.ден.средств'!ED62</f>
        <v>0</v>
      </c>
      <c r="EE67" s="772">
        <f>'Прогноз движ.ден.средств'!EE62</f>
        <v>0</v>
      </c>
      <c r="EF67" s="772">
        <f>'Прогноз движ.ден.средств'!EF62</f>
        <v>0</v>
      </c>
      <c r="EG67" s="772">
        <f>'Прогноз движ.ден.средств'!EG62</f>
        <v>0</v>
      </c>
      <c r="EH67" s="772">
        <f>'Прогноз движ.ден.средств'!EH62</f>
        <v>0</v>
      </c>
      <c r="EI67" s="772">
        <f>'Прогноз движ.ден.средств'!EI62</f>
        <v>0</v>
      </c>
      <c r="EJ67" s="772">
        <f>'Прогноз движ.ден.средств'!EJ62</f>
        <v>0</v>
      </c>
      <c r="EK67" s="772">
        <f>'Прогноз движ.ден.средств'!EK62</f>
        <v>0</v>
      </c>
    </row>
    <row r="68" spans="1:141" ht="15.75" hidden="1" outlineLevel="1" x14ac:dyDescent="0.25">
      <c r="A68" s="418" t="str">
        <f>'Прогноз движ.ден.средств'!A63</f>
        <v>nnn</v>
      </c>
      <c r="B68" s="440">
        <f>'Прогноз движ.ден.средств'!B63</f>
        <v>0</v>
      </c>
      <c r="C68" s="772">
        <f>'Прогноз движ.ден.средств'!C63</f>
        <v>0</v>
      </c>
      <c r="D68" s="772">
        <f>'Прогноз движ.ден.средств'!D63</f>
        <v>0</v>
      </c>
      <c r="E68" s="772">
        <f>'Прогноз движ.ден.средств'!E63</f>
        <v>0</v>
      </c>
      <c r="F68" s="772">
        <f>'Прогноз движ.ден.средств'!F63</f>
        <v>0</v>
      </c>
      <c r="G68" s="772">
        <f>'Прогноз движ.ден.средств'!G63</f>
        <v>0</v>
      </c>
      <c r="H68" s="772">
        <f>'Прогноз движ.ден.средств'!H63</f>
        <v>0</v>
      </c>
      <c r="I68" s="772">
        <f>'Прогноз движ.ден.средств'!I63</f>
        <v>0</v>
      </c>
      <c r="J68" s="772">
        <f>'Прогноз движ.ден.средств'!J63</f>
        <v>0</v>
      </c>
      <c r="K68" s="772">
        <f>'Прогноз движ.ден.средств'!K63</f>
        <v>0</v>
      </c>
      <c r="L68" s="772">
        <f>'Прогноз движ.ден.средств'!L63</f>
        <v>0</v>
      </c>
      <c r="M68" s="772">
        <f>'Прогноз движ.ден.средств'!M63</f>
        <v>0</v>
      </c>
      <c r="N68" s="772">
        <f>'Прогноз движ.ден.средств'!N63</f>
        <v>0</v>
      </c>
      <c r="O68" s="772">
        <f>'Прогноз движ.ден.средств'!O63</f>
        <v>0</v>
      </c>
      <c r="P68" s="772">
        <f>'Прогноз движ.ден.средств'!P63</f>
        <v>0</v>
      </c>
      <c r="Q68" s="772">
        <f>'Прогноз движ.ден.средств'!Q63</f>
        <v>0</v>
      </c>
      <c r="R68" s="772">
        <f>'Прогноз движ.ден.средств'!R63</f>
        <v>0</v>
      </c>
      <c r="S68" s="772">
        <f>'Прогноз движ.ден.средств'!S63</f>
        <v>0</v>
      </c>
      <c r="T68" s="772">
        <f>'Прогноз движ.ден.средств'!T63</f>
        <v>0</v>
      </c>
      <c r="U68" s="772">
        <f>'Прогноз движ.ден.средств'!U63</f>
        <v>0</v>
      </c>
      <c r="V68" s="772">
        <f>'Прогноз движ.ден.средств'!V63</f>
        <v>0</v>
      </c>
      <c r="W68" s="772">
        <f>'Прогноз движ.ден.средств'!W63</f>
        <v>0</v>
      </c>
      <c r="X68" s="772">
        <f>'Прогноз движ.ден.средств'!X63</f>
        <v>0</v>
      </c>
      <c r="Y68" s="772">
        <f>'Прогноз движ.ден.средств'!Y63</f>
        <v>0</v>
      </c>
      <c r="Z68" s="772">
        <f>'Прогноз движ.ден.средств'!Z63</f>
        <v>0</v>
      </c>
      <c r="AA68" s="772">
        <f>'Прогноз движ.ден.средств'!AA63</f>
        <v>0</v>
      </c>
      <c r="AB68" s="772">
        <f>'Прогноз движ.ден.средств'!AB63</f>
        <v>0</v>
      </c>
      <c r="AC68" s="772">
        <f>'Прогноз движ.ден.средств'!AC63</f>
        <v>0</v>
      </c>
      <c r="AD68" s="772">
        <f>'Прогноз движ.ден.средств'!AD63</f>
        <v>0</v>
      </c>
      <c r="AE68" s="772">
        <f>'Прогноз движ.ден.средств'!AE63</f>
        <v>0</v>
      </c>
      <c r="AF68" s="772">
        <f>'Прогноз движ.ден.средств'!AF63</f>
        <v>0</v>
      </c>
      <c r="AG68" s="772">
        <f>'Прогноз движ.ден.средств'!AG63</f>
        <v>0</v>
      </c>
      <c r="AH68" s="772">
        <f>'Прогноз движ.ден.средств'!AH63</f>
        <v>0</v>
      </c>
      <c r="AI68" s="772">
        <f>'Прогноз движ.ден.средств'!AI63</f>
        <v>0</v>
      </c>
      <c r="AJ68" s="772">
        <f>'Прогноз движ.ден.средств'!AJ63</f>
        <v>0</v>
      </c>
      <c r="AK68" s="772">
        <f>'Прогноз движ.ден.средств'!AK63</f>
        <v>0</v>
      </c>
      <c r="AL68" s="772">
        <f>'Прогноз движ.ден.средств'!AL63</f>
        <v>0</v>
      </c>
      <c r="AM68" s="772">
        <f>'Прогноз движ.ден.средств'!AM63</f>
        <v>0</v>
      </c>
      <c r="AN68" s="772">
        <f>'Прогноз движ.ден.средств'!AN63</f>
        <v>0</v>
      </c>
      <c r="AO68" s="772">
        <f>'Прогноз движ.ден.средств'!AO63</f>
        <v>0</v>
      </c>
      <c r="AP68" s="772">
        <f>'Прогноз движ.ден.средств'!AP63</f>
        <v>0</v>
      </c>
      <c r="AQ68" s="772">
        <f>'Прогноз движ.ден.средств'!AQ63</f>
        <v>0</v>
      </c>
      <c r="AR68" s="772">
        <f>'Прогноз движ.ден.средств'!AR63</f>
        <v>0</v>
      </c>
      <c r="AS68" s="772">
        <f>'Прогноз движ.ден.средств'!AS63</f>
        <v>0</v>
      </c>
      <c r="AT68" s="772">
        <f>'Прогноз движ.ден.средств'!AT63</f>
        <v>0</v>
      </c>
      <c r="AU68" s="772">
        <f>'Прогноз движ.ден.средств'!AU63</f>
        <v>0</v>
      </c>
      <c r="AV68" s="772">
        <f>'Прогноз движ.ден.средств'!AV63</f>
        <v>0</v>
      </c>
      <c r="AW68" s="772">
        <f>'Прогноз движ.ден.средств'!AW63</f>
        <v>0</v>
      </c>
      <c r="AX68" s="772">
        <f>'Прогноз движ.ден.средств'!AX63</f>
        <v>0</v>
      </c>
      <c r="AY68" s="772">
        <f>'Прогноз движ.ден.средств'!AY63</f>
        <v>0</v>
      </c>
      <c r="AZ68" s="772">
        <f>'Прогноз движ.ден.средств'!AZ63</f>
        <v>0</v>
      </c>
      <c r="BA68" s="772">
        <f>'Прогноз движ.ден.средств'!BA63</f>
        <v>0</v>
      </c>
      <c r="BB68" s="772">
        <f>'Прогноз движ.ден.средств'!BB63</f>
        <v>0</v>
      </c>
      <c r="BC68" s="772">
        <f>'Прогноз движ.ден.средств'!BC63</f>
        <v>0</v>
      </c>
      <c r="BD68" s="772">
        <f>'Прогноз движ.ден.средств'!BD63</f>
        <v>0</v>
      </c>
      <c r="BE68" s="772">
        <f>'Прогноз движ.ден.средств'!BE63</f>
        <v>0</v>
      </c>
      <c r="BF68" s="772">
        <f>'Прогноз движ.ден.средств'!BF63</f>
        <v>0</v>
      </c>
      <c r="BG68" s="772">
        <f>'Прогноз движ.ден.средств'!BG63</f>
        <v>0</v>
      </c>
      <c r="BH68" s="772">
        <f>'Прогноз движ.ден.средств'!BH63</f>
        <v>0</v>
      </c>
      <c r="BI68" s="772">
        <f>'Прогноз движ.ден.средств'!BI63</f>
        <v>0</v>
      </c>
      <c r="BJ68" s="772">
        <f>'Прогноз движ.ден.средств'!BJ63</f>
        <v>0</v>
      </c>
      <c r="BK68" s="772">
        <f>'Прогноз движ.ден.средств'!BK63</f>
        <v>0</v>
      </c>
      <c r="BL68" s="772">
        <f>'Прогноз движ.ден.средств'!BL63</f>
        <v>0</v>
      </c>
      <c r="BM68" s="772">
        <f>'Прогноз движ.ден.средств'!BM63</f>
        <v>0</v>
      </c>
      <c r="BN68" s="772">
        <f>'Прогноз движ.ден.средств'!BN63</f>
        <v>0</v>
      </c>
      <c r="BO68" s="772">
        <f>'Прогноз движ.ден.средств'!BO63</f>
        <v>0</v>
      </c>
      <c r="BP68" s="772">
        <f>'Прогноз движ.ден.средств'!BP63</f>
        <v>0</v>
      </c>
      <c r="BQ68" s="772">
        <f>'Прогноз движ.ден.средств'!BQ63</f>
        <v>0</v>
      </c>
      <c r="BR68" s="772">
        <f>'Прогноз движ.ден.средств'!BR63</f>
        <v>0</v>
      </c>
      <c r="BS68" s="772">
        <f>'Прогноз движ.ден.средств'!BS63</f>
        <v>0</v>
      </c>
      <c r="BT68" s="772">
        <f>'Прогноз движ.ден.средств'!BT63</f>
        <v>0</v>
      </c>
      <c r="BU68" s="772">
        <f>'Прогноз движ.ден.средств'!BU63</f>
        <v>0</v>
      </c>
      <c r="BV68" s="772">
        <f>'Прогноз движ.ден.средств'!BV63</f>
        <v>0</v>
      </c>
      <c r="BW68" s="772">
        <f>'Прогноз движ.ден.средств'!BW63</f>
        <v>0</v>
      </c>
      <c r="BX68" s="772">
        <f>'Прогноз движ.ден.средств'!BX63</f>
        <v>0</v>
      </c>
      <c r="BY68" s="772">
        <f>'Прогноз движ.ден.средств'!BY63</f>
        <v>0</v>
      </c>
      <c r="BZ68" s="772">
        <f>'Прогноз движ.ден.средств'!BZ63</f>
        <v>0</v>
      </c>
      <c r="CA68" s="772">
        <f>'Прогноз движ.ден.средств'!CA63</f>
        <v>0</v>
      </c>
      <c r="CB68" s="772">
        <f>'Прогноз движ.ден.средств'!CB63</f>
        <v>0</v>
      </c>
      <c r="CC68" s="772">
        <f>'Прогноз движ.ден.средств'!CC63</f>
        <v>0</v>
      </c>
      <c r="CD68" s="772">
        <f>'Прогноз движ.ден.средств'!CD63</f>
        <v>0</v>
      </c>
      <c r="CE68" s="772">
        <f>'Прогноз движ.ден.средств'!CE63</f>
        <v>0</v>
      </c>
      <c r="CF68" s="772">
        <f>'Прогноз движ.ден.средств'!CF63</f>
        <v>0</v>
      </c>
      <c r="CG68" s="772">
        <f>'Прогноз движ.ден.средств'!CG63</f>
        <v>0</v>
      </c>
      <c r="CH68" s="772">
        <f>'Прогноз движ.ден.средств'!CH63</f>
        <v>0</v>
      </c>
      <c r="CI68" s="772">
        <f>'Прогноз движ.ден.средств'!CI63</f>
        <v>0</v>
      </c>
      <c r="CJ68" s="772">
        <f>'Прогноз движ.ден.средств'!CJ63</f>
        <v>0</v>
      </c>
      <c r="CK68" s="772">
        <f>'Прогноз движ.ден.средств'!CK63</f>
        <v>0</v>
      </c>
      <c r="CL68" s="772">
        <f>'Прогноз движ.ден.средств'!CL63</f>
        <v>0</v>
      </c>
      <c r="CM68" s="772">
        <f>'Прогноз движ.ден.средств'!CM63</f>
        <v>0</v>
      </c>
      <c r="CN68" s="772">
        <f>'Прогноз движ.ден.средств'!CN63</f>
        <v>0</v>
      </c>
      <c r="CO68" s="772">
        <f>'Прогноз движ.ден.средств'!CO63</f>
        <v>0</v>
      </c>
      <c r="CP68" s="772">
        <f>'Прогноз движ.ден.средств'!CP63</f>
        <v>0</v>
      </c>
      <c r="CQ68" s="772">
        <f>'Прогноз движ.ден.средств'!CQ63</f>
        <v>0</v>
      </c>
      <c r="CR68" s="772">
        <f>'Прогноз движ.ден.средств'!CR63</f>
        <v>0</v>
      </c>
      <c r="CS68" s="772">
        <f>'Прогноз движ.ден.средств'!CS63</f>
        <v>0</v>
      </c>
      <c r="CT68" s="772">
        <f>'Прогноз движ.ден.средств'!CT63</f>
        <v>0</v>
      </c>
      <c r="CU68" s="772">
        <f>'Прогноз движ.ден.средств'!CU63</f>
        <v>0</v>
      </c>
      <c r="CV68" s="772">
        <f>'Прогноз движ.ден.средств'!CV63</f>
        <v>0</v>
      </c>
      <c r="CW68" s="772">
        <f>'Прогноз движ.ден.средств'!CW63</f>
        <v>0</v>
      </c>
      <c r="CX68" s="772">
        <f>'Прогноз движ.ден.средств'!CX63</f>
        <v>0</v>
      </c>
      <c r="CY68" s="772">
        <f>'Прогноз движ.ден.средств'!CY63</f>
        <v>0</v>
      </c>
      <c r="CZ68" s="772">
        <f>'Прогноз движ.ден.средств'!CZ63</f>
        <v>0</v>
      </c>
      <c r="DA68" s="772">
        <f>'Прогноз движ.ден.средств'!DA63</f>
        <v>0</v>
      </c>
      <c r="DB68" s="772">
        <f>'Прогноз движ.ден.средств'!DB63</f>
        <v>0</v>
      </c>
      <c r="DC68" s="772">
        <f>'Прогноз движ.ден.средств'!DC63</f>
        <v>0</v>
      </c>
      <c r="DD68" s="772">
        <f>'Прогноз движ.ден.средств'!DD63</f>
        <v>0</v>
      </c>
      <c r="DE68" s="772">
        <f>'Прогноз движ.ден.средств'!DE63</f>
        <v>0</v>
      </c>
      <c r="DF68" s="772">
        <f>'Прогноз движ.ден.средств'!DF63</f>
        <v>0</v>
      </c>
      <c r="DG68" s="772">
        <f>'Прогноз движ.ден.средств'!DG63</f>
        <v>0</v>
      </c>
      <c r="DH68" s="772">
        <f>'Прогноз движ.ден.средств'!DH63</f>
        <v>0</v>
      </c>
      <c r="DI68" s="772">
        <f>'Прогноз движ.ден.средств'!DI63</f>
        <v>0</v>
      </c>
      <c r="DJ68" s="772">
        <f>'Прогноз движ.ден.средств'!DJ63</f>
        <v>0</v>
      </c>
      <c r="DK68" s="772">
        <f>'Прогноз движ.ден.средств'!DK63</f>
        <v>0</v>
      </c>
      <c r="DL68" s="772">
        <f>'Прогноз движ.ден.средств'!DL63</f>
        <v>0</v>
      </c>
      <c r="DM68" s="772">
        <f>'Прогноз движ.ден.средств'!DM63</f>
        <v>0</v>
      </c>
      <c r="DN68" s="772">
        <f>'Прогноз движ.ден.средств'!DN63</f>
        <v>0</v>
      </c>
      <c r="DO68" s="772">
        <f>'Прогноз движ.ден.средств'!DO63</f>
        <v>0</v>
      </c>
      <c r="DP68" s="772">
        <f>'Прогноз движ.ден.средств'!DP63</f>
        <v>0</v>
      </c>
      <c r="DQ68" s="772">
        <f>'Прогноз движ.ден.средств'!DQ63</f>
        <v>0</v>
      </c>
      <c r="DR68" s="772">
        <f>'Прогноз движ.ден.средств'!DR63</f>
        <v>0</v>
      </c>
      <c r="DS68" s="772">
        <f>'Прогноз движ.ден.средств'!DS63</f>
        <v>0</v>
      </c>
      <c r="DT68" s="772">
        <f>'Прогноз движ.ден.средств'!DT63</f>
        <v>0</v>
      </c>
      <c r="DU68" s="772">
        <f>'Прогноз движ.ден.средств'!DU63</f>
        <v>0</v>
      </c>
      <c r="DV68" s="772">
        <f>'Прогноз движ.ден.средств'!DV63</f>
        <v>0</v>
      </c>
      <c r="DW68" s="772">
        <f>'Прогноз движ.ден.средств'!DW63</f>
        <v>0</v>
      </c>
      <c r="DX68" s="772">
        <f>'Прогноз движ.ден.средств'!DX63</f>
        <v>0</v>
      </c>
      <c r="DY68" s="772">
        <f>'Прогноз движ.ден.средств'!DY63</f>
        <v>0</v>
      </c>
      <c r="DZ68" s="772">
        <f>'Прогноз движ.ден.средств'!DZ63</f>
        <v>0</v>
      </c>
      <c r="EA68" s="772">
        <f>'Прогноз движ.ден.средств'!EA63</f>
        <v>0</v>
      </c>
      <c r="EB68" s="772">
        <f>'Прогноз движ.ден.средств'!EB63</f>
        <v>0</v>
      </c>
      <c r="EC68" s="772">
        <f>'Прогноз движ.ден.средств'!EC63</f>
        <v>0</v>
      </c>
      <c r="ED68" s="772">
        <f>'Прогноз движ.ден.средств'!ED63</f>
        <v>0</v>
      </c>
      <c r="EE68" s="772">
        <f>'Прогноз движ.ден.средств'!EE63</f>
        <v>0</v>
      </c>
      <c r="EF68" s="772">
        <f>'Прогноз движ.ден.средств'!EF63</f>
        <v>0</v>
      </c>
      <c r="EG68" s="772">
        <f>'Прогноз движ.ден.средств'!EG63</f>
        <v>0</v>
      </c>
      <c r="EH68" s="772">
        <f>'Прогноз движ.ден.средств'!EH63</f>
        <v>0</v>
      </c>
      <c r="EI68" s="772">
        <f>'Прогноз движ.ден.средств'!EI63</f>
        <v>0</v>
      </c>
      <c r="EJ68" s="772">
        <f>'Прогноз движ.ден.средств'!EJ63</f>
        <v>0</v>
      </c>
      <c r="EK68" s="772">
        <f>'Прогноз движ.ден.средств'!EK63</f>
        <v>0</v>
      </c>
    </row>
    <row r="69" spans="1:141" ht="15.75" hidden="1" outlineLevel="1" x14ac:dyDescent="0.25">
      <c r="A69" s="418" t="str">
        <f>'Прогноз движ.ден.средств'!A64</f>
        <v>nnn</v>
      </c>
      <c r="B69" s="440">
        <f>'Прогноз движ.ден.средств'!B64</f>
        <v>0</v>
      </c>
      <c r="C69" s="772">
        <f>'Прогноз движ.ден.средств'!C64</f>
        <v>0</v>
      </c>
      <c r="D69" s="772">
        <f>'Прогноз движ.ден.средств'!D64</f>
        <v>0</v>
      </c>
      <c r="E69" s="772">
        <f>'Прогноз движ.ден.средств'!E64</f>
        <v>0</v>
      </c>
      <c r="F69" s="772">
        <f>'Прогноз движ.ден.средств'!F64</f>
        <v>0</v>
      </c>
      <c r="G69" s="772">
        <f>'Прогноз движ.ден.средств'!G64</f>
        <v>0</v>
      </c>
      <c r="H69" s="772">
        <f>'Прогноз движ.ден.средств'!H64</f>
        <v>0</v>
      </c>
      <c r="I69" s="772">
        <f>'Прогноз движ.ден.средств'!I64</f>
        <v>0</v>
      </c>
      <c r="J69" s="772">
        <f>'Прогноз движ.ден.средств'!J64</f>
        <v>0</v>
      </c>
      <c r="K69" s="772">
        <f>'Прогноз движ.ден.средств'!K64</f>
        <v>0</v>
      </c>
      <c r="L69" s="772">
        <f>'Прогноз движ.ден.средств'!L64</f>
        <v>0</v>
      </c>
      <c r="M69" s="772">
        <f>'Прогноз движ.ден.средств'!M64</f>
        <v>0</v>
      </c>
      <c r="N69" s="772">
        <f>'Прогноз движ.ден.средств'!N64</f>
        <v>0</v>
      </c>
      <c r="O69" s="772">
        <f>'Прогноз движ.ден.средств'!O64</f>
        <v>0</v>
      </c>
      <c r="P69" s="772">
        <f>'Прогноз движ.ден.средств'!P64</f>
        <v>0</v>
      </c>
      <c r="Q69" s="772">
        <f>'Прогноз движ.ден.средств'!Q64</f>
        <v>0</v>
      </c>
      <c r="R69" s="772">
        <f>'Прогноз движ.ден.средств'!R64</f>
        <v>0</v>
      </c>
      <c r="S69" s="772">
        <f>'Прогноз движ.ден.средств'!S64</f>
        <v>0</v>
      </c>
      <c r="T69" s="772">
        <f>'Прогноз движ.ден.средств'!T64</f>
        <v>0</v>
      </c>
      <c r="U69" s="772">
        <f>'Прогноз движ.ден.средств'!U64</f>
        <v>0</v>
      </c>
      <c r="V69" s="772">
        <f>'Прогноз движ.ден.средств'!V64</f>
        <v>0</v>
      </c>
      <c r="W69" s="772">
        <f>'Прогноз движ.ден.средств'!W64</f>
        <v>0</v>
      </c>
      <c r="X69" s="772">
        <f>'Прогноз движ.ден.средств'!X64</f>
        <v>0</v>
      </c>
      <c r="Y69" s="772">
        <f>'Прогноз движ.ден.средств'!Y64</f>
        <v>0</v>
      </c>
      <c r="Z69" s="772">
        <f>'Прогноз движ.ден.средств'!Z64</f>
        <v>0</v>
      </c>
      <c r="AA69" s="772">
        <f>'Прогноз движ.ден.средств'!AA64</f>
        <v>0</v>
      </c>
      <c r="AB69" s="772">
        <f>'Прогноз движ.ден.средств'!AB64</f>
        <v>0</v>
      </c>
      <c r="AC69" s="772">
        <f>'Прогноз движ.ден.средств'!AC64</f>
        <v>0</v>
      </c>
      <c r="AD69" s="772">
        <f>'Прогноз движ.ден.средств'!AD64</f>
        <v>0</v>
      </c>
      <c r="AE69" s="772">
        <f>'Прогноз движ.ден.средств'!AE64</f>
        <v>0</v>
      </c>
      <c r="AF69" s="772">
        <f>'Прогноз движ.ден.средств'!AF64</f>
        <v>0</v>
      </c>
      <c r="AG69" s="772">
        <f>'Прогноз движ.ден.средств'!AG64</f>
        <v>0</v>
      </c>
      <c r="AH69" s="772">
        <f>'Прогноз движ.ден.средств'!AH64</f>
        <v>0</v>
      </c>
      <c r="AI69" s="772">
        <f>'Прогноз движ.ден.средств'!AI64</f>
        <v>0</v>
      </c>
      <c r="AJ69" s="772">
        <f>'Прогноз движ.ден.средств'!AJ64</f>
        <v>0</v>
      </c>
      <c r="AK69" s="772">
        <f>'Прогноз движ.ден.средств'!AK64</f>
        <v>0</v>
      </c>
      <c r="AL69" s="772">
        <f>'Прогноз движ.ден.средств'!AL64</f>
        <v>0</v>
      </c>
      <c r="AM69" s="772">
        <f>'Прогноз движ.ден.средств'!AM64</f>
        <v>0</v>
      </c>
      <c r="AN69" s="772">
        <f>'Прогноз движ.ден.средств'!AN64</f>
        <v>0</v>
      </c>
      <c r="AO69" s="772">
        <f>'Прогноз движ.ден.средств'!AO64</f>
        <v>0</v>
      </c>
      <c r="AP69" s="772">
        <f>'Прогноз движ.ден.средств'!AP64</f>
        <v>0</v>
      </c>
      <c r="AQ69" s="772">
        <f>'Прогноз движ.ден.средств'!AQ64</f>
        <v>0</v>
      </c>
      <c r="AR69" s="772">
        <f>'Прогноз движ.ден.средств'!AR64</f>
        <v>0</v>
      </c>
      <c r="AS69" s="772">
        <f>'Прогноз движ.ден.средств'!AS64</f>
        <v>0</v>
      </c>
      <c r="AT69" s="772">
        <f>'Прогноз движ.ден.средств'!AT64</f>
        <v>0</v>
      </c>
      <c r="AU69" s="772">
        <f>'Прогноз движ.ден.средств'!AU64</f>
        <v>0</v>
      </c>
      <c r="AV69" s="772">
        <f>'Прогноз движ.ден.средств'!AV64</f>
        <v>0</v>
      </c>
      <c r="AW69" s="772">
        <f>'Прогноз движ.ден.средств'!AW64</f>
        <v>0</v>
      </c>
      <c r="AX69" s="772">
        <f>'Прогноз движ.ден.средств'!AX64</f>
        <v>0</v>
      </c>
      <c r="AY69" s="772">
        <f>'Прогноз движ.ден.средств'!AY64</f>
        <v>0</v>
      </c>
      <c r="AZ69" s="772">
        <f>'Прогноз движ.ден.средств'!AZ64</f>
        <v>0</v>
      </c>
      <c r="BA69" s="772">
        <f>'Прогноз движ.ден.средств'!BA64</f>
        <v>0</v>
      </c>
      <c r="BB69" s="772">
        <f>'Прогноз движ.ден.средств'!BB64</f>
        <v>0</v>
      </c>
      <c r="BC69" s="772">
        <f>'Прогноз движ.ден.средств'!BC64</f>
        <v>0</v>
      </c>
      <c r="BD69" s="772">
        <f>'Прогноз движ.ден.средств'!BD64</f>
        <v>0</v>
      </c>
      <c r="BE69" s="772">
        <f>'Прогноз движ.ден.средств'!BE64</f>
        <v>0</v>
      </c>
      <c r="BF69" s="772">
        <f>'Прогноз движ.ден.средств'!BF64</f>
        <v>0</v>
      </c>
      <c r="BG69" s="772">
        <f>'Прогноз движ.ден.средств'!BG64</f>
        <v>0</v>
      </c>
      <c r="BH69" s="772">
        <f>'Прогноз движ.ден.средств'!BH64</f>
        <v>0</v>
      </c>
      <c r="BI69" s="772">
        <f>'Прогноз движ.ден.средств'!BI64</f>
        <v>0</v>
      </c>
      <c r="BJ69" s="772">
        <f>'Прогноз движ.ден.средств'!BJ64</f>
        <v>0</v>
      </c>
      <c r="BK69" s="772">
        <f>'Прогноз движ.ден.средств'!BK64</f>
        <v>0</v>
      </c>
      <c r="BL69" s="772">
        <f>'Прогноз движ.ден.средств'!BL64</f>
        <v>0</v>
      </c>
      <c r="BM69" s="772">
        <f>'Прогноз движ.ден.средств'!BM64</f>
        <v>0</v>
      </c>
      <c r="BN69" s="772">
        <f>'Прогноз движ.ден.средств'!BN64</f>
        <v>0</v>
      </c>
      <c r="BO69" s="772">
        <f>'Прогноз движ.ден.средств'!BO64</f>
        <v>0</v>
      </c>
      <c r="BP69" s="772">
        <f>'Прогноз движ.ден.средств'!BP64</f>
        <v>0</v>
      </c>
      <c r="BQ69" s="772">
        <f>'Прогноз движ.ден.средств'!BQ64</f>
        <v>0</v>
      </c>
      <c r="BR69" s="772">
        <f>'Прогноз движ.ден.средств'!BR64</f>
        <v>0</v>
      </c>
      <c r="BS69" s="772">
        <f>'Прогноз движ.ден.средств'!BS64</f>
        <v>0</v>
      </c>
      <c r="BT69" s="772">
        <f>'Прогноз движ.ден.средств'!BT64</f>
        <v>0</v>
      </c>
      <c r="BU69" s="772">
        <f>'Прогноз движ.ден.средств'!BU64</f>
        <v>0</v>
      </c>
      <c r="BV69" s="772">
        <f>'Прогноз движ.ден.средств'!BV64</f>
        <v>0</v>
      </c>
      <c r="BW69" s="772">
        <f>'Прогноз движ.ден.средств'!BW64</f>
        <v>0</v>
      </c>
      <c r="BX69" s="772">
        <f>'Прогноз движ.ден.средств'!BX64</f>
        <v>0</v>
      </c>
      <c r="BY69" s="772">
        <f>'Прогноз движ.ден.средств'!BY64</f>
        <v>0</v>
      </c>
      <c r="BZ69" s="772">
        <f>'Прогноз движ.ден.средств'!BZ64</f>
        <v>0</v>
      </c>
      <c r="CA69" s="772">
        <f>'Прогноз движ.ден.средств'!CA64</f>
        <v>0</v>
      </c>
      <c r="CB69" s="772">
        <f>'Прогноз движ.ден.средств'!CB64</f>
        <v>0</v>
      </c>
      <c r="CC69" s="772">
        <f>'Прогноз движ.ден.средств'!CC64</f>
        <v>0</v>
      </c>
      <c r="CD69" s="772">
        <f>'Прогноз движ.ден.средств'!CD64</f>
        <v>0</v>
      </c>
      <c r="CE69" s="772">
        <f>'Прогноз движ.ден.средств'!CE64</f>
        <v>0</v>
      </c>
      <c r="CF69" s="772">
        <f>'Прогноз движ.ден.средств'!CF64</f>
        <v>0</v>
      </c>
      <c r="CG69" s="772">
        <f>'Прогноз движ.ден.средств'!CG64</f>
        <v>0</v>
      </c>
      <c r="CH69" s="772">
        <f>'Прогноз движ.ден.средств'!CH64</f>
        <v>0</v>
      </c>
      <c r="CI69" s="772">
        <f>'Прогноз движ.ден.средств'!CI64</f>
        <v>0</v>
      </c>
      <c r="CJ69" s="772">
        <f>'Прогноз движ.ден.средств'!CJ64</f>
        <v>0</v>
      </c>
      <c r="CK69" s="772">
        <f>'Прогноз движ.ден.средств'!CK64</f>
        <v>0</v>
      </c>
      <c r="CL69" s="772">
        <f>'Прогноз движ.ден.средств'!CL64</f>
        <v>0</v>
      </c>
      <c r="CM69" s="772">
        <f>'Прогноз движ.ден.средств'!CM64</f>
        <v>0</v>
      </c>
      <c r="CN69" s="772">
        <f>'Прогноз движ.ден.средств'!CN64</f>
        <v>0</v>
      </c>
      <c r="CO69" s="772">
        <f>'Прогноз движ.ден.средств'!CO64</f>
        <v>0</v>
      </c>
      <c r="CP69" s="772">
        <f>'Прогноз движ.ден.средств'!CP64</f>
        <v>0</v>
      </c>
      <c r="CQ69" s="772">
        <f>'Прогноз движ.ден.средств'!CQ64</f>
        <v>0</v>
      </c>
      <c r="CR69" s="772">
        <f>'Прогноз движ.ден.средств'!CR64</f>
        <v>0</v>
      </c>
      <c r="CS69" s="772">
        <f>'Прогноз движ.ден.средств'!CS64</f>
        <v>0</v>
      </c>
      <c r="CT69" s="772">
        <f>'Прогноз движ.ден.средств'!CT64</f>
        <v>0</v>
      </c>
      <c r="CU69" s="772">
        <f>'Прогноз движ.ден.средств'!CU64</f>
        <v>0</v>
      </c>
      <c r="CV69" s="772">
        <f>'Прогноз движ.ден.средств'!CV64</f>
        <v>0</v>
      </c>
      <c r="CW69" s="772">
        <f>'Прогноз движ.ден.средств'!CW64</f>
        <v>0</v>
      </c>
      <c r="CX69" s="772">
        <f>'Прогноз движ.ден.средств'!CX64</f>
        <v>0</v>
      </c>
      <c r="CY69" s="772">
        <f>'Прогноз движ.ден.средств'!CY64</f>
        <v>0</v>
      </c>
      <c r="CZ69" s="772">
        <f>'Прогноз движ.ден.средств'!CZ64</f>
        <v>0</v>
      </c>
      <c r="DA69" s="772">
        <f>'Прогноз движ.ден.средств'!DA64</f>
        <v>0</v>
      </c>
      <c r="DB69" s="772">
        <f>'Прогноз движ.ден.средств'!DB64</f>
        <v>0</v>
      </c>
      <c r="DC69" s="772">
        <f>'Прогноз движ.ден.средств'!DC64</f>
        <v>0</v>
      </c>
      <c r="DD69" s="772">
        <f>'Прогноз движ.ден.средств'!DD64</f>
        <v>0</v>
      </c>
      <c r="DE69" s="772">
        <f>'Прогноз движ.ден.средств'!DE64</f>
        <v>0</v>
      </c>
      <c r="DF69" s="772">
        <f>'Прогноз движ.ден.средств'!DF64</f>
        <v>0</v>
      </c>
      <c r="DG69" s="772">
        <f>'Прогноз движ.ден.средств'!DG64</f>
        <v>0</v>
      </c>
      <c r="DH69" s="772">
        <f>'Прогноз движ.ден.средств'!DH64</f>
        <v>0</v>
      </c>
      <c r="DI69" s="772">
        <f>'Прогноз движ.ден.средств'!DI64</f>
        <v>0</v>
      </c>
      <c r="DJ69" s="772">
        <f>'Прогноз движ.ден.средств'!DJ64</f>
        <v>0</v>
      </c>
      <c r="DK69" s="772">
        <f>'Прогноз движ.ден.средств'!DK64</f>
        <v>0</v>
      </c>
      <c r="DL69" s="772">
        <f>'Прогноз движ.ден.средств'!DL64</f>
        <v>0</v>
      </c>
      <c r="DM69" s="772">
        <f>'Прогноз движ.ден.средств'!DM64</f>
        <v>0</v>
      </c>
      <c r="DN69" s="772">
        <f>'Прогноз движ.ден.средств'!DN64</f>
        <v>0</v>
      </c>
      <c r="DO69" s="772">
        <f>'Прогноз движ.ден.средств'!DO64</f>
        <v>0</v>
      </c>
      <c r="DP69" s="772">
        <f>'Прогноз движ.ден.средств'!DP64</f>
        <v>0</v>
      </c>
      <c r="DQ69" s="772">
        <f>'Прогноз движ.ден.средств'!DQ64</f>
        <v>0</v>
      </c>
      <c r="DR69" s="772">
        <f>'Прогноз движ.ден.средств'!DR64</f>
        <v>0</v>
      </c>
      <c r="DS69" s="772">
        <f>'Прогноз движ.ден.средств'!DS64</f>
        <v>0</v>
      </c>
      <c r="DT69" s="772">
        <f>'Прогноз движ.ден.средств'!DT64</f>
        <v>0</v>
      </c>
      <c r="DU69" s="772">
        <f>'Прогноз движ.ден.средств'!DU64</f>
        <v>0</v>
      </c>
      <c r="DV69" s="772">
        <f>'Прогноз движ.ден.средств'!DV64</f>
        <v>0</v>
      </c>
      <c r="DW69" s="772">
        <f>'Прогноз движ.ден.средств'!DW64</f>
        <v>0</v>
      </c>
      <c r="DX69" s="772">
        <f>'Прогноз движ.ден.средств'!DX64</f>
        <v>0</v>
      </c>
      <c r="DY69" s="772">
        <f>'Прогноз движ.ден.средств'!DY64</f>
        <v>0</v>
      </c>
      <c r="DZ69" s="772">
        <f>'Прогноз движ.ден.средств'!DZ64</f>
        <v>0</v>
      </c>
      <c r="EA69" s="772">
        <f>'Прогноз движ.ден.средств'!EA64</f>
        <v>0</v>
      </c>
      <c r="EB69" s="772">
        <f>'Прогноз движ.ден.средств'!EB64</f>
        <v>0</v>
      </c>
      <c r="EC69" s="772">
        <f>'Прогноз движ.ден.средств'!EC64</f>
        <v>0</v>
      </c>
      <c r="ED69" s="772">
        <f>'Прогноз движ.ден.средств'!ED64</f>
        <v>0</v>
      </c>
      <c r="EE69" s="772">
        <f>'Прогноз движ.ден.средств'!EE64</f>
        <v>0</v>
      </c>
      <c r="EF69" s="772">
        <f>'Прогноз движ.ден.средств'!EF64</f>
        <v>0</v>
      </c>
      <c r="EG69" s="772">
        <f>'Прогноз движ.ден.средств'!EG64</f>
        <v>0</v>
      </c>
      <c r="EH69" s="772">
        <f>'Прогноз движ.ден.средств'!EH64</f>
        <v>0</v>
      </c>
      <c r="EI69" s="772">
        <f>'Прогноз движ.ден.средств'!EI64</f>
        <v>0</v>
      </c>
      <c r="EJ69" s="772">
        <f>'Прогноз движ.ден.средств'!EJ64</f>
        <v>0</v>
      </c>
      <c r="EK69" s="772">
        <f>'Прогноз движ.ден.средств'!EK64</f>
        <v>0</v>
      </c>
    </row>
    <row r="70" spans="1:141" ht="15.75" hidden="1" outlineLevel="1" x14ac:dyDescent="0.25">
      <c r="A70" s="418" t="str">
        <f>'Прогноз движ.ден.средств'!A65</f>
        <v>nnn</v>
      </c>
      <c r="B70" s="440">
        <f>'Прогноз движ.ден.средств'!B65</f>
        <v>0</v>
      </c>
      <c r="C70" s="772">
        <f>'Прогноз движ.ден.средств'!C65</f>
        <v>0</v>
      </c>
      <c r="D70" s="772">
        <f>'Прогноз движ.ден.средств'!D65</f>
        <v>0</v>
      </c>
      <c r="E70" s="772">
        <f>'Прогноз движ.ден.средств'!E65</f>
        <v>0</v>
      </c>
      <c r="F70" s="772">
        <f>'Прогноз движ.ден.средств'!F65</f>
        <v>0</v>
      </c>
      <c r="G70" s="772">
        <f>'Прогноз движ.ден.средств'!G65</f>
        <v>0</v>
      </c>
      <c r="H70" s="772">
        <f>'Прогноз движ.ден.средств'!H65</f>
        <v>0</v>
      </c>
      <c r="I70" s="772">
        <f>'Прогноз движ.ден.средств'!I65</f>
        <v>0</v>
      </c>
      <c r="J70" s="772">
        <f>'Прогноз движ.ден.средств'!J65</f>
        <v>0</v>
      </c>
      <c r="K70" s="772">
        <f>'Прогноз движ.ден.средств'!K65</f>
        <v>0</v>
      </c>
      <c r="L70" s="772">
        <f>'Прогноз движ.ден.средств'!L65</f>
        <v>0</v>
      </c>
      <c r="M70" s="772">
        <f>'Прогноз движ.ден.средств'!M65</f>
        <v>0</v>
      </c>
      <c r="N70" s="772">
        <f>'Прогноз движ.ден.средств'!N65</f>
        <v>0</v>
      </c>
      <c r="O70" s="772">
        <f>'Прогноз движ.ден.средств'!O65</f>
        <v>0</v>
      </c>
      <c r="P70" s="772">
        <f>'Прогноз движ.ден.средств'!P65</f>
        <v>0</v>
      </c>
      <c r="Q70" s="772">
        <f>'Прогноз движ.ден.средств'!Q65</f>
        <v>0</v>
      </c>
      <c r="R70" s="772">
        <f>'Прогноз движ.ден.средств'!R65</f>
        <v>0</v>
      </c>
      <c r="S70" s="772">
        <f>'Прогноз движ.ден.средств'!S65</f>
        <v>0</v>
      </c>
      <c r="T70" s="772">
        <f>'Прогноз движ.ден.средств'!T65</f>
        <v>0</v>
      </c>
      <c r="U70" s="772">
        <f>'Прогноз движ.ден.средств'!U65</f>
        <v>0</v>
      </c>
      <c r="V70" s="772">
        <f>'Прогноз движ.ден.средств'!V65</f>
        <v>0</v>
      </c>
      <c r="W70" s="772">
        <f>'Прогноз движ.ден.средств'!W65</f>
        <v>0</v>
      </c>
      <c r="X70" s="772">
        <f>'Прогноз движ.ден.средств'!X65</f>
        <v>0</v>
      </c>
      <c r="Y70" s="772">
        <f>'Прогноз движ.ден.средств'!Y65</f>
        <v>0</v>
      </c>
      <c r="Z70" s="772">
        <f>'Прогноз движ.ден.средств'!Z65</f>
        <v>0</v>
      </c>
      <c r="AA70" s="772">
        <f>'Прогноз движ.ден.средств'!AA65</f>
        <v>0</v>
      </c>
      <c r="AB70" s="772">
        <f>'Прогноз движ.ден.средств'!AB65</f>
        <v>0</v>
      </c>
      <c r="AC70" s="772">
        <f>'Прогноз движ.ден.средств'!AC65</f>
        <v>0</v>
      </c>
      <c r="AD70" s="772">
        <f>'Прогноз движ.ден.средств'!AD65</f>
        <v>0</v>
      </c>
      <c r="AE70" s="772">
        <f>'Прогноз движ.ден.средств'!AE65</f>
        <v>0</v>
      </c>
      <c r="AF70" s="772">
        <f>'Прогноз движ.ден.средств'!AF65</f>
        <v>0</v>
      </c>
      <c r="AG70" s="772">
        <f>'Прогноз движ.ден.средств'!AG65</f>
        <v>0</v>
      </c>
      <c r="AH70" s="772">
        <f>'Прогноз движ.ден.средств'!AH65</f>
        <v>0</v>
      </c>
      <c r="AI70" s="772">
        <f>'Прогноз движ.ден.средств'!AI65</f>
        <v>0</v>
      </c>
      <c r="AJ70" s="772">
        <f>'Прогноз движ.ден.средств'!AJ65</f>
        <v>0</v>
      </c>
      <c r="AK70" s="772">
        <f>'Прогноз движ.ден.средств'!AK65</f>
        <v>0</v>
      </c>
      <c r="AL70" s="772">
        <f>'Прогноз движ.ден.средств'!AL65</f>
        <v>0</v>
      </c>
      <c r="AM70" s="772">
        <f>'Прогноз движ.ден.средств'!AM65</f>
        <v>0</v>
      </c>
      <c r="AN70" s="772">
        <f>'Прогноз движ.ден.средств'!AN65</f>
        <v>0</v>
      </c>
      <c r="AO70" s="772">
        <f>'Прогноз движ.ден.средств'!AO65</f>
        <v>0</v>
      </c>
      <c r="AP70" s="772">
        <f>'Прогноз движ.ден.средств'!AP65</f>
        <v>0</v>
      </c>
      <c r="AQ70" s="772">
        <f>'Прогноз движ.ден.средств'!AQ65</f>
        <v>0</v>
      </c>
      <c r="AR70" s="772">
        <f>'Прогноз движ.ден.средств'!AR65</f>
        <v>0</v>
      </c>
      <c r="AS70" s="772">
        <f>'Прогноз движ.ден.средств'!AS65</f>
        <v>0</v>
      </c>
      <c r="AT70" s="772">
        <f>'Прогноз движ.ден.средств'!AT65</f>
        <v>0</v>
      </c>
      <c r="AU70" s="772">
        <f>'Прогноз движ.ден.средств'!AU65</f>
        <v>0</v>
      </c>
      <c r="AV70" s="772">
        <f>'Прогноз движ.ден.средств'!AV65</f>
        <v>0</v>
      </c>
      <c r="AW70" s="772">
        <f>'Прогноз движ.ден.средств'!AW65</f>
        <v>0</v>
      </c>
      <c r="AX70" s="772">
        <f>'Прогноз движ.ден.средств'!AX65</f>
        <v>0</v>
      </c>
      <c r="AY70" s="772">
        <f>'Прогноз движ.ден.средств'!AY65</f>
        <v>0</v>
      </c>
      <c r="AZ70" s="772">
        <f>'Прогноз движ.ден.средств'!AZ65</f>
        <v>0</v>
      </c>
      <c r="BA70" s="772">
        <f>'Прогноз движ.ден.средств'!BA65</f>
        <v>0</v>
      </c>
      <c r="BB70" s="772">
        <f>'Прогноз движ.ден.средств'!BB65</f>
        <v>0</v>
      </c>
      <c r="BC70" s="772">
        <f>'Прогноз движ.ден.средств'!BC65</f>
        <v>0</v>
      </c>
      <c r="BD70" s="772">
        <f>'Прогноз движ.ден.средств'!BD65</f>
        <v>0</v>
      </c>
      <c r="BE70" s="772">
        <f>'Прогноз движ.ден.средств'!BE65</f>
        <v>0</v>
      </c>
      <c r="BF70" s="772">
        <f>'Прогноз движ.ден.средств'!BF65</f>
        <v>0</v>
      </c>
      <c r="BG70" s="772">
        <f>'Прогноз движ.ден.средств'!BG65</f>
        <v>0</v>
      </c>
      <c r="BH70" s="772">
        <f>'Прогноз движ.ден.средств'!BH65</f>
        <v>0</v>
      </c>
      <c r="BI70" s="772">
        <f>'Прогноз движ.ден.средств'!BI65</f>
        <v>0</v>
      </c>
      <c r="BJ70" s="772">
        <f>'Прогноз движ.ден.средств'!BJ65</f>
        <v>0</v>
      </c>
      <c r="BK70" s="772">
        <f>'Прогноз движ.ден.средств'!BK65</f>
        <v>0</v>
      </c>
      <c r="BL70" s="772">
        <f>'Прогноз движ.ден.средств'!BL65</f>
        <v>0</v>
      </c>
      <c r="BM70" s="772">
        <f>'Прогноз движ.ден.средств'!BM65</f>
        <v>0</v>
      </c>
      <c r="BN70" s="772">
        <f>'Прогноз движ.ден.средств'!BN65</f>
        <v>0</v>
      </c>
      <c r="BO70" s="772">
        <f>'Прогноз движ.ден.средств'!BO65</f>
        <v>0</v>
      </c>
      <c r="BP70" s="772">
        <f>'Прогноз движ.ден.средств'!BP65</f>
        <v>0</v>
      </c>
      <c r="BQ70" s="772">
        <f>'Прогноз движ.ден.средств'!BQ65</f>
        <v>0</v>
      </c>
      <c r="BR70" s="772">
        <f>'Прогноз движ.ден.средств'!BR65</f>
        <v>0</v>
      </c>
      <c r="BS70" s="772">
        <f>'Прогноз движ.ден.средств'!BS65</f>
        <v>0</v>
      </c>
      <c r="BT70" s="772">
        <f>'Прогноз движ.ден.средств'!BT65</f>
        <v>0</v>
      </c>
      <c r="BU70" s="772">
        <f>'Прогноз движ.ден.средств'!BU65</f>
        <v>0</v>
      </c>
      <c r="BV70" s="772">
        <f>'Прогноз движ.ден.средств'!BV65</f>
        <v>0</v>
      </c>
      <c r="BW70" s="772">
        <f>'Прогноз движ.ден.средств'!BW65</f>
        <v>0</v>
      </c>
      <c r="BX70" s="772">
        <f>'Прогноз движ.ден.средств'!BX65</f>
        <v>0</v>
      </c>
      <c r="BY70" s="772">
        <f>'Прогноз движ.ден.средств'!BY65</f>
        <v>0</v>
      </c>
      <c r="BZ70" s="772">
        <f>'Прогноз движ.ден.средств'!BZ65</f>
        <v>0</v>
      </c>
      <c r="CA70" s="772">
        <f>'Прогноз движ.ден.средств'!CA65</f>
        <v>0</v>
      </c>
      <c r="CB70" s="772">
        <f>'Прогноз движ.ден.средств'!CB65</f>
        <v>0</v>
      </c>
      <c r="CC70" s="772">
        <f>'Прогноз движ.ден.средств'!CC65</f>
        <v>0</v>
      </c>
      <c r="CD70" s="772">
        <f>'Прогноз движ.ден.средств'!CD65</f>
        <v>0</v>
      </c>
      <c r="CE70" s="772">
        <f>'Прогноз движ.ден.средств'!CE65</f>
        <v>0</v>
      </c>
      <c r="CF70" s="772">
        <f>'Прогноз движ.ден.средств'!CF65</f>
        <v>0</v>
      </c>
      <c r="CG70" s="772">
        <f>'Прогноз движ.ден.средств'!CG65</f>
        <v>0</v>
      </c>
      <c r="CH70" s="772">
        <f>'Прогноз движ.ден.средств'!CH65</f>
        <v>0</v>
      </c>
      <c r="CI70" s="772">
        <f>'Прогноз движ.ден.средств'!CI65</f>
        <v>0</v>
      </c>
      <c r="CJ70" s="772">
        <f>'Прогноз движ.ден.средств'!CJ65</f>
        <v>0</v>
      </c>
      <c r="CK70" s="772">
        <f>'Прогноз движ.ден.средств'!CK65</f>
        <v>0</v>
      </c>
      <c r="CL70" s="772">
        <f>'Прогноз движ.ден.средств'!CL65</f>
        <v>0</v>
      </c>
      <c r="CM70" s="772">
        <f>'Прогноз движ.ден.средств'!CM65</f>
        <v>0</v>
      </c>
      <c r="CN70" s="772">
        <f>'Прогноз движ.ден.средств'!CN65</f>
        <v>0</v>
      </c>
      <c r="CO70" s="772">
        <f>'Прогноз движ.ден.средств'!CO65</f>
        <v>0</v>
      </c>
      <c r="CP70" s="772">
        <f>'Прогноз движ.ден.средств'!CP65</f>
        <v>0</v>
      </c>
      <c r="CQ70" s="772">
        <f>'Прогноз движ.ден.средств'!CQ65</f>
        <v>0</v>
      </c>
      <c r="CR70" s="772">
        <f>'Прогноз движ.ден.средств'!CR65</f>
        <v>0</v>
      </c>
      <c r="CS70" s="772">
        <f>'Прогноз движ.ден.средств'!CS65</f>
        <v>0</v>
      </c>
      <c r="CT70" s="772">
        <f>'Прогноз движ.ден.средств'!CT65</f>
        <v>0</v>
      </c>
      <c r="CU70" s="772">
        <f>'Прогноз движ.ден.средств'!CU65</f>
        <v>0</v>
      </c>
      <c r="CV70" s="772">
        <f>'Прогноз движ.ден.средств'!CV65</f>
        <v>0</v>
      </c>
      <c r="CW70" s="772">
        <f>'Прогноз движ.ден.средств'!CW65</f>
        <v>0</v>
      </c>
      <c r="CX70" s="772">
        <f>'Прогноз движ.ден.средств'!CX65</f>
        <v>0</v>
      </c>
      <c r="CY70" s="772">
        <f>'Прогноз движ.ден.средств'!CY65</f>
        <v>0</v>
      </c>
      <c r="CZ70" s="772">
        <f>'Прогноз движ.ден.средств'!CZ65</f>
        <v>0</v>
      </c>
      <c r="DA70" s="772">
        <f>'Прогноз движ.ден.средств'!DA65</f>
        <v>0</v>
      </c>
      <c r="DB70" s="772">
        <f>'Прогноз движ.ден.средств'!DB65</f>
        <v>0</v>
      </c>
      <c r="DC70" s="772">
        <f>'Прогноз движ.ден.средств'!DC65</f>
        <v>0</v>
      </c>
      <c r="DD70" s="772">
        <f>'Прогноз движ.ден.средств'!DD65</f>
        <v>0</v>
      </c>
      <c r="DE70" s="772">
        <f>'Прогноз движ.ден.средств'!DE65</f>
        <v>0</v>
      </c>
      <c r="DF70" s="772">
        <f>'Прогноз движ.ден.средств'!DF65</f>
        <v>0</v>
      </c>
      <c r="DG70" s="772">
        <f>'Прогноз движ.ден.средств'!DG65</f>
        <v>0</v>
      </c>
      <c r="DH70" s="772">
        <f>'Прогноз движ.ден.средств'!DH65</f>
        <v>0</v>
      </c>
      <c r="DI70" s="772">
        <f>'Прогноз движ.ден.средств'!DI65</f>
        <v>0</v>
      </c>
      <c r="DJ70" s="772">
        <f>'Прогноз движ.ден.средств'!DJ65</f>
        <v>0</v>
      </c>
      <c r="DK70" s="772">
        <f>'Прогноз движ.ден.средств'!DK65</f>
        <v>0</v>
      </c>
      <c r="DL70" s="772">
        <f>'Прогноз движ.ден.средств'!DL65</f>
        <v>0</v>
      </c>
      <c r="DM70" s="772">
        <f>'Прогноз движ.ден.средств'!DM65</f>
        <v>0</v>
      </c>
      <c r="DN70" s="772">
        <f>'Прогноз движ.ден.средств'!DN65</f>
        <v>0</v>
      </c>
      <c r="DO70" s="772">
        <f>'Прогноз движ.ден.средств'!DO65</f>
        <v>0</v>
      </c>
      <c r="DP70" s="772">
        <f>'Прогноз движ.ден.средств'!DP65</f>
        <v>0</v>
      </c>
      <c r="DQ70" s="772">
        <f>'Прогноз движ.ден.средств'!DQ65</f>
        <v>0</v>
      </c>
      <c r="DR70" s="772">
        <f>'Прогноз движ.ден.средств'!DR65</f>
        <v>0</v>
      </c>
      <c r="DS70" s="772">
        <f>'Прогноз движ.ден.средств'!DS65</f>
        <v>0</v>
      </c>
      <c r="DT70" s="772">
        <f>'Прогноз движ.ден.средств'!DT65</f>
        <v>0</v>
      </c>
      <c r="DU70" s="772">
        <f>'Прогноз движ.ден.средств'!DU65</f>
        <v>0</v>
      </c>
      <c r="DV70" s="772">
        <f>'Прогноз движ.ден.средств'!DV65</f>
        <v>0</v>
      </c>
      <c r="DW70" s="772">
        <f>'Прогноз движ.ден.средств'!DW65</f>
        <v>0</v>
      </c>
      <c r="DX70" s="772">
        <f>'Прогноз движ.ден.средств'!DX65</f>
        <v>0</v>
      </c>
      <c r="DY70" s="772">
        <f>'Прогноз движ.ден.средств'!DY65</f>
        <v>0</v>
      </c>
      <c r="DZ70" s="772">
        <f>'Прогноз движ.ден.средств'!DZ65</f>
        <v>0</v>
      </c>
      <c r="EA70" s="772">
        <f>'Прогноз движ.ден.средств'!EA65</f>
        <v>0</v>
      </c>
      <c r="EB70" s="772">
        <f>'Прогноз движ.ден.средств'!EB65</f>
        <v>0</v>
      </c>
      <c r="EC70" s="772">
        <f>'Прогноз движ.ден.средств'!EC65</f>
        <v>0</v>
      </c>
      <c r="ED70" s="772">
        <f>'Прогноз движ.ден.средств'!ED65</f>
        <v>0</v>
      </c>
      <c r="EE70" s="772">
        <f>'Прогноз движ.ден.средств'!EE65</f>
        <v>0</v>
      </c>
      <c r="EF70" s="772">
        <f>'Прогноз движ.ден.средств'!EF65</f>
        <v>0</v>
      </c>
      <c r="EG70" s="772">
        <f>'Прогноз движ.ден.средств'!EG65</f>
        <v>0</v>
      </c>
      <c r="EH70" s="772">
        <f>'Прогноз движ.ден.средств'!EH65</f>
        <v>0</v>
      </c>
      <c r="EI70" s="772">
        <f>'Прогноз движ.ден.средств'!EI65</f>
        <v>0</v>
      </c>
      <c r="EJ70" s="772">
        <f>'Прогноз движ.ден.средств'!EJ65</f>
        <v>0</v>
      </c>
      <c r="EK70" s="772">
        <f>'Прогноз движ.ден.средств'!EK65</f>
        <v>0</v>
      </c>
    </row>
    <row r="71" spans="1:141" ht="15.75" hidden="1" outlineLevel="1" x14ac:dyDescent="0.25">
      <c r="A71" s="418" t="str">
        <f>'Прогноз движ.ден.средств'!A66</f>
        <v>nnn</v>
      </c>
      <c r="B71" s="440">
        <f>'Прогноз движ.ден.средств'!B66</f>
        <v>0</v>
      </c>
      <c r="C71" s="772">
        <f>'Прогноз движ.ден.средств'!C66</f>
        <v>0</v>
      </c>
      <c r="D71" s="772">
        <f>'Прогноз движ.ден.средств'!D66</f>
        <v>0</v>
      </c>
      <c r="E71" s="772">
        <f>'Прогноз движ.ден.средств'!E66</f>
        <v>0</v>
      </c>
      <c r="F71" s="772">
        <f>'Прогноз движ.ден.средств'!F66</f>
        <v>0</v>
      </c>
      <c r="G71" s="772">
        <f>'Прогноз движ.ден.средств'!G66</f>
        <v>0</v>
      </c>
      <c r="H71" s="772">
        <f>'Прогноз движ.ден.средств'!H66</f>
        <v>0</v>
      </c>
      <c r="I71" s="772">
        <f>'Прогноз движ.ден.средств'!I66</f>
        <v>0</v>
      </c>
      <c r="J71" s="772">
        <f>'Прогноз движ.ден.средств'!J66</f>
        <v>0</v>
      </c>
      <c r="K71" s="772">
        <f>'Прогноз движ.ден.средств'!K66</f>
        <v>0</v>
      </c>
      <c r="L71" s="772">
        <f>'Прогноз движ.ден.средств'!L66</f>
        <v>0</v>
      </c>
      <c r="M71" s="772">
        <f>'Прогноз движ.ден.средств'!M66</f>
        <v>0</v>
      </c>
      <c r="N71" s="772">
        <f>'Прогноз движ.ден.средств'!N66</f>
        <v>0</v>
      </c>
      <c r="O71" s="772">
        <f>'Прогноз движ.ден.средств'!O66</f>
        <v>0</v>
      </c>
      <c r="P71" s="772">
        <f>'Прогноз движ.ден.средств'!P66</f>
        <v>0</v>
      </c>
      <c r="Q71" s="772">
        <f>'Прогноз движ.ден.средств'!Q66</f>
        <v>0</v>
      </c>
      <c r="R71" s="772">
        <f>'Прогноз движ.ден.средств'!R66</f>
        <v>0</v>
      </c>
      <c r="S71" s="772">
        <f>'Прогноз движ.ден.средств'!S66</f>
        <v>0</v>
      </c>
      <c r="T71" s="772">
        <f>'Прогноз движ.ден.средств'!T66</f>
        <v>0</v>
      </c>
      <c r="U71" s="772">
        <f>'Прогноз движ.ден.средств'!U66</f>
        <v>0</v>
      </c>
      <c r="V71" s="772">
        <f>'Прогноз движ.ден.средств'!V66</f>
        <v>0</v>
      </c>
      <c r="W71" s="772">
        <f>'Прогноз движ.ден.средств'!W66</f>
        <v>0</v>
      </c>
      <c r="X71" s="772">
        <f>'Прогноз движ.ден.средств'!X66</f>
        <v>0</v>
      </c>
      <c r="Y71" s="772">
        <f>'Прогноз движ.ден.средств'!Y66</f>
        <v>0</v>
      </c>
      <c r="Z71" s="772">
        <f>'Прогноз движ.ден.средств'!Z66</f>
        <v>0</v>
      </c>
      <c r="AA71" s="772">
        <f>'Прогноз движ.ден.средств'!AA66</f>
        <v>0</v>
      </c>
      <c r="AB71" s="772">
        <f>'Прогноз движ.ден.средств'!AB66</f>
        <v>0</v>
      </c>
      <c r="AC71" s="772">
        <f>'Прогноз движ.ден.средств'!AC66</f>
        <v>0</v>
      </c>
      <c r="AD71" s="772">
        <f>'Прогноз движ.ден.средств'!AD66</f>
        <v>0</v>
      </c>
      <c r="AE71" s="772">
        <f>'Прогноз движ.ден.средств'!AE66</f>
        <v>0</v>
      </c>
      <c r="AF71" s="772">
        <f>'Прогноз движ.ден.средств'!AF66</f>
        <v>0</v>
      </c>
      <c r="AG71" s="772">
        <f>'Прогноз движ.ден.средств'!AG66</f>
        <v>0</v>
      </c>
      <c r="AH71" s="772">
        <f>'Прогноз движ.ден.средств'!AH66</f>
        <v>0</v>
      </c>
      <c r="AI71" s="772">
        <f>'Прогноз движ.ден.средств'!AI66</f>
        <v>0</v>
      </c>
      <c r="AJ71" s="772">
        <f>'Прогноз движ.ден.средств'!AJ66</f>
        <v>0</v>
      </c>
      <c r="AK71" s="772">
        <f>'Прогноз движ.ден.средств'!AK66</f>
        <v>0</v>
      </c>
      <c r="AL71" s="772">
        <f>'Прогноз движ.ден.средств'!AL66</f>
        <v>0</v>
      </c>
      <c r="AM71" s="772">
        <f>'Прогноз движ.ден.средств'!AM66</f>
        <v>0</v>
      </c>
      <c r="AN71" s="772">
        <f>'Прогноз движ.ден.средств'!AN66</f>
        <v>0</v>
      </c>
      <c r="AO71" s="772">
        <f>'Прогноз движ.ден.средств'!AO66</f>
        <v>0</v>
      </c>
      <c r="AP71" s="772">
        <f>'Прогноз движ.ден.средств'!AP66</f>
        <v>0</v>
      </c>
      <c r="AQ71" s="772">
        <f>'Прогноз движ.ден.средств'!AQ66</f>
        <v>0</v>
      </c>
      <c r="AR71" s="772">
        <f>'Прогноз движ.ден.средств'!AR66</f>
        <v>0</v>
      </c>
      <c r="AS71" s="772">
        <f>'Прогноз движ.ден.средств'!AS66</f>
        <v>0</v>
      </c>
      <c r="AT71" s="772">
        <f>'Прогноз движ.ден.средств'!AT66</f>
        <v>0</v>
      </c>
      <c r="AU71" s="772">
        <f>'Прогноз движ.ден.средств'!AU66</f>
        <v>0</v>
      </c>
      <c r="AV71" s="772">
        <f>'Прогноз движ.ден.средств'!AV66</f>
        <v>0</v>
      </c>
      <c r="AW71" s="772">
        <f>'Прогноз движ.ден.средств'!AW66</f>
        <v>0</v>
      </c>
      <c r="AX71" s="772">
        <f>'Прогноз движ.ден.средств'!AX66</f>
        <v>0</v>
      </c>
      <c r="AY71" s="772">
        <f>'Прогноз движ.ден.средств'!AY66</f>
        <v>0</v>
      </c>
      <c r="AZ71" s="772">
        <f>'Прогноз движ.ден.средств'!AZ66</f>
        <v>0</v>
      </c>
      <c r="BA71" s="772">
        <f>'Прогноз движ.ден.средств'!BA66</f>
        <v>0</v>
      </c>
      <c r="BB71" s="772">
        <f>'Прогноз движ.ден.средств'!BB66</f>
        <v>0</v>
      </c>
      <c r="BC71" s="772">
        <f>'Прогноз движ.ден.средств'!BC66</f>
        <v>0</v>
      </c>
      <c r="BD71" s="772">
        <f>'Прогноз движ.ден.средств'!BD66</f>
        <v>0</v>
      </c>
      <c r="BE71" s="772">
        <f>'Прогноз движ.ден.средств'!BE66</f>
        <v>0</v>
      </c>
      <c r="BF71" s="772">
        <f>'Прогноз движ.ден.средств'!BF66</f>
        <v>0</v>
      </c>
      <c r="BG71" s="772">
        <f>'Прогноз движ.ден.средств'!BG66</f>
        <v>0</v>
      </c>
      <c r="BH71" s="772">
        <f>'Прогноз движ.ден.средств'!BH66</f>
        <v>0</v>
      </c>
      <c r="BI71" s="772">
        <f>'Прогноз движ.ден.средств'!BI66</f>
        <v>0</v>
      </c>
      <c r="BJ71" s="772">
        <f>'Прогноз движ.ден.средств'!BJ66</f>
        <v>0</v>
      </c>
      <c r="BK71" s="772">
        <f>'Прогноз движ.ден.средств'!BK66</f>
        <v>0</v>
      </c>
      <c r="BL71" s="772">
        <f>'Прогноз движ.ден.средств'!BL66</f>
        <v>0</v>
      </c>
      <c r="BM71" s="772">
        <f>'Прогноз движ.ден.средств'!BM66</f>
        <v>0</v>
      </c>
      <c r="BN71" s="772">
        <f>'Прогноз движ.ден.средств'!BN66</f>
        <v>0</v>
      </c>
      <c r="BO71" s="772">
        <f>'Прогноз движ.ден.средств'!BO66</f>
        <v>0</v>
      </c>
      <c r="BP71" s="772">
        <f>'Прогноз движ.ден.средств'!BP66</f>
        <v>0</v>
      </c>
      <c r="BQ71" s="772">
        <f>'Прогноз движ.ден.средств'!BQ66</f>
        <v>0</v>
      </c>
      <c r="BR71" s="772">
        <f>'Прогноз движ.ден.средств'!BR66</f>
        <v>0</v>
      </c>
      <c r="BS71" s="772">
        <f>'Прогноз движ.ден.средств'!BS66</f>
        <v>0</v>
      </c>
      <c r="BT71" s="772">
        <f>'Прогноз движ.ден.средств'!BT66</f>
        <v>0</v>
      </c>
      <c r="BU71" s="772">
        <f>'Прогноз движ.ден.средств'!BU66</f>
        <v>0</v>
      </c>
      <c r="BV71" s="772">
        <f>'Прогноз движ.ден.средств'!BV66</f>
        <v>0</v>
      </c>
      <c r="BW71" s="772">
        <f>'Прогноз движ.ден.средств'!BW66</f>
        <v>0</v>
      </c>
      <c r="BX71" s="772">
        <f>'Прогноз движ.ден.средств'!BX66</f>
        <v>0</v>
      </c>
      <c r="BY71" s="772">
        <f>'Прогноз движ.ден.средств'!BY66</f>
        <v>0</v>
      </c>
      <c r="BZ71" s="772">
        <f>'Прогноз движ.ден.средств'!BZ66</f>
        <v>0</v>
      </c>
      <c r="CA71" s="772">
        <f>'Прогноз движ.ден.средств'!CA66</f>
        <v>0</v>
      </c>
      <c r="CB71" s="772">
        <f>'Прогноз движ.ден.средств'!CB66</f>
        <v>0</v>
      </c>
      <c r="CC71" s="772">
        <f>'Прогноз движ.ден.средств'!CC66</f>
        <v>0</v>
      </c>
      <c r="CD71" s="772">
        <f>'Прогноз движ.ден.средств'!CD66</f>
        <v>0</v>
      </c>
      <c r="CE71" s="772">
        <f>'Прогноз движ.ден.средств'!CE66</f>
        <v>0</v>
      </c>
      <c r="CF71" s="772">
        <f>'Прогноз движ.ден.средств'!CF66</f>
        <v>0</v>
      </c>
      <c r="CG71" s="772">
        <f>'Прогноз движ.ден.средств'!CG66</f>
        <v>0</v>
      </c>
      <c r="CH71" s="772">
        <f>'Прогноз движ.ден.средств'!CH66</f>
        <v>0</v>
      </c>
      <c r="CI71" s="772">
        <f>'Прогноз движ.ден.средств'!CI66</f>
        <v>0</v>
      </c>
      <c r="CJ71" s="772">
        <f>'Прогноз движ.ден.средств'!CJ66</f>
        <v>0</v>
      </c>
      <c r="CK71" s="772">
        <f>'Прогноз движ.ден.средств'!CK66</f>
        <v>0</v>
      </c>
      <c r="CL71" s="772">
        <f>'Прогноз движ.ден.средств'!CL66</f>
        <v>0</v>
      </c>
      <c r="CM71" s="772">
        <f>'Прогноз движ.ден.средств'!CM66</f>
        <v>0</v>
      </c>
      <c r="CN71" s="772">
        <f>'Прогноз движ.ден.средств'!CN66</f>
        <v>0</v>
      </c>
      <c r="CO71" s="772">
        <f>'Прогноз движ.ден.средств'!CO66</f>
        <v>0</v>
      </c>
      <c r="CP71" s="772">
        <f>'Прогноз движ.ден.средств'!CP66</f>
        <v>0</v>
      </c>
      <c r="CQ71" s="772">
        <f>'Прогноз движ.ден.средств'!CQ66</f>
        <v>0</v>
      </c>
      <c r="CR71" s="772">
        <f>'Прогноз движ.ден.средств'!CR66</f>
        <v>0</v>
      </c>
      <c r="CS71" s="772">
        <f>'Прогноз движ.ден.средств'!CS66</f>
        <v>0</v>
      </c>
      <c r="CT71" s="772">
        <f>'Прогноз движ.ден.средств'!CT66</f>
        <v>0</v>
      </c>
      <c r="CU71" s="772">
        <f>'Прогноз движ.ден.средств'!CU66</f>
        <v>0</v>
      </c>
      <c r="CV71" s="772">
        <f>'Прогноз движ.ден.средств'!CV66</f>
        <v>0</v>
      </c>
      <c r="CW71" s="772">
        <f>'Прогноз движ.ден.средств'!CW66</f>
        <v>0</v>
      </c>
      <c r="CX71" s="772">
        <f>'Прогноз движ.ден.средств'!CX66</f>
        <v>0</v>
      </c>
      <c r="CY71" s="772">
        <f>'Прогноз движ.ден.средств'!CY66</f>
        <v>0</v>
      </c>
      <c r="CZ71" s="772">
        <f>'Прогноз движ.ден.средств'!CZ66</f>
        <v>0</v>
      </c>
      <c r="DA71" s="772">
        <f>'Прогноз движ.ден.средств'!DA66</f>
        <v>0</v>
      </c>
      <c r="DB71" s="772">
        <f>'Прогноз движ.ден.средств'!DB66</f>
        <v>0</v>
      </c>
      <c r="DC71" s="772">
        <f>'Прогноз движ.ден.средств'!DC66</f>
        <v>0</v>
      </c>
      <c r="DD71" s="772">
        <f>'Прогноз движ.ден.средств'!DD66</f>
        <v>0</v>
      </c>
      <c r="DE71" s="772">
        <f>'Прогноз движ.ден.средств'!DE66</f>
        <v>0</v>
      </c>
      <c r="DF71" s="772">
        <f>'Прогноз движ.ден.средств'!DF66</f>
        <v>0</v>
      </c>
      <c r="DG71" s="772">
        <f>'Прогноз движ.ден.средств'!DG66</f>
        <v>0</v>
      </c>
      <c r="DH71" s="772">
        <f>'Прогноз движ.ден.средств'!DH66</f>
        <v>0</v>
      </c>
      <c r="DI71" s="772">
        <f>'Прогноз движ.ден.средств'!DI66</f>
        <v>0</v>
      </c>
      <c r="DJ71" s="772">
        <f>'Прогноз движ.ден.средств'!DJ66</f>
        <v>0</v>
      </c>
      <c r="DK71" s="772">
        <f>'Прогноз движ.ден.средств'!DK66</f>
        <v>0</v>
      </c>
      <c r="DL71" s="772">
        <f>'Прогноз движ.ден.средств'!DL66</f>
        <v>0</v>
      </c>
      <c r="DM71" s="772">
        <f>'Прогноз движ.ден.средств'!DM66</f>
        <v>0</v>
      </c>
      <c r="DN71" s="772">
        <f>'Прогноз движ.ден.средств'!DN66</f>
        <v>0</v>
      </c>
      <c r="DO71" s="772">
        <f>'Прогноз движ.ден.средств'!DO66</f>
        <v>0</v>
      </c>
      <c r="DP71" s="772">
        <f>'Прогноз движ.ден.средств'!DP66</f>
        <v>0</v>
      </c>
      <c r="DQ71" s="772">
        <f>'Прогноз движ.ден.средств'!DQ66</f>
        <v>0</v>
      </c>
      <c r="DR71" s="772">
        <f>'Прогноз движ.ден.средств'!DR66</f>
        <v>0</v>
      </c>
      <c r="DS71" s="772">
        <f>'Прогноз движ.ден.средств'!DS66</f>
        <v>0</v>
      </c>
      <c r="DT71" s="772">
        <f>'Прогноз движ.ден.средств'!DT66</f>
        <v>0</v>
      </c>
      <c r="DU71" s="772">
        <f>'Прогноз движ.ден.средств'!DU66</f>
        <v>0</v>
      </c>
      <c r="DV71" s="772">
        <f>'Прогноз движ.ден.средств'!DV66</f>
        <v>0</v>
      </c>
      <c r="DW71" s="772">
        <f>'Прогноз движ.ден.средств'!DW66</f>
        <v>0</v>
      </c>
      <c r="DX71" s="772">
        <f>'Прогноз движ.ден.средств'!DX66</f>
        <v>0</v>
      </c>
      <c r="DY71" s="772">
        <f>'Прогноз движ.ден.средств'!DY66</f>
        <v>0</v>
      </c>
      <c r="DZ71" s="772">
        <f>'Прогноз движ.ден.средств'!DZ66</f>
        <v>0</v>
      </c>
      <c r="EA71" s="772">
        <f>'Прогноз движ.ден.средств'!EA66</f>
        <v>0</v>
      </c>
      <c r="EB71" s="772">
        <f>'Прогноз движ.ден.средств'!EB66</f>
        <v>0</v>
      </c>
      <c r="EC71" s="772">
        <f>'Прогноз движ.ден.средств'!EC66</f>
        <v>0</v>
      </c>
      <c r="ED71" s="772">
        <f>'Прогноз движ.ден.средств'!ED66</f>
        <v>0</v>
      </c>
      <c r="EE71" s="772">
        <f>'Прогноз движ.ден.средств'!EE66</f>
        <v>0</v>
      </c>
      <c r="EF71" s="772">
        <f>'Прогноз движ.ден.средств'!EF66</f>
        <v>0</v>
      </c>
      <c r="EG71" s="772">
        <f>'Прогноз движ.ден.средств'!EG66</f>
        <v>0</v>
      </c>
      <c r="EH71" s="772">
        <f>'Прогноз движ.ден.средств'!EH66</f>
        <v>0</v>
      </c>
      <c r="EI71" s="772">
        <f>'Прогноз движ.ден.средств'!EI66</f>
        <v>0</v>
      </c>
      <c r="EJ71" s="772">
        <f>'Прогноз движ.ден.средств'!EJ66</f>
        <v>0</v>
      </c>
      <c r="EK71" s="772">
        <f>'Прогноз движ.ден.средств'!EK66</f>
        <v>0</v>
      </c>
    </row>
    <row r="72" spans="1:141" ht="15.75" hidden="1" outlineLevel="1" x14ac:dyDescent="0.25">
      <c r="A72" s="418" t="str">
        <f>'Прогноз движ.ден.средств'!A67</f>
        <v>nnn</v>
      </c>
      <c r="B72" s="440">
        <f>'Прогноз движ.ден.средств'!B67</f>
        <v>0</v>
      </c>
      <c r="C72" s="772">
        <f>'Прогноз движ.ден.средств'!C67</f>
        <v>0</v>
      </c>
      <c r="D72" s="772">
        <f>'Прогноз движ.ден.средств'!D67</f>
        <v>0</v>
      </c>
      <c r="E72" s="772">
        <f>'Прогноз движ.ден.средств'!E67</f>
        <v>0</v>
      </c>
      <c r="F72" s="772">
        <f>'Прогноз движ.ден.средств'!F67</f>
        <v>0</v>
      </c>
      <c r="G72" s="772">
        <f>'Прогноз движ.ден.средств'!G67</f>
        <v>0</v>
      </c>
      <c r="H72" s="772">
        <f>'Прогноз движ.ден.средств'!H67</f>
        <v>0</v>
      </c>
      <c r="I72" s="772">
        <f>'Прогноз движ.ден.средств'!I67</f>
        <v>0</v>
      </c>
      <c r="J72" s="772">
        <f>'Прогноз движ.ден.средств'!J67</f>
        <v>0</v>
      </c>
      <c r="K72" s="772">
        <f>'Прогноз движ.ден.средств'!K67</f>
        <v>0</v>
      </c>
      <c r="L72" s="772">
        <f>'Прогноз движ.ден.средств'!L67</f>
        <v>0</v>
      </c>
      <c r="M72" s="772">
        <f>'Прогноз движ.ден.средств'!M67</f>
        <v>0</v>
      </c>
      <c r="N72" s="772">
        <f>'Прогноз движ.ден.средств'!N67</f>
        <v>0</v>
      </c>
      <c r="O72" s="772">
        <f>'Прогноз движ.ден.средств'!O67</f>
        <v>0</v>
      </c>
      <c r="P72" s="772">
        <f>'Прогноз движ.ден.средств'!P67</f>
        <v>0</v>
      </c>
      <c r="Q72" s="772">
        <f>'Прогноз движ.ден.средств'!Q67</f>
        <v>0</v>
      </c>
      <c r="R72" s="772">
        <f>'Прогноз движ.ден.средств'!R67</f>
        <v>0</v>
      </c>
      <c r="S72" s="772">
        <f>'Прогноз движ.ден.средств'!S67</f>
        <v>0</v>
      </c>
      <c r="T72" s="772">
        <f>'Прогноз движ.ден.средств'!T67</f>
        <v>0</v>
      </c>
      <c r="U72" s="772">
        <f>'Прогноз движ.ден.средств'!U67</f>
        <v>0</v>
      </c>
      <c r="V72" s="772">
        <f>'Прогноз движ.ден.средств'!V67</f>
        <v>0</v>
      </c>
      <c r="W72" s="772">
        <f>'Прогноз движ.ден.средств'!W67</f>
        <v>0</v>
      </c>
      <c r="X72" s="772">
        <f>'Прогноз движ.ден.средств'!X67</f>
        <v>0</v>
      </c>
      <c r="Y72" s="772">
        <f>'Прогноз движ.ден.средств'!Y67</f>
        <v>0</v>
      </c>
      <c r="Z72" s="772">
        <f>'Прогноз движ.ден.средств'!Z67</f>
        <v>0</v>
      </c>
      <c r="AA72" s="772">
        <f>'Прогноз движ.ден.средств'!AA67</f>
        <v>0</v>
      </c>
      <c r="AB72" s="772">
        <f>'Прогноз движ.ден.средств'!AB67</f>
        <v>0</v>
      </c>
      <c r="AC72" s="772">
        <f>'Прогноз движ.ден.средств'!AC67</f>
        <v>0</v>
      </c>
      <c r="AD72" s="772">
        <f>'Прогноз движ.ден.средств'!AD67</f>
        <v>0</v>
      </c>
      <c r="AE72" s="772">
        <f>'Прогноз движ.ден.средств'!AE67</f>
        <v>0</v>
      </c>
      <c r="AF72" s="772">
        <f>'Прогноз движ.ден.средств'!AF67</f>
        <v>0</v>
      </c>
      <c r="AG72" s="772">
        <f>'Прогноз движ.ден.средств'!AG67</f>
        <v>0</v>
      </c>
      <c r="AH72" s="772">
        <f>'Прогноз движ.ден.средств'!AH67</f>
        <v>0</v>
      </c>
      <c r="AI72" s="772">
        <f>'Прогноз движ.ден.средств'!AI67</f>
        <v>0</v>
      </c>
      <c r="AJ72" s="772">
        <f>'Прогноз движ.ден.средств'!AJ67</f>
        <v>0</v>
      </c>
      <c r="AK72" s="772">
        <f>'Прогноз движ.ден.средств'!AK67</f>
        <v>0</v>
      </c>
      <c r="AL72" s="772">
        <f>'Прогноз движ.ден.средств'!AL67</f>
        <v>0</v>
      </c>
      <c r="AM72" s="772">
        <f>'Прогноз движ.ден.средств'!AM67</f>
        <v>0</v>
      </c>
      <c r="AN72" s="772">
        <f>'Прогноз движ.ден.средств'!AN67</f>
        <v>0</v>
      </c>
      <c r="AO72" s="772">
        <f>'Прогноз движ.ден.средств'!AO67</f>
        <v>0</v>
      </c>
      <c r="AP72" s="772">
        <f>'Прогноз движ.ден.средств'!AP67</f>
        <v>0</v>
      </c>
      <c r="AQ72" s="772">
        <f>'Прогноз движ.ден.средств'!AQ67</f>
        <v>0</v>
      </c>
      <c r="AR72" s="772">
        <f>'Прогноз движ.ден.средств'!AR67</f>
        <v>0</v>
      </c>
      <c r="AS72" s="772">
        <f>'Прогноз движ.ден.средств'!AS67</f>
        <v>0</v>
      </c>
      <c r="AT72" s="772">
        <f>'Прогноз движ.ден.средств'!AT67</f>
        <v>0</v>
      </c>
      <c r="AU72" s="772">
        <f>'Прогноз движ.ден.средств'!AU67</f>
        <v>0</v>
      </c>
      <c r="AV72" s="772">
        <f>'Прогноз движ.ден.средств'!AV67</f>
        <v>0</v>
      </c>
      <c r="AW72" s="772">
        <f>'Прогноз движ.ден.средств'!AW67</f>
        <v>0</v>
      </c>
      <c r="AX72" s="772">
        <f>'Прогноз движ.ден.средств'!AX67</f>
        <v>0</v>
      </c>
      <c r="AY72" s="772">
        <f>'Прогноз движ.ден.средств'!AY67</f>
        <v>0</v>
      </c>
      <c r="AZ72" s="772">
        <f>'Прогноз движ.ден.средств'!AZ67</f>
        <v>0</v>
      </c>
      <c r="BA72" s="772">
        <f>'Прогноз движ.ден.средств'!BA67</f>
        <v>0</v>
      </c>
      <c r="BB72" s="772">
        <f>'Прогноз движ.ден.средств'!BB67</f>
        <v>0</v>
      </c>
      <c r="BC72" s="772">
        <f>'Прогноз движ.ден.средств'!BC67</f>
        <v>0</v>
      </c>
      <c r="BD72" s="772">
        <f>'Прогноз движ.ден.средств'!BD67</f>
        <v>0</v>
      </c>
      <c r="BE72" s="772">
        <f>'Прогноз движ.ден.средств'!BE67</f>
        <v>0</v>
      </c>
      <c r="BF72" s="772">
        <f>'Прогноз движ.ден.средств'!BF67</f>
        <v>0</v>
      </c>
      <c r="BG72" s="772">
        <f>'Прогноз движ.ден.средств'!BG67</f>
        <v>0</v>
      </c>
      <c r="BH72" s="772">
        <f>'Прогноз движ.ден.средств'!BH67</f>
        <v>0</v>
      </c>
      <c r="BI72" s="772">
        <f>'Прогноз движ.ден.средств'!BI67</f>
        <v>0</v>
      </c>
      <c r="BJ72" s="772">
        <f>'Прогноз движ.ден.средств'!BJ67</f>
        <v>0</v>
      </c>
      <c r="BK72" s="772">
        <f>'Прогноз движ.ден.средств'!BK67</f>
        <v>0</v>
      </c>
      <c r="BL72" s="772">
        <f>'Прогноз движ.ден.средств'!BL67</f>
        <v>0</v>
      </c>
      <c r="BM72" s="772">
        <f>'Прогноз движ.ден.средств'!BM67</f>
        <v>0</v>
      </c>
      <c r="BN72" s="772">
        <f>'Прогноз движ.ден.средств'!BN67</f>
        <v>0</v>
      </c>
      <c r="BO72" s="772">
        <f>'Прогноз движ.ден.средств'!BO67</f>
        <v>0</v>
      </c>
      <c r="BP72" s="772">
        <f>'Прогноз движ.ден.средств'!BP67</f>
        <v>0</v>
      </c>
      <c r="BQ72" s="772">
        <f>'Прогноз движ.ден.средств'!BQ67</f>
        <v>0</v>
      </c>
      <c r="BR72" s="772">
        <f>'Прогноз движ.ден.средств'!BR67</f>
        <v>0</v>
      </c>
      <c r="BS72" s="772">
        <f>'Прогноз движ.ден.средств'!BS67</f>
        <v>0</v>
      </c>
      <c r="BT72" s="772">
        <f>'Прогноз движ.ден.средств'!BT67</f>
        <v>0</v>
      </c>
      <c r="BU72" s="772">
        <f>'Прогноз движ.ден.средств'!BU67</f>
        <v>0</v>
      </c>
      <c r="BV72" s="772">
        <f>'Прогноз движ.ден.средств'!BV67</f>
        <v>0</v>
      </c>
      <c r="BW72" s="772">
        <f>'Прогноз движ.ден.средств'!BW67</f>
        <v>0</v>
      </c>
      <c r="BX72" s="772">
        <f>'Прогноз движ.ден.средств'!BX67</f>
        <v>0</v>
      </c>
      <c r="BY72" s="772">
        <f>'Прогноз движ.ден.средств'!BY67</f>
        <v>0</v>
      </c>
      <c r="BZ72" s="772">
        <f>'Прогноз движ.ден.средств'!BZ67</f>
        <v>0</v>
      </c>
      <c r="CA72" s="772">
        <f>'Прогноз движ.ден.средств'!CA67</f>
        <v>0</v>
      </c>
      <c r="CB72" s="772">
        <f>'Прогноз движ.ден.средств'!CB67</f>
        <v>0</v>
      </c>
      <c r="CC72" s="772">
        <f>'Прогноз движ.ден.средств'!CC67</f>
        <v>0</v>
      </c>
      <c r="CD72" s="772">
        <f>'Прогноз движ.ден.средств'!CD67</f>
        <v>0</v>
      </c>
      <c r="CE72" s="772">
        <f>'Прогноз движ.ден.средств'!CE67</f>
        <v>0</v>
      </c>
      <c r="CF72" s="772">
        <f>'Прогноз движ.ден.средств'!CF67</f>
        <v>0</v>
      </c>
      <c r="CG72" s="772">
        <f>'Прогноз движ.ден.средств'!CG67</f>
        <v>0</v>
      </c>
      <c r="CH72" s="772">
        <f>'Прогноз движ.ден.средств'!CH67</f>
        <v>0</v>
      </c>
      <c r="CI72" s="772">
        <f>'Прогноз движ.ден.средств'!CI67</f>
        <v>0</v>
      </c>
      <c r="CJ72" s="772">
        <f>'Прогноз движ.ден.средств'!CJ67</f>
        <v>0</v>
      </c>
      <c r="CK72" s="772">
        <f>'Прогноз движ.ден.средств'!CK67</f>
        <v>0</v>
      </c>
      <c r="CL72" s="772">
        <f>'Прогноз движ.ден.средств'!CL67</f>
        <v>0</v>
      </c>
      <c r="CM72" s="772">
        <f>'Прогноз движ.ден.средств'!CM67</f>
        <v>0</v>
      </c>
      <c r="CN72" s="772">
        <f>'Прогноз движ.ден.средств'!CN67</f>
        <v>0</v>
      </c>
      <c r="CO72" s="772">
        <f>'Прогноз движ.ден.средств'!CO67</f>
        <v>0</v>
      </c>
      <c r="CP72" s="772">
        <f>'Прогноз движ.ден.средств'!CP67</f>
        <v>0</v>
      </c>
      <c r="CQ72" s="772">
        <f>'Прогноз движ.ден.средств'!CQ67</f>
        <v>0</v>
      </c>
      <c r="CR72" s="772">
        <f>'Прогноз движ.ден.средств'!CR67</f>
        <v>0</v>
      </c>
      <c r="CS72" s="772">
        <f>'Прогноз движ.ден.средств'!CS67</f>
        <v>0</v>
      </c>
      <c r="CT72" s="772">
        <f>'Прогноз движ.ден.средств'!CT67</f>
        <v>0</v>
      </c>
      <c r="CU72" s="772">
        <f>'Прогноз движ.ден.средств'!CU67</f>
        <v>0</v>
      </c>
      <c r="CV72" s="772">
        <f>'Прогноз движ.ден.средств'!CV67</f>
        <v>0</v>
      </c>
      <c r="CW72" s="772">
        <f>'Прогноз движ.ден.средств'!CW67</f>
        <v>0</v>
      </c>
      <c r="CX72" s="772">
        <f>'Прогноз движ.ден.средств'!CX67</f>
        <v>0</v>
      </c>
      <c r="CY72" s="772">
        <f>'Прогноз движ.ден.средств'!CY67</f>
        <v>0</v>
      </c>
      <c r="CZ72" s="772">
        <f>'Прогноз движ.ден.средств'!CZ67</f>
        <v>0</v>
      </c>
      <c r="DA72" s="772">
        <f>'Прогноз движ.ден.средств'!DA67</f>
        <v>0</v>
      </c>
      <c r="DB72" s="772">
        <f>'Прогноз движ.ден.средств'!DB67</f>
        <v>0</v>
      </c>
      <c r="DC72" s="772">
        <f>'Прогноз движ.ден.средств'!DC67</f>
        <v>0</v>
      </c>
      <c r="DD72" s="772">
        <f>'Прогноз движ.ден.средств'!DD67</f>
        <v>0</v>
      </c>
      <c r="DE72" s="772">
        <f>'Прогноз движ.ден.средств'!DE67</f>
        <v>0</v>
      </c>
      <c r="DF72" s="772">
        <f>'Прогноз движ.ден.средств'!DF67</f>
        <v>0</v>
      </c>
      <c r="DG72" s="772">
        <f>'Прогноз движ.ден.средств'!DG67</f>
        <v>0</v>
      </c>
      <c r="DH72" s="772">
        <f>'Прогноз движ.ден.средств'!DH67</f>
        <v>0</v>
      </c>
      <c r="DI72" s="772">
        <f>'Прогноз движ.ден.средств'!DI67</f>
        <v>0</v>
      </c>
      <c r="DJ72" s="772">
        <f>'Прогноз движ.ден.средств'!DJ67</f>
        <v>0</v>
      </c>
      <c r="DK72" s="772">
        <f>'Прогноз движ.ден.средств'!DK67</f>
        <v>0</v>
      </c>
      <c r="DL72" s="772">
        <f>'Прогноз движ.ден.средств'!DL67</f>
        <v>0</v>
      </c>
      <c r="DM72" s="772">
        <f>'Прогноз движ.ден.средств'!DM67</f>
        <v>0</v>
      </c>
      <c r="DN72" s="772">
        <f>'Прогноз движ.ден.средств'!DN67</f>
        <v>0</v>
      </c>
      <c r="DO72" s="772">
        <f>'Прогноз движ.ден.средств'!DO67</f>
        <v>0</v>
      </c>
      <c r="DP72" s="772">
        <f>'Прогноз движ.ден.средств'!DP67</f>
        <v>0</v>
      </c>
      <c r="DQ72" s="772">
        <f>'Прогноз движ.ден.средств'!DQ67</f>
        <v>0</v>
      </c>
      <c r="DR72" s="772">
        <f>'Прогноз движ.ден.средств'!DR67</f>
        <v>0</v>
      </c>
      <c r="DS72" s="772">
        <f>'Прогноз движ.ден.средств'!DS67</f>
        <v>0</v>
      </c>
      <c r="DT72" s="772">
        <f>'Прогноз движ.ден.средств'!DT67</f>
        <v>0</v>
      </c>
      <c r="DU72" s="772">
        <f>'Прогноз движ.ден.средств'!DU67</f>
        <v>0</v>
      </c>
      <c r="DV72" s="772">
        <f>'Прогноз движ.ден.средств'!DV67</f>
        <v>0</v>
      </c>
      <c r="DW72" s="772">
        <f>'Прогноз движ.ден.средств'!DW67</f>
        <v>0</v>
      </c>
      <c r="DX72" s="772">
        <f>'Прогноз движ.ден.средств'!DX67</f>
        <v>0</v>
      </c>
      <c r="DY72" s="772">
        <f>'Прогноз движ.ден.средств'!DY67</f>
        <v>0</v>
      </c>
      <c r="DZ72" s="772">
        <f>'Прогноз движ.ден.средств'!DZ67</f>
        <v>0</v>
      </c>
      <c r="EA72" s="772">
        <f>'Прогноз движ.ден.средств'!EA67</f>
        <v>0</v>
      </c>
      <c r="EB72" s="772">
        <f>'Прогноз движ.ден.средств'!EB67</f>
        <v>0</v>
      </c>
      <c r="EC72" s="772">
        <f>'Прогноз движ.ден.средств'!EC67</f>
        <v>0</v>
      </c>
      <c r="ED72" s="772">
        <f>'Прогноз движ.ден.средств'!ED67</f>
        <v>0</v>
      </c>
      <c r="EE72" s="772">
        <f>'Прогноз движ.ден.средств'!EE67</f>
        <v>0</v>
      </c>
      <c r="EF72" s="772">
        <f>'Прогноз движ.ден.средств'!EF67</f>
        <v>0</v>
      </c>
      <c r="EG72" s="772">
        <f>'Прогноз движ.ден.средств'!EG67</f>
        <v>0</v>
      </c>
      <c r="EH72" s="772">
        <f>'Прогноз движ.ден.средств'!EH67</f>
        <v>0</v>
      </c>
      <c r="EI72" s="772">
        <f>'Прогноз движ.ден.средств'!EI67</f>
        <v>0</v>
      </c>
      <c r="EJ72" s="772">
        <f>'Прогноз движ.ден.средств'!EJ67</f>
        <v>0</v>
      </c>
      <c r="EK72" s="772">
        <f>'Прогноз движ.ден.средств'!EK67</f>
        <v>0</v>
      </c>
    </row>
    <row r="73" spans="1:141" ht="15.75" hidden="1" outlineLevel="1" x14ac:dyDescent="0.25">
      <c r="A73" s="418" t="str">
        <f>'Прогноз движ.ден.средств'!A68</f>
        <v>nnn</v>
      </c>
      <c r="B73" s="440">
        <f>'Прогноз движ.ден.средств'!B68</f>
        <v>0</v>
      </c>
      <c r="C73" s="772">
        <f>'Прогноз движ.ден.средств'!C68</f>
        <v>0</v>
      </c>
      <c r="D73" s="772">
        <f>'Прогноз движ.ден.средств'!D68</f>
        <v>0</v>
      </c>
      <c r="E73" s="772">
        <f>'Прогноз движ.ден.средств'!E68</f>
        <v>0</v>
      </c>
      <c r="F73" s="772">
        <f>'Прогноз движ.ден.средств'!F68</f>
        <v>0</v>
      </c>
      <c r="G73" s="772">
        <f>'Прогноз движ.ден.средств'!G68</f>
        <v>0</v>
      </c>
      <c r="H73" s="772">
        <f>'Прогноз движ.ден.средств'!H68</f>
        <v>0</v>
      </c>
      <c r="I73" s="772">
        <f>'Прогноз движ.ден.средств'!I68</f>
        <v>0</v>
      </c>
      <c r="J73" s="772">
        <f>'Прогноз движ.ден.средств'!J68</f>
        <v>0</v>
      </c>
      <c r="K73" s="772">
        <f>'Прогноз движ.ден.средств'!K68</f>
        <v>0</v>
      </c>
      <c r="L73" s="772">
        <f>'Прогноз движ.ден.средств'!L68</f>
        <v>0</v>
      </c>
      <c r="M73" s="772">
        <f>'Прогноз движ.ден.средств'!M68</f>
        <v>0</v>
      </c>
      <c r="N73" s="772">
        <f>'Прогноз движ.ден.средств'!N68</f>
        <v>0</v>
      </c>
      <c r="O73" s="772">
        <f>'Прогноз движ.ден.средств'!O68</f>
        <v>0</v>
      </c>
      <c r="P73" s="772">
        <f>'Прогноз движ.ден.средств'!P68</f>
        <v>0</v>
      </c>
      <c r="Q73" s="772">
        <f>'Прогноз движ.ден.средств'!Q68</f>
        <v>0</v>
      </c>
      <c r="R73" s="772">
        <f>'Прогноз движ.ден.средств'!R68</f>
        <v>0</v>
      </c>
      <c r="S73" s="772">
        <f>'Прогноз движ.ден.средств'!S68</f>
        <v>0</v>
      </c>
      <c r="T73" s="772">
        <f>'Прогноз движ.ден.средств'!T68</f>
        <v>0</v>
      </c>
      <c r="U73" s="772">
        <f>'Прогноз движ.ден.средств'!U68</f>
        <v>0</v>
      </c>
      <c r="V73" s="772">
        <f>'Прогноз движ.ден.средств'!V68</f>
        <v>0</v>
      </c>
      <c r="W73" s="772">
        <f>'Прогноз движ.ден.средств'!W68</f>
        <v>0</v>
      </c>
      <c r="X73" s="772">
        <f>'Прогноз движ.ден.средств'!X68</f>
        <v>0</v>
      </c>
      <c r="Y73" s="772">
        <f>'Прогноз движ.ден.средств'!Y68</f>
        <v>0</v>
      </c>
      <c r="Z73" s="772">
        <f>'Прогноз движ.ден.средств'!Z68</f>
        <v>0</v>
      </c>
      <c r="AA73" s="772">
        <f>'Прогноз движ.ден.средств'!AA68</f>
        <v>0</v>
      </c>
      <c r="AB73" s="772">
        <f>'Прогноз движ.ден.средств'!AB68</f>
        <v>0</v>
      </c>
      <c r="AC73" s="772">
        <f>'Прогноз движ.ден.средств'!AC68</f>
        <v>0</v>
      </c>
      <c r="AD73" s="772">
        <f>'Прогноз движ.ден.средств'!AD68</f>
        <v>0</v>
      </c>
      <c r="AE73" s="772">
        <f>'Прогноз движ.ден.средств'!AE68</f>
        <v>0</v>
      </c>
      <c r="AF73" s="772">
        <f>'Прогноз движ.ден.средств'!AF68</f>
        <v>0</v>
      </c>
      <c r="AG73" s="772">
        <f>'Прогноз движ.ден.средств'!AG68</f>
        <v>0</v>
      </c>
      <c r="AH73" s="772">
        <f>'Прогноз движ.ден.средств'!AH68</f>
        <v>0</v>
      </c>
      <c r="AI73" s="772">
        <f>'Прогноз движ.ден.средств'!AI68</f>
        <v>0</v>
      </c>
      <c r="AJ73" s="772">
        <f>'Прогноз движ.ден.средств'!AJ68</f>
        <v>0</v>
      </c>
      <c r="AK73" s="772">
        <f>'Прогноз движ.ден.средств'!AK68</f>
        <v>0</v>
      </c>
      <c r="AL73" s="772">
        <f>'Прогноз движ.ден.средств'!AL68</f>
        <v>0</v>
      </c>
      <c r="AM73" s="772">
        <f>'Прогноз движ.ден.средств'!AM68</f>
        <v>0</v>
      </c>
      <c r="AN73" s="772">
        <f>'Прогноз движ.ден.средств'!AN68</f>
        <v>0</v>
      </c>
      <c r="AO73" s="772">
        <f>'Прогноз движ.ден.средств'!AO68</f>
        <v>0</v>
      </c>
      <c r="AP73" s="772">
        <f>'Прогноз движ.ден.средств'!AP68</f>
        <v>0</v>
      </c>
      <c r="AQ73" s="772">
        <f>'Прогноз движ.ден.средств'!AQ68</f>
        <v>0</v>
      </c>
      <c r="AR73" s="772">
        <f>'Прогноз движ.ден.средств'!AR68</f>
        <v>0</v>
      </c>
      <c r="AS73" s="772">
        <f>'Прогноз движ.ден.средств'!AS68</f>
        <v>0</v>
      </c>
      <c r="AT73" s="772">
        <f>'Прогноз движ.ден.средств'!AT68</f>
        <v>0</v>
      </c>
      <c r="AU73" s="772">
        <f>'Прогноз движ.ден.средств'!AU68</f>
        <v>0</v>
      </c>
      <c r="AV73" s="772">
        <f>'Прогноз движ.ден.средств'!AV68</f>
        <v>0</v>
      </c>
      <c r="AW73" s="772">
        <f>'Прогноз движ.ден.средств'!AW68</f>
        <v>0</v>
      </c>
      <c r="AX73" s="772">
        <f>'Прогноз движ.ден.средств'!AX68</f>
        <v>0</v>
      </c>
      <c r="AY73" s="772">
        <f>'Прогноз движ.ден.средств'!AY68</f>
        <v>0</v>
      </c>
      <c r="AZ73" s="772">
        <f>'Прогноз движ.ден.средств'!AZ68</f>
        <v>0</v>
      </c>
      <c r="BA73" s="772">
        <f>'Прогноз движ.ден.средств'!BA68</f>
        <v>0</v>
      </c>
      <c r="BB73" s="772">
        <f>'Прогноз движ.ден.средств'!BB68</f>
        <v>0</v>
      </c>
      <c r="BC73" s="772">
        <f>'Прогноз движ.ден.средств'!BC68</f>
        <v>0</v>
      </c>
      <c r="BD73" s="772">
        <f>'Прогноз движ.ден.средств'!BD68</f>
        <v>0</v>
      </c>
      <c r="BE73" s="772">
        <f>'Прогноз движ.ден.средств'!BE68</f>
        <v>0</v>
      </c>
      <c r="BF73" s="772">
        <f>'Прогноз движ.ден.средств'!BF68</f>
        <v>0</v>
      </c>
      <c r="BG73" s="772">
        <f>'Прогноз движ.ден.средств'!BG68</f>
        <v>0</v>
      </c>
      <c r="BH73" s="772">
        <f>'Прогноз движ.ден.средств'!BH68</f>
        <v>0</v>
      </c>
      <c r="BI73" s="772">
        <f>'Прогноз движ.ден.средств'!BI68</f>
        <v>0</v>
      </c>
      <c r="BJ73" s="772">
        <f>'Прогноз движ.ден.средств'!BJ68</f>
        <v>0</v>
      </c>
      <c r="BK73" s="772">
        <f>'Прогноз движ.ден.средств'!BK68</f>
        <v>0</v>
      </c>
      <c r="BL73" s="772">
        <f>'Прогноз движ.ден.средств'!BL68</f>
        <v>0</v>
      </c>
      <c r="BM73" s="772">
        <f>'Прогноз движ.ден.средств'!BM68</f>
        <v>0</v>
      </c>
      <c r="BN73" s="772">
        <f>'Прогноз движ.ден.средств'!BN68</f>
        <v>0</v>
      </c>
      <c r="BO73" s="772">
        <f>'Прогноз движ.ден.средств'!BO68</f>
        <v>0</v>
      </c>
      <c r="BP73" s="772">
        <f>'Прогноз движ.ден.средств'!BP68</f>
        <v>0</v>
      </c>
      <c r="BQ73" s="772">
        <f>'Прогноз движ.ден.средств'!BQ68</f>
        <v>0</v>
      </c>
      <c r="BR73" s="772">
        <f>'Прогноз движ.ден.средств'!BR68</f>
        <v>0</v>
      </c>
      <c r="BS73" s="772">
        <f>'Прогноз движ.ден.средств'!BS68</f>
        <v>0</v>
      </c>
      <c r="BT73" s="772">
        <f>'Прогноз движ.ден.средств'!BT68</f>
        <v>0</v>
      </c>
      <c r="BU73" s="772">
        <f>'Прогноз движ.ден.средств'!BU68</f>
        <v>0</v>
      </c>
      <c r="BV73" s="772">
        <f>'Прогноз движ.ден.средств'!BV68</f>
        <v>0</v>
      </c>
      <c r="BW73" s="772">
        <f>'Прогноз движ.ден.средств'!BW68</f>
        <v>0</v>
      </c>
      <c r="BX73" s="772">
        <f>'Прогноз движ.ден.средств'!BX68</f>
        <v>0</v>
      </c>
      <c r="BY73" s="772">
        <f>'Прогноз движ.ден.средств'!BY68</f>
        <v>0</v>
      </c>
      <c r="BZ73" s="772">
        <f>'Прогноз движ.ден.средств'!BZ68</f>
        <v>0</v>
      </c>
      <c r="CA73" s="772">
        <f>'Прогноз движ.ден.средств'!CA68</f>
        <v>0</v>
      </c>
      <c r="CB73" s="772">
        <f>'Прогноз движ.ден.средств'!CB68</f>
        <v>0</v>
      </c>
      <c r="CC73" s="772">
        <f>'Прогноз движ.ден.средств'!CC68</f>
        <v>0</v>
      </c>
      <c r="CD73" s="772">
        <f>'Прогноз движ.ден.средств'!CD68</f>
        <v>0</v>
      </c>
      <c r="CE73" s="772">
        <f>'Прогноз движ.ден.средств'!CE68</f>
        <v>0</v>
      </c>
      <c r="CF73" s="772">
        <f>'Прогноз движ.ден.средств'!CF68</f>
        <v>0</v>
      </c>
      <c r="CG73" s="772">
        <f>'Прогноз движ.ден.средств'!CG68</f>
        <v>0</v>
      </c>
      <c r="CH73" s="772">
        <f>'Прогноз движ.ден.средств'!CH68</f>
        <v>0</v>
      </c>
      <c r="CI73" s="772">
        <f>'Прогноз движ.ден.средств'!CI68</f>
        <v>0</v>
      </c>
      <c r="CJ73" s="772">
        <f>'Прогноз движ.ден.средств'!CJ68</f>
        <v>0</v>
      </c>
      <c r="CK73" s="772">
        <f>'Прогноз движ.ден.средств'!CK68</f>
        <v>0</v>
      </c>
      <c r="CL73" s="772">
        <f>'Прогноз движ.ден.средств'!CL68</f>
        <v>0</v>
      </c>
      <c r="CM73" s="772">
        <f>'Прогноз движ.ден.средств'!CM68</f>
        <v>0</v>
      </c>
      <c r="CN73" s="772">
        <f>'Прогноз движ.ден.средств'!CN68</f>
        <v>0</v>
      </c>
      <c r="CO73" s="772">
        <f>'Прогноз движ.ден.средств'!CO68</f>
        <v>0</v>
      </c>
      <c r="CP73" s="772">
        <f>'Прогноз движ.ден.средств'!CP68</f>
        <v>0</v>
      </c>
      <c r="CQ73" s="772">
        <f>'Прогноз движ.ден.средств'!CQ68</f>
        <v>0</v>
      </c>
      <c r="CR73" s="772">
        <f>'Прогноз движ.ден.средств'!CR68</f>
        <v>0</v>
      </c>
      <c r="CS73" s="772">
        <f>'Прогноз движ.ден.средств'!CS68</f>
        <v>0</v>
      </c>
      <c r="CT73" s="772">
        <f>'Прогноз движ.ден.средств'!CT68</f>
        <v>0</v>
      </c>
      <c r="CU73" s="772">
        <f>'Прогноз движ.ден.средств'!CU68</f>
        <v>0</v>
      </c>
      <c r="CV73" s="772">
        <f>'Прогноз движ.ден.средств'!CV68</f>
        <v>0</v>
      </c>
      <c r="CW73" s="772">
        <f>'Прогноз движ.ден.средств'!CW68</f>
        <v>0</v>
      </c>
      <c r="CX73" s="772">
        <f>'Прогноз движ.ден.средств'!CX68</f>
        <v>0</v>
      </c>
      <c r="CY73" s="772">
        <f>'Прогноз движ.ден.средств'!CY68</f>
        <v>0</v>
      </c>
      <c r="CZ73" s="772">
        <f>'Прогноз движ.ден.средств'!CZ68</f>
        <v>0</v>
      </c>
      <c r="DA73" s="772">
        <f>'Прогноз движ.ден.средств'!DA68</f>
        <v>0</v>
      </c>
      <c r="DB73" s="772">
        <f>'Прогноз движ.ден.средств'!DB68</f>
        <v>0</v>
      </c>
      <c r="DC73" s="772">
        <f>'Прогноз движ.ден.средств'!DC68</f>
        <v>0</v>
      </c>
      <c r="DD73" s="772">
        <f>'Прогноз движ.ден.средств'!DD68</f>
        <v>0</v>
      </c>
      <c r="DE73" s="772">
        <f>'Прогноз движ.ден.средств'!DE68</f>
        <v>0</v>
      </c>
      <c r="DF73" s="772">
        <f>'Прогноз движ.ден.средств'!DF68</f>
        <v>0</v>
      </c>
      <c r="DG73" s="772">
        <f>'Прогноз движ.ден.средств'!DG68</f>
        <v>0</v>
      </c>
      <c r="DH73" s="772">
        <f>'Прогноз движ.ден.средств'!DH68</f>
        <v>0</v>
      </c>
      <c r="DI73" s="772">
        <f>'Прогноз движ.ден.средств'!DI68</f>
        <v>0</v>
      </c>
      <c r="DJ73" s="772">
        <f>'Прогноз движ.ден.средств'!DJ68</f>
        <v>0</v>
      </c>
      <c r="DK73" s="772">
        <f>'Прогноз движ.ден.средств'!DK68</f>
        <v>0</v>
      </c>
      <c r="DL73" s="772">
        <f>'Прогноз движ.ден.средств'!DL68</f>
        <v>0</v>
      </c>
      <c r="DM73" s="772">
        <f>'Прогноз движ.ден.средств'!DM68</f>
        <v>0</v>
      </c>
      <c r="DN73" s="772">
        <f>'Прогноз движ.ден.средств'!DN68</f>
        <v>0</v>
      </c>
      <c r="DO73" s="772">
        <f>'Прогноз движ.ден.средств'!DO68</f>
        <v>0</v>
      </c>
      <c r="DP73" s="772">
        <f>'Прогноз движ.ден.средств'!DP68</f>
        <v>0</v>
      </c>
      <c r="DQ73" s="772">
        <f>'Прогноз движ.ден.средств'!DQ68</f>
        <v>0</v>
      </c>
      <c r="DR73" s="772">
        <f>'Прогноз движ.ден.средств'!DR68</f>
        <v>0</v>
      </c>
      <c r="DS73" s="772">
        <f>'Прогноз движ.ден.средств'!DS68</f>
        <v>0</v>
      </c>
      <c r="DT73" s="772">
        <f>'Прогноз движ.ден.средств'!DT68</f>
        <v>0</v>
      </c>
      <c r="DU73" s="772">
        <f>'Прогноз движ.ден.средств'!DU68</f>
        <v>0</v>
      </c>
      <c r="DV73" s="772">
        <f>'Прогноз движ.ден.средств'!DV68</f>
        <v>0</v>
      </c>
      <c r="DW73" s="772">
        <f>'Прогноз движ.ден.средств'!DW68</f>
        <v>0</v>
      </c>
      <c r="DX73" s="772">
        <f>'Прогноз движ.ден.средств'!DX68</f>
        <v>0</v>
      </c>
      <c r="DY73" s="772">
        <f>'Прогноз движ.ден.средств'!DY68</f>
        <v>0</v>
      </c>
      <c r="DZ73" s="772">
        <f>'Прогноз движ.ден.средств'!DZ68</f>
        <v>0</v>
      </c>
      <c r="EA73" s="772">
        <f>'Прогноз движ.ден.средств'!EA68</f>
        <v>0</v>
      </c>
      <c r="EB73" s="772">
        <f>'Прогноз движ.ден.средств'!EB68</f>
        <v>0</v>
      </c>
      <c r="EC73" s="772">
        <f>'Прогноз движ.ден.средств'!EC68</f>
        <v>0</v>
      </c>
      <c r="ED73" s="772">
        <f>'Прогноз движ.ден.средств'!ED68</f>
        <v>0</v>
      </c>
      <c r="EE73" s="772">
        <f>'Прогноз движ.ден.средств'!EE68</f>
        <v>0</v>
      </c>
      <c r="EF73" s="772">
        <f>'Прогноз движ.ден.средств'!EF68</f>
        <v>0</v>
      </c>
      <c r="EG73" s="772">
        <f>'Прогноз движ.ден.средств'!EG68</f>
        <v>0</v>
      </c>
      <c r="EH73" s="772">
        <f>'Прогноз движ.ден.средств'!EH68</f>
        <v>0</v>
      </c>
      <c r="EI73" s="772">
        <f>'Прогноз движ.ден.средств'!EI68</f>
        <v>0</v>
      </c>
      <c r="EJ73" s="772">
        <f>'Прогноз движ.ден.средств'!EJ68</f>
        <v>0</v>
      </c>
      <c r="EK73" s="772">
        <f>'Прогноз движ.ден.средств'!EK68</f>
        <v>0</v>
      </c>
    </row>
    <row r="74" spans="1:141" ht="15.75" hidden="1" outlineLevel="1" x14ac:dyDescent="0.25">
      <c r="A74" s="418" t="str">
        <f>'Прогноз движ.ден.средств'!A69</f>
        <v>nnn</v>
      </c>
      <c r="B74" s="440">
        <f>'Прогноз движ.ден.средств'!B69</f>
        <v>0</v>
      </c>
      <c r="C74" s="772">
        <f>'Прогноз движ.ден.средств'!C69</f>
        <v>0</v>
      </c>
      <c r="D74" s="772">
        <f>'Прогноз движ.ден.средств'!D69</f>
        <v>0</v>
      </c>
      <c r="E74" s="772">
        <f>'Прогноз движ.ден.средств'!E69</f>
        <v>0</v>
      </c>
      <c r="F74" s="772">
        <f>'Прогноз движ.ден.средств'!F69</f>
        <v>0</v>
      </c>
      <c r="G74" s="772">
        <f>'Прогноз движ.ден.средств'!G69</f>
        <v>0</v>
      </c>
      <c r="H74" s="772">
        <f>'Прогноз движ.ден.средств'!H69</f>
        <v>0</v>
      </c>
      <c r="I74" s="772">
        <f>'Прогноз движ.ден.средств'!I69</f>
        <v>0</v>
      </c>
      <c r="J74" s="772">
        <f>'Прогноз движ.ден.средств'!J69</f>
        <v>0</v>
      </c>
      <c r="K74" s="772">
        <f>'Прогноз движ.ден.средств'!K69</f>
        <v>0</v>
      </c>
      <c r="L74" s="772">
        <f>'Прогноз движ.ден.средств'!L69</f>
        <v>0</v>
      </c>
      <c r="M74" s="772">
        <f>'Прогноз движ.ден.средств'!M69</f>
        <v>0</v>
      </c>
      <c r="N74" s="772">
        <f>'Прогноз движ.ден.средств'!N69</f>
        <v>0</v>
      </c>
      <c r="O74" s="772">
        <f>'Прогноз движ.ден.средств'!O69</f>
        <v>0</v>
      </c>
      <c r="P74" s="772">
        <f>'Прогноз движ.ден.средств'!P69</f>
        <v>0</v>
      </c>
      <c r="Q74" s="772">
        <f>'Прогноз движ.ден.средств'!Q69</f>
        <v>0</v>
      </c>
      <c r="R74" s="772">
        <f>'Прогноз движ.ден.средств'!R69</f>
        <v>0</v>
      </c>
      <c r="S74" s="772">
        <f>'Прогноз движ.ден.средств'!S69</f>
        <v>0</v>
      </c>
      <c r="T74" s="772">
        <f>'Прогноз движ.ден.средств'!T69</f>
        <v>0</v>
      </c>
      <c r="U74" s="772">
        <f>'Прогноз движ.ден.средств'!U69</f>
        <v>0</v>
      </c>
      <c r="V74" s="772">
        <f>'Прогноз движ.ден.средств'!V69</f>
        <v>0</v>
      </c>
      <c r="W74" s="772">
        <f>'Прогноз движ.ден.средств'!W69</f>
        <v>0</v>
      </c>
      <c r="X74" s="772">
        <f>'Прогноз движ.ден.средств'!X69</f>
        <v>0</v>
      </c>
      <c r="Y74" s="772">
        <f>'Прогноз движ.ден.средств'!Y69</f>
        <v>0</v>
      </c>
      <c r="Z74" s="772">
        <f>'Прогноз движ.ден.средств'!Z69</f>
        <v>0</v>
      </c>
      <c r="AA74" s="772">
        <f>'Прогноз движ.ден.средств'!AA69</f>
        <v>0</v>
      </c>
      <c r="AB74" s="772">
        <f>'Прогноз движ.ден.средств'!AB69</f>
        <v>0</v>
      </c>
      <c r="AC74" s="772">
        <f>'Прогноз движ.ден.средств'!AC69</f>
        <v>0</v>
      </c>
      <c r="AD74" s="772">
        <f>'Прогноз движ.ден.средств'!AD69</f>
        <v>0</v>
      </c>
      <c r="AE74" s="772">
        <f>'Прогноз движ.ден.средств'!AE69</f>
        <v>0</v>
      </c>
      <c r="AF74" s="772">
        <f>'Прогноз движ.ден.средств'!AF69</f>
        <v>0</v>
      </c>
      <c r="AG74" s="772">
        <f>'Прогноз движ.ден.средств'!AG69</f>
        <v>0</v>
      </c>
      <c r="AH74" s="772">
        <f>'Прогноз движ.ден.средств'!AH69</f>
        <v>0</v>
      </c>
      <c r="AI74" s="772">
        <f>'Прогноз движ.ден.средств'!AI69</f>
        <v>0</v>
      </c>
      <c r="AJ74" s="772">
        <f>'Прогноз движ.ден.средств'!AJ69</f>
        <v>0</v>
      </c>
      <c r="AK74" s="772">
        <f>'Прогноз движ.ден.средств'!AK69</f>
        <v>0</v>
      </c>
      <c r="AL74" s="772">
        <f>'Прогноз движ.ден.средств'!AL69</f>
        <v>0</v>
      </c>
      <c r="AM74" s="772">
        <f>'Прогноз движ.ден.средств'!AM69</f>
        <v>0</v>
      </c>
      <c r="AN74" s="772">
        <f>'Прогноз движ.ден.средств'!AN69</f>
        <v>0</v>
      </c>
      <c r="AO74" s="772">
        <f>'Прогноз движ.ден.средств'!AO69</f>
        <v>0</v>
      </c>
      <c r="AP74" s="772">
        <f>'Прогноз движ.ден.средств'!AP69</f>
        <v>0</v>
      </c>
      <c r="AQ74" s="772">
        <f>'Прогноз движ.ден.средств'!AQ69</f>
        <v>0</v>
      </c>
      <c r="AR74" s="772">
        <f>'Прогноз движ.ден.средств'!AR69</f>
        <v>0</v>
      </c>
      <c r="AS74" s="772">
        <f>'Прогноз движ.ден.средств'!AS69</f>
        <v>0</v>
      </c>
      <c r="AT74" s="772">
        <f>'Прогноз движ.ден.средств'!AT69</f>
        <v>0</v>
      </c>
      <c r="AU74" s="772">
        <f>'Прогноз движ.ден.средств'!AU69</f>
        <v>0</v>
      </c>
      <c r="AV74" s="772">
        <f>'Прогноз движ.ден.средств'!AV69</f>
        <v>0</v>
      </c>
      <c r="AW74" s="772">
        <f>'Прогноз движ.ден.средств'!AW69</f>
        <v>0</v>
      </c>
      <c r="AX74" s="772">
        <f>'Прогноз движ.ден.средств'!AX69</f>
        <v>0</v>
      </c>
      <c r="AY74" s="772">
        <f>'Прогноз движ.ден.средств'!AY69</f>
        <v>0</v>
      </c>
      <c r="AZ74" s="772">
        <f>'Прогноз движ.ден.средств'!AZ69</f>
        <v>0</v>
      </c>
      <c r="BA74" s="772">
        <f>'Прогноз движ.ден.средств'!BA69</f>
        <v>0</v>
      </c>
      <c r="BB74" s="772">
        <f>'Прогноз движ.ден.средств'!BB69</f>
        <v>0</v>
      </c>
      <c r="BC74" s="772">
        <f>'Прогноз движ.ден.средств'!BC69</f>
        <v>0</v>
      </c>
      <c r="BD74" s="772">
        <f>'Прогноз движ.ден.средств'!BD69</f>
        <v>0</v>
      </c>
      <c r="BE74" s="772">
        <f>'Прогноз движ.ден.средств'!BE69</f>
        <v>0</v>
      </c>
      <c r="BF74" s="772">
        <f>'Прогноз движ.ден.средств'!BF69</f>
        <v>0</v>
      </c>
      <c r="BG74" s="772">
        <f>'Прогноз движ.ден.средств'!BG69</f>
        <v>0</v>
      </c>
      <c r="BH74" s="772">
        <f>'Прогноз движ.ден.средств'!BH69</f>
        <v>0</v>
      </c>
      <c r="BI74" s="772">
        <f>'Прогноз движ.ден.средств'!BI69</f>
        <v>0</v>
      </c>
      <c r="BJ74" s="772">
        <f>'Прогноз движ.ден.средств'!BJ69</f>
        <v>0</v>
      </c>
      <c r="BK74" s="772">
        <f>'Прогноз движ.ден.средств'!BK69</f>
        <v>0</v>
      </c>
      <c r="BL74" s="772">
        <f>'Прогноз движ.ден.средств'!BL69</f>
        <v>0</v>
      </c>
      <c r="BM74" s="772">
        <f>'Прогноз движ.ден.средств'!BM69</f>
        <v>0</v>
      </c>
      <c r="BN74" s="772">
        <f>'Прогноз движ.ден.средств'!BN69</f>
        <v>0</v>
      </c>
      <c r="BO74" s="772">
        <f>'Прогноз движ.ден.средств'!BO69</f>
        <v>0</v>
      </c>
      <c r="BP74" s="772">
        <f>'Прогноз движ.ден.средств'!BP69</f>
        <v>0</v>
      </c>
      <c r="BQ74" s="772">
        <f>'Прогноз движ.ден.средств'!BQ69</f>
        <v>0</v>
      </c>
      <c r="BR74" s="772">
        <f>'Прогноз движ.ден.средств'!BR69</f>
        <v>0</v>
      </c>
      <c r="BS74" s="772">
        <f>'Прогноз движ.ден.средств'!BS69</f>
        <v>0</v>
      </c>
      <c r="BT74" s="772">
        <f>'Прогноз движ.ден.средств'!BT69</f>
        <v>0</v>
      </c>
      <c r="BU74" s="772">
        <f>'Прогноз движ.ден.средств'!BU69</f>
        <v>0</v>
      </c>
      <c r="BV74" s="772">
        <f>'Прогноз движ.ден.средств'!BV69</f>
        <v>0</v>
      </c>
      <c r="BW74" s="772">
        <f>'Прогноз движ.ден.средств'!BW69</f>
        <v>0</v>
      </c>
      <c r="BX74" s="772">
        <f>'Прогноз движ.ден.средств'!BX69</f>
        <v>0</v>
      </c>
      <c r="BY74" s="772">
        <f>'Прогноз движ.ден.средств'!BY69</f>
        <v>0</v>
      </c>
      <c r="BZ74" s="772">
        <f>'Прогноз движ.ден.средств'!BZ69</f>
        <v>0</v>
      </c>
      <c r="CA74" s="772">
        <f>'Прогноз движ.ден.средств'!CA69</f>
        <v>0</v>
      </c>
      <c r="CB74" s="772">
        <f>'Прогноз движ.ден.средств'!CB69</f>
        <v>0</v>
      </c>
      <c r="CC74" s="772">
        <f>'Прогноз движ.ден.средств'!CC69</f>
        <v>0</v>
      </c>
      <c r="CD74" s="772">
        <f>'Прогноз движ.ден.средств'!CD69</f>
        <v>0</v>
      </c>
      <c r="CE74" s="772">
        <f>'Прогноз движ.ден.средств'!CE69</f>
        <v>0</v>
      </c>
      <c r="CF74" s="772">
        <f>'Прогноз движ.ден.средств'!CF69</f>
        <v>0</v>
      </c>
      <c r="CG74" s="772">
        <f>'Прогноз движ.ден.средств'!CG69</f>
        <v>0</v>
      </c>
      <c r="CH74" s="772">
        <f>'Прогноз движ.ден.средств'!CH69</f>
        <v>0</v>
      </c>
      <c r="CI74" s="772">
        <f>'Прогноз движ.ден.средств'!CI69</f>
        <v>0</v>
      </c>
      <c r="CJ74" s="772">
        <f>'Прогноз движ.ден.средств'!CJ69</f>
        <v>0</v>
      </c>
      <c r="CK74" s="772">
        <f>'Прогноз движ.ден.средств'!CK69</f>
        <v>0</v>
      </c>
      <c r="CL74" s="772">
        <f>'Прогноз движ.ден.средств'!CL69</f>
        <v>0</v>
      </c>
      <c r="CM74" s="772">
        <f>'Прогноз движ.ден.средств'!CM69</f>
        <v>0</v>
      </c>
      <c r="CN74" s="772">
        <f>'Прогноз движ.ден.средств'!CN69</f>
        <v>0</v>
      </c>
      <c r="CO74" s="772">
        <f>'Прогноз движ.ден.средств'!CO69</f>
        <v>0</v>
      </c>
      <c r="CP74" s="772">
        <f>'Прогноз движ.ден.средств'!CP69</f>
        <v>0</v>
      </c>
      <c r="CQ74" s="772">
        <f>'Прогноз движ.ден.средств'!CQ69</f>
        <v>0</v>
      </c>
      <c r="CR74" s="772">
        <f>'Прогноз движ.ден.средств'!CR69</f>
        <v>0</v>
      </c>
      <c r="CS74" s="772">
        <f>'Прогноз движ.ден.средств'!CS69</f>
        <v>0</v>
      </c>
      <c r="CT74" s="772">
        <f>'Прогноз движ.ден.средств'!CT69</f>
        <v>0</v>
      </c>
      <c r="CU74" s="772">
        <f>'Прогноз движ.ден.средств'!CU69</f>
        <v>0</v>
      </c>
      <c r="CV74" s="772">
        <f>'Прогноз движ.ден.средств'!CV69</f>
        <v>0</v>
      </c>
      <c r="CW74" s="772">
        <f>'Прогноз движ.ден.средств'!CW69</f>
        <v>0</v>
      </c>
      <c r="CX74" s="772">
        <f>'Прогноз движ.ден.средств'!CX69</f>
        <v>0</v>
      </c>
      <c r="CY74" s="772">
        <f>'Прогноз движ.ден.средств'!CY69</f>
        <v>0</v>
      </c>
      <c r="CZ74" s="772">
        <f>'Прогноз движ.ден.средств'!CZ69</f>
        <v>0</v>
      </c>
      <c r="DA74" s="772">
        <f>'Прогноз движ.ден.средств'!DA69</f>
        <v>0</v>
      </c>
      <c r="DB74" s="772">
        <f>'Прогноз движ.ден.средств'!DB69</f>
        <v>0</v>
      </c>
      <c r="DC74" s="772">
        <f>'Прогноз движ.ден.средств'!DC69</f>
        <v>0</v>
      </c>
      <c r="DD74" s="772">
        <f>'Прогноз движ.ден.средств'!DD69</f>
        <v>0</v>
      </c>
      <c r="DE74" s="772">
        <f>'Прогноз движ.ден.средств'!DE69</f>
        <v>0</v>
      </c>
      <c r="DF74" s="772">
        <f>'Прогноз движ.ден.средств'!DF69</f>
        <v>0</v>
      </c>
      <c r="DG74" s="772">
        <f>'Прогноз движ.ден.средств'!DG69</f>
        <v>0</v>
      </c>
      <c r="DH74" s="772">
        <f>'Прогноз движ.ден.средств'!DH69</f>
        <v>0</v>
      </c>
      <c r="DI74" s="772">
        <f>'Прогноз движ.ден.средств'!DI69</f>
        <v>0</v>
      </c>
      <c r="DJ74" s="772">
        <f>'Прогноз движ.ден.средств'!DJ69</f>
        <v>0</v>
      </c>
      <c r="DK74" s="772">
        <f>'Прогноз движ.ден.средств'!DK69</f>
        <v>0</v>
      </c>
      <c r="DL74" s="772">
        <f>'Прогноз движ.ден.средств'!DL69</f>
        <v>0</v>
      </c>
      <c r="DM74" s="772">
        <f>'Прогноз движ.ден.средств'!DM69</f>
        <v>0</v>
      </c>
      <c r="DN74" s="772">
        <f>'Прогноз движ.ден.средств'!DN69</f>
        <v>0</v>
      </c>
      <c r="DO74" s="772">
        <f>'Прогноз движ.ден.средств'!DO69</f>
        <v>0</v>
      </c>
      <c r="DP74" s="772">
        <f>'Прогноз движ.ден.средств'!DP69</f>
        <v>0</v>
      </c>
      <c r="DQ74" s="772">
        <f>'Прогноз движ.ден.средств'!DQ69</f>
        <v>0</v>
      </c>
      <c r="DR74" s="772">
        <f>'Прогноз движ.ден.средств'!DR69</f>
        <v>0</v>
      </c>
      <c r="DS74" s="772">
        <f>'Прогноз движ.ден.средств'!DS69</f>
        <v>0</v>
      </c>
      <c r="DT74" s="772">
        <f>'Прогноз движ.ден.средств'!DT69</f>
        <v>0</v>
      </c>
      <c r="DU74" s="772">
        <f>'Прогноз движ.ден.средств'!DU69</f>
        <v>0</v>
      </c>
      <c r="DV74" s="772">
        <f>'Прогноз движ.ден.средств'!DV69</f>
        <v>0</v>
      </c>
      <c r="DW74" s="772">
        <f>'Прогноз движ.ден.средств'!DW69</f>
        <v>0</v>
      </c>
      <c r="DX74" s="772">
        <f>'Прогноз движ.ден.средств'!DX69</f>
        <v>0</v>
      </c>
      <c r="DY74" s="772">
        <f>'Прогноз движ.ден.средств'!DY69</f>
        <v>0</v>
      </c>
      <c r="DZ74" s="772">
        <f>'Прогноз движ.ден.средств'!DZ69</f>
        <v>0</v>
      </c>
      <c r="EA74" s="772">
        <f>'Прогноз движ.ден.средств'!EA69</f>
        <v>0</v>
      </c>
      <c r="EB74" s="772">
        <f>'Прогноз движ.ден.средств'!EB69</f>
        <v>0</v>
      </c>
      <c r="EC74" s="772">
        <f>'Прогноз движ.ден.средств'!EC69</f>
        <v>0</v>
      </c>
      <c r="ED74" s="772">
        <f>'Прогноз движ.ден.средств'!ED69</f>
        <v>0</v>
      </c>
      <c r="EE74" s="772">
        <f>'Прогноз движ.ден.средств'!EE69</f>
        <v>0</v>
      </c>
      <c r="EF74" s="772">
        <f>'Прогноз движ.ден.средств'!EF69</f>
        <v>0</v>
      </c>
      <c r="EG74" s="772">
        <f>'Прогноз движ.ден.средств'!EG69</f>
        <v>0</v>
      </c>
      <c r="EH74" s="772">
        <f>'Прогноз движ.ден.средств'!EH69</f>
        <v>0</v>
      </c>
      <c r="EI74" s="772">
        <f>'Прогноз движ.ден.средств'!EI69</f>
        <v>0</v>
      </c>
      <c r="EJ74" s="772">
        <f>'Прогноз движ.ден.средств'!EJ69</f>
        <v>0</v>
      </c>
      <c r="EK74" s="772">
        <f>'Прогноз движ.ден.средств'!EK69</f>
        <v>0</v>
      </c>
    </row>
    <row r="75" spans="1:141" ht="15.75" hidden="1" outlineLevel="1" x14ac:dyDescent="0.25">
      <c r="A75" s="418" t="str">
        <f>'Прогноз движ.ден.средств'!A70</f>
        <v>nnn</v>
      </c>
      <c r="B75" s="440">
        <f>'Прогноз движ.ден.средств'!B70</f>
        <v>0</v>
      </c>
      <c r="C75" s="772">
        <f>'Прогноз движ.ден.средств'!C70</f>
        <v>0</v>
      </c>
      <c r="D75" s="772">
        <f>'Прогноз движ.ден.средств'!D70</f>
        <v>0</v>
      </c>
      <c r="E75" s="772">
        <f>'Прогноз движ.ден.средств'!E70</f>
        <v>0</v>
      </c>
      <c r="F75" s="772">
        <f>'Прогноз движ.ден.средств'!F70</f>
        <v>0</v>
      </c>
      <c r="G75" s="772">
        <f>'Прогноз движ.ден.средств'!G70</f>
        <v>0</v>
      </c>
      <c r="H75" s="772">
        <f>'Прогноз движ.ден.средств'!H70</f>
        <v>0</v>
      </c>
      <c r="I75" s="772">
        <f>'Прогноз движ.ден.средств'!I70</f>
        <v>0</v>
      </c>
      <c r="J75" s="772">
        <f>'Прогноз движ.ден.средств'!J70</f>
        <v>0</v>
      </c>
      <c r="K75" s="772">
        <f>'Прогноз движ.ден.средств'!K70</f>
        <v>0</v>
      </c>
      <c r="L75" s="772">
        <f>'Прогноз движ.ден.средств'!L70</f>
        <v>0</v>
      </c>
      <c r="M75" s="772">
        <f>'Прогноз движ.ден.средств'!M70</f>
        <v>0</v>
      </c>
      <c r="N75" s="772">
        <f>'Прогноз движ.ден.средств'!N70</f>
        <v>0</v>
      </c>
      <c r="O75" s="772">
        <f>'Прогноз движ.ден.средств'!O70</f>
        <v>0</v>
      </c>
      <c r="P75" s="772">
        <f>'Прогноз движ.ден.средств'!P70</f>
        <v>0</v>
      </c>
      <c r="Q75" s="772">
        <f>'Прогноз движ.ден.средств'!Q70</f>
        <v>0</v>
      </c>
      <c r="R75" s="772">
        <f>'Прогноз движ.ден.средств'!R70</f>
        <v>0</v>
      </c>
      <c r="S75" s="772">
        <f>'Прогноз движ.ден.средств'!S70</f>
        <v>0</v>
      </c>
      <c r="T75" s="772">
        <f>'Прогноз движ.ден.средств'!T70</f>
        <v>0</v>
      </c>
      <c r="U75" s="772">
        <f>'Прогноз движ.ден.средств'!U70</f>
        <v>0</v>
      </c>
      <c r="V75" s="772">
        <f>'Прогноз движ.ден.средств'!V70</f>
        <v>0</v>
      </c>
      <c r="W75" s="772">
        <f>'Прогноз движ.ден.средств'!W70</f>
        <v>0</v>
      </c>
      <c r="X75" s="772">
        <f>'Прогноз движ.ден.средств'!X70</f>
        <v>0</v>
      </c>
      <c r="Y75" s="772">
        <f>'Прогноз движ.ден.средств'!Y70</f>
        <v>0</v>
      </c>
      <c r="Z75" s="772">
        <f>'Прогноз движ.ден.средств'!Z70</f>
        <v>0</v>
      </c>
      <c r="AA75" s="772">
        <f>'Прогноз движ.ден.средств'!AA70</f>
        <v>0</v>
      </c>
      <c r="AB75" s="772">
        <f>'Прогноз движ.ден.средств'!AB70</f>
        <v>0</v>
      </c>
      <c r="AC75" s="772">
        <f>'Прогноз движ.ден.средств'!AC70</f>
        <v>0</v>
      </c>
      <c r="AD75" s="772">
        <f>'Прогноз движ.ден.средств'!AD70</f>
        <v>0</v>
      </c>
      <c r="AE75" s="772">
        <f>'Прогноз движ.ден.средств'!AE70</f>
        <v>0</v>
      </c>
      <c r="AF75" s="772">
        <f>'Прогноз движ.ден.средств'!AF70</f>
        <v>0</v>
      </c>
      <c r="AG75" s="772">
        <f>'Прогноз движ.ден.средств'!AG70</f>
        <v>0</v>
      </c>
      <c r="AH75" s="772">
        <f>'Прогноз движ.ден.средств'!AH70</f>
        <v>0</v>
      </c>
      <c r="AI75" s="772">
        <f>'Прогноз движ.ден.средств'!AI70</f>
        <v>0</v>
      </c>
      <c r="AJ75" s="772">
        <f>'Прогноз движ.ден.средств'!AJ70</f>
        <v>0</v>
      </c>
      <c r="AK75" s="772">
        <f>'Прогноз движ.ден.средств'!AK70</f>
        <v>0</v>
      </c>
      <c r="AL75" s="772">
        <f>'Прогноз движ.ден.средств'!AL70</f>
        <v>0</v>
      </c>
      <c r="AM75" s="772">
        <f>'Прогноз движ.ден.средств'!AM70</f>
        <v>0</v>
      </c>
      <c r="AN75" s="772">
        <f>'Прогноз движ.ден.средств'!AN70</f>
        <v>0</v>
      </c>
      <c r="AO75" s="772">
        <f>'Прогноз движ.ден.средств'!AO70</f>
        <v>0</v>
      </c>
      <c r="AP75" s="772">
        <f>'Прогноз движ.ден.средств'!AP70</f>
        <v>0</v>
      </c>
      <c r="AQ75" s="772">
        <f>'Прогноз движ.ден.средств'!AQ70</f>
        <v>0</v>
      </c>
      <c r="AR75" s="772">
        <f>'Прогноз движ.ден.средств'!AR70</f>
        <v>0</v>
      </c>
      <c r="AS75" s="772">
        <f>'Прогноз движ.ден.средств'!AS70</f>
        <v>0</v>
      </c>
      <c r="AT75" s="772">
        <f>'Прогноз движ.ден.средств'!AT70</f>
        <v>0</v>
      </c>
      <c r="AU75" s="772">
        <f>'Прогноз движ.ден.средств'!AU70</f>
        <v>0</v>
      </c>
      <c r="AV75" s="772">
        <f>'Прогноз движ.ден.средств'!AV70</f>
        <v>0</v>
      </c>
      <c r="AW75" s="772">
        <f>'Прогноз движ.ден.средств'!AW70</f>
        <v>0</v>
      </c>
      <c r="AX75" s="772">
        <f>'Прогноз движ.ден.средств'!AX70</f>
        <v>0</v>
      </c>
      <c r="AY75" s="772">
        <f>'Прогноз движ.ден.средств'!AY70</f>
        <v>0</v>
      </c>
      <c r="AZ75" s="772">
        <f>'Прогноз движ.ден.средств'!AZ70</f>
        <v>0</v>
      </c>
      <c r="BA75" s="772">
        <f>'Прогноз движ.ден.средств'!BA70</f>
        <v>0</v>
      </c>
      <c r="BB75" s="772">
        <f>'Прогноз движ.ден.средств'!BB70</f>
        <v>0</v>
      </c>
      <c r="BC75" s="772">
        <f>'Прогноз движ.ден.средств'!BC70</f>
        <v>0</v>
      </c>
      <c r="BD75" s="772">
        <f>'Прогноз движ.ден.средств'!BD70</f>
        <v>0</v>
      </c>
      <c r="BE75" s="772">
        <f>'Прогноз движ.ден.средств'!BE70</f>
        <v>0</v>
      </c>
      <c r="BF75" s="772">
        <f>'Прогноз движ.ден.средств'!BF70</f>
        <v>0</v>
      </c>
      <c r="BG75" s="772">
        <f>'Прогноз движ.ден.средств'!BG70</f>
        <v>0</v>
      </c>
      <c r="BH75" s="772">
        <f>'Прогноз движ.ден.средств'!BH70</f>
        <v>0</v>
      </c>
      <c r="BI75" s="772">
        <f>'Прогноз движ.ден.средств'!BI70</f>
        <v>0</v>
      </c>
      <c r="BJ75" s="772">
        <f>'Прогноз движ.ден.средств'!BJ70</f>
        <v>0</v>
      </c>
      <c r="BK75" s="772">
        <f>'Прогноз движ.ден.средств'!BK70</f>
        <v>0</v>
      </c>
      <c r="BL75" s="772">
        <f>'Прогноз движ.ден.средств'!BL70</f>
        <v>0</v>
      </c>
      <c r="BM75" s="772">
        <f>'Прогноз движ.ден.средств'!BM70</f>
        <v>0</v>
      </c>
      <c r="BN75" s="772">
        <f>'Прогноз движ.ден.средств'!BN70</f>
        <v>0</v>
      </c>
      <c r="BO75" s="772">
        <f>'Прогноз движ.ден.средств'!BO70</f>
        <v>0</v>
      </c>
      <c r="BP75" s="772">
        <f>'Прогноз движ.ден.средств'!BP70</f>
        <v>0</v>
      </c>
      <c r="BQ75" s="772">
        <f>'Прогноз движ.ден.средств'!BQ70</f>
        <v>0</v>
      </c>
      <c r="BR75" s="772">
        <f>'Прогноз движ.ден.средств'!BR70</f>
        <v>0</v>
      </c>
      <c r="BS75" s="772">
        <f>'Прогноз движ.ден.средств'!BS70</f>
        <v>0</v>
      </c>
      <c r="BT75" s="772">
        <f>'Прогноз движ.ден.средств'!BT70</f>
        <v>0</v>
      </c>
      <c r="BU75" s="772">
        <f>'Прогноз движ.ден.средств'!BU70</f>
        <v>0</v>
      </c>
      <c r="BV75" s="772">
        <f>'Прогноз движ.ден.средств'!BV70</f>
        <v>0</v>
      </c>
      <c r="BW75" s="772">
        <f>'Прогноз движ.ден.средств'!BW70</f>
        <v>0</v>
      </c>
      <c r="BX75" s="772">
        <f>'Прогноз движ.ден.средств'!BX70</f>
        <v>0</v>
      </c>
      <c r="BY75" s="772">
        <f>'Прогноз движ.ден.средств'!BY70</f>
        <v>0</v>
      </c>
      <c r="BZ75" s="772">
        <f>'Прогноз движ.ден.средств'!BZ70</f>
        <v>0</v>
      </c>
      <c r="CA75" s="772">
        <f>'Прогноз движ.ден.средств'!CA70</f>
        <v>0</v>
      </c>
      <c r="CB75" s="772">
        <f>'Прогноз движ.ден.средств'!CB70</f>
        <v>0</v>
      </c>
      <c r="CC75" s="772">
        <f>'Прогноз движ.ден.средств'!CC70</f>
        <v>0</v>
      </c>
      <c r="CD75" s="772">
        <f>'Прогноз движ.ден.средств'!CD70</f>
        <v>0</v>
      </c>
      <c r="CE75" s="772">
        <f>'Прогноз движ.ден.средств'!CE70</f>
        <v>0</v>
      </c>
      <c r="CF75" s="772">
        <f>'Прогноз движ.ден.средств'!CF70</f>
        <v>0</v>
      </c>
      <c r="CG75" s="772">
        <f>'Прогноз движ.ден.средств'!CG70</f>
        <v>0</v>
      </c>
      <c r="CH75" s="772">
        <f>'Прогноз движ.ден.средств'!CH70</f>
        <v>0</v>
      </c>
      <c r="CI75" s="772">
        <f>'Прогноз движ.ден.средств'!CI70</f>
        <v>0</v>
      </c>
      <c r="CJ75" s="772">
        <f>'Прогноз движ.ден.средств'!CJ70</f>
        <v>0</v>
      </c>
      <c r="CK75" s="772">
        <f>'Прогноз движ.ден.средств'!CK70</f>
        <v>0</v>
      </c>
      <c r="CL75" s="772">
        <f>'Прогноз движ.ден.средств'!CL70</f>
        <v>0</v>
      </c>
      <c r="CM75" s="772">
        <f>'Прогноз движ.ден.средств'!CM70</f>
        <v>0</v>
      </c>
      <c r="CN75" s="772">
        <f>'Прогноз движ.ден.средств'!CN70</f>
        <v>0</v>
      </c>
      <c r="CO75" s="772">
        <f>'Прогноз движ.ден.средств'!CO70</f>
        <v>0</v>
      </c>
      <c r="CP75" s="772">
        <f>'Прогноз движ.ден.средств'!CP70</f>
        <v>0</v>
      </c>
      <c r="CQ75" s="772">
        <f>'Прогноз движ.ден.средств'!CQ70</f>
        <v>0</v>
      </c>
      <c r="CR75" s="772">
        <f>'Прогноз движ.ден.средств'!CR70</f>
        <v>0</v>
      </c>
      <c r="CS75" s="772">
        <f>'Прогноз движ.ден.средств'!CS70</f>
        <v>0</v>
      </c>
      <c r="CT75" s="772">
        <f>'Прогноз движ.ден.средств'!CT70</f>
        <v>0</v>
      </c>
      <c r="CU75" s="772">
        <f>'Прогноз движ.ден.средств'!CU70</f>
        <v>0</v>
      </c>
      <c r="CV75" s="772">
        <f>'Прогноз движ.ден.средств'!CV70</f>
        <v>0</v>
      </c>
      <c r="CW75" s="772">
        <f>'Прогноз движ.ден.средств'!CW70</f>
        <v>0</v>
      </c>
      <c r="CX75" s="772">
        <f>'Прогноз движ.ден.средств'!CX70</f>
        <v>0</v>
      </c>
      <c r="CY75" s="772">
        <f>'Прогноз движ.ден.средств'!CY70</f>
        <v>0</v>
      </c>
      <c r="CZ75" s="772">
        <f>'Прогноз движ.ден.средств'!CZ70</f>
        <v>0</v>
      </c>
      <c r="DA75" s="772">
        <f>'Прогноз движ.ден.средств'!DA70</f>
        <v>0</v>
      </c>
      <c r="DB75" s="772">
        <f>'Прогноз движ.ден.средств'!DB70</f>
        <v>0</v>
      </c>
      <c r="DC75" s="772">
        <f>'Прогноз движ.ден.средств'!DC70</f>
        <v>0</v>
      </c>
      <c r="DD75" s="772">
        <f>'Прогноз движ.ден.средств'!DD70</f>
        <v>0</v>
      </c>
      <c r="DE75" s="772">
        <f>'Прогноз движ.ден.средств'!DE70</f>
        <v>0</v>
      </c>
      <c r="DF75" s="772">
        <f>'Прогноз движ.ден.средств'!DF70</f>
        <v>0</v>
      </c>
      <c r="DG75" s="772">
        <f>'Прогноз движ.ден.средств'!DG70</f>
        <v>0</v>
      </c>
      <c r="DH75" s="772">
        <f>'Прогноз движ.ден.средств'!DH70</f>
        <v>0</v>
      </c>
      <c r="DI75" s="772">
        <f>'Прогноз движ.ден.средств'!DI70</f>
        <v>0</v>
      </c>
      <c r="DJ75" s="772">
        <f>'Прогноз движ.ден.средств'!DJ70</f>
        <v>0</v>
      </c>
      <c r="DK75" s="772">
        <f>'Прогноз движ.ден.средств'!DK70</f>
        <v>0</v>
      </c>
      <c r="DL75" s="772">
        <f>'Прогноз движ.ден.средств'!DL70</f>
        <v>0</v>
      </c>
      <c r="DM75" s="772">
        <f>'Прогноз движ.ден.средств'!DM70</f>
        <v>0</v>
      </c>
      <c r="DN75" s="772">
        <f>'Прогноз движ.ден.средств'!DN70</f>
        <v>0</v>
      </c>
      <c r="DO75" s="772">
        <f>'Прогноз движ.ден.средств'!DO70</f>
        <v>0</v>
      </c>
      <c r="DP75" s="772">
        <f>'Прогноз движ.ден.средств'!DP70</f>
        <v>0</v>
      </c>
      <c r="DQ75" s="772">
        <f>'Прогноз движ.ден.средств'!DQ70</f>
        <v>0</v>
      </c>
      <c r="DR75" s="772">
        <f>'Прогноз движ.ден.средств'!DR70</f>
        <v>0</v>
      </c>
      <c r="DS75" s="772">
        <f>'Прогноз движ.ден.средств'!DS70</f>
        <v>0</v>
      </c>
      <c r="DT75" s="772">
        <f>'Прогноз движ.ден.средств'!DT70</f>
        <v>0</v>
      </c>
      <c r="DU75" s="772">
        <f>'Прогноз движ.ден.средств'!DU70</f>
        <v>0</v>
      </c>
      <c r="DV75" s="772">
        <f>'Прогноз движ.ден.средств'!DV70</f>
        <v>0</v>
      </c>
      <c r="DW75" s="772">
        <f>'Прогноз движ.ден.средств'!DW70</f>
        <v>0</v>
      </c>
      <c r="DX75" s="772">
        <f>'Прогноз движ.ден.средств'!DX70</f>
        <v>0</v>
      </c>
      <c r="DY75" s="772">
        <f>'Прогноз движ.ден.средств'!DY70</f>
        <v>0</v>
      </c>
      <c r="DZ75" s="772">
        <f>'Прогноз движ.ден.средств'!DZ70</f>
        <v>0</v>
      </c>
      <c r="EA75" s="772">
        <f>'Прогноз движ.ден.средств'!EA70</f>
        <v>0</v>
      </c>
      <c r="EB75" s="772">
        <f>'Прогноз движ.ден.средств'!EB70</f>
        <v>0</v>
      </c>
      <c r="EC75" s="772">
        <f>'Прогноз движ.ден.средств'!EC70</f>
        <v>0</v>
      </c>
      <c r="ED75" s="772">
        <f>'Прогноз движ.ден.средств'!ED70</f>
        <v>0</v>
      </c>
      <c r="EE75" s="772">
        <f>'Прогноз движ.ден.средств'!EE70</f>
        <v>0</v>
      </c>
      <c r="EF75" s="772">
        <f>'Прогноз движ.ден.средств'!EF70</f>
        <v>0</v>
      </c>
      <c r="EG75" s="772">
        <f>'Прогноз движ.ден.средств'!EG70</f>
        <v>0</v>
      </c>
      <c r="EH75" s="772">
        <f>'Прогноз движ.ден.средств'!EH70</f>
        <v>0</v>
      </c>
      <c r="EI75" s="772">
        <f>'Прогноз движ.ден.средств'!EI70</f>
        <v>0</v>
      </c>
      <c r="EJ75" s="772">
        <f>'Прогноз движ.ден.средств'!EJ70</f>
        <v>0</v>
      </c>
      <c r="EK75" s="772">
        <f>'Прогноз движ.ден.средств'!EK70</f>
        <v>0</v>
      </c>
    </row>
    <row r="76" spans="1:141" ht="15.75" hidden="1" outlineLevel="1" x14ac:dyDescent="0.25">
      <c r="A76" s="418" t="str">
        <f>'Прогноз движ.ден.средств'!A71</f>
        <v>nnn</v>
      </c>
      <c r="B76" s="440">
        <f>'Прогноз движ.ден.средств'!B71</f>
        <v>0</v>
      </c>
      <c r="C76" s="772">
        <f>'Прогноз движ.ден.средств'!C71</f>
        <v>0</v>
      </c>
      <c r="D76" s="772">
        <f>'Прогноз движ.ден.средств'!D71</f>
        <v>0</v>
      </c>
      <c r="E76" s="772">
        <f>'Прогноз движ.ден.средств'!E71</f>
        <v>0</v>
      </c>
      <c r="F76" s="772">
        <f>'Прогноз движ.ден.средств'!F71</f>
        <v>0</v>
      </c>
      <c r="G76" s="772">
        <f>'Прогноз движ.ден.средств'!G71</f>
        <v>0</v>
      </c>
      <c r="H76" s="772">
        <f>'Прогноз движ.ден.средств'!H71</f>
        <v>0</v>
      </c>
      <c r="I76" s="772">
        <f>'Прогноз движ.ден.средств'!I71</f>
        <v>0</v>
      </c>
      <c r="J76" s="772">
        <f>'Прогноз движ.ден.средств'!J71</f>
        <v>0</v>
      </c>
      <c r="K76" s="772">
        <f>'Прогноз движ.ден.средств'!K71</f>
        <v>0</v>
      </c>
      <c r="L76" s="772">
        <f>'Прогноз движ.ден.средств'!L71</f>
        <v>0</v>
      </c>
      <c r="M76" s="772">
        <f>'Прогноз движ.ден.средств'!M71</f>
        <v>0</v>
      </c>
      <c r="N76" s="772">
        <f>'Прогноз движ.ден.средств'!N71</f>
        <v>0</v>
      </c>
      <c r="O76" s="772">
        <f>'Прогноз движ.ден.средств'!O71</f>
        <v>0</v>
      </c>
      <c r="P76" s="772">
        <f>'Прогноз движ.ден.средств'!P71</f>
        <v>0</v>
      </c>
      <c r="Q76" s="772">
        <f>'Прогноз движ.ден.средств'!Q71</f>
        <v>0</v>
      </c>
      <c r="R76" s="772">
        <f>'Прогноз движ.ден.средств'!R71</f>
        <v>0</v>
      </c>
      <c r="S76" s="772">
        <f>'Прогноз движ.ден.средств'!S71</f>
        <v>0</v>
      </c>
      <c r="T76" s="772">
        <f>'Прогноз движ.ден.средств'!T71</f>
        <v>0</v>
      </c>
      <c r="U76" s="772">
        <f>'Прогноз движ.ден.средств'!U71</f>
        <v>0</v>
      </c>
      <c r="V76" s="772">
        <f>'Прогноз движ.ден.средств'!V71</f>
        <v>0</v>
      </c>
      <c r="W76" s="772">
        <f>'Прогноз движ.ден.средств'!W71</f>
        <v>0</v>
      </c>
      <c r="X76" s="772">
        <f>'Прогноз движ.ден.средств'!X71</f>
        <v>0</v>
      </c>
      <c r="Y76" s="772">
        <f>'Прогноз движ.ден.средств'!Y71</f>
        <v>0</v>
      </c>
      <c r="Z76" s="772">
        <f>'Прогноз движ.ден.средств'!Z71</f>
        <v>0</v>
      </c>
      <c r="AA76" s="772">
        <f>'Прогноз движ.ден.средств'!AA71</f>
        <v>0</v>
      </c>
      <c r="AB76" s="772">
        <f>'Прогноз движ.ден.средств'!AB71</f>
        <v>0</v>
      </c>
      <c r="AC76" s="772">
        <f>'Прогноз движ.ден.средств'!AC71</f>
        <v>0</v>
      </c>
      <c r="AD76" s="772">
        <f>'Прогноз движ.ден.средств'!AD71</f>
        <v>0</v>
      </c>
      <c r="AE76" s="772">
        <f>'Прогноз движ.ден.средств'!AE71</f>
        <v>0</v>
      </c>
      <c r="AF76" s="772">
        <f>'Прогноз движ.ден.средств'!AF71</f>
        <v>0</v>
      </c>
      <c r="AG76" s="772">
        <f>'Прогноз движ.ден.средств'!AG71</f>
        <v>0</v>
      </c>
      <c r="AH76" s="772">
        <f>'Прогноз движ.ден.средств'!AH71</f>
        <v>0</v>
      </c>
      <c r="AI76" s="772">
        <f>'Прогноз движ.ден.средств'!AI71</f>
        <v>0</v>
      </c>
      <c r="AJ76" s="772">
        <f>'Прогноз движ.ден.средств'!AJ71</f>
        <v>0</v>
      </c>
      <c r="AK76" s="772">
        <f>'Прогноз движ.ден.средств'!AK71</f>
        <v>0</v>
      </c>
      <c r="AL76" s="772">
        <f>'Прогноз движ.ден.средств'!AL71</f>
        <v>0</v>
      </c>
      <c r="AM76" s="772">
        <f>'Прогноз движ.ден.средств'!AM71</f>
        <v>0</v>
      </c>
      <c r="AN76" s="772">
        <f>'Прогноз движ.ден.средств'!AN71</f>
        <v>0</v>
      </c>
      <c r="AO76" s="772">
        <f>'Прогноз движ.ден.средств'!AO71</f>
        <v>0</v>
      </c>
      <c r="AP76" s="772">
        <f>'Прогноз движ.ден.средств'!AP71</f>
        <v>0</v>
      </c>
      <c r="AQ76" s="772">
        <f>'Прогноз движ.ден.средств'!AQ71</f>
        <v>0</v>
      </c>
      <c r="AR76" s="772">
        <f>'Прогноз движ.ден.средств'!AR71</f>
        <v>0</v>
      </c>
      <c r="AS76" s="772">
        <f>'Прогноз движ.ден.средств'!AS71</f>
        <v>0</v>
      </c>
      <c r="AT76" s="772">
        <f>'Прогноз движ.ден.средств'!AT71</f>
        <v>0</v>
      </c>
      <c r="AU76" s="772">
        <f>'Прогноз движ.ден.средств'!AU71</f>
        <v>0</v>
      </c>
      <c r="AV76" s="772">
        <f>'Прогноз движ.ден.средств'!AV71</f>
        <v>0</v>
      </c>
      <c r="AW76" s="772">
        <f>'Прогноз движ.ден.средств'!AW71</f>
        <v>0</v>
      </c>
      <c r="AX76" s="772">
        <f>'Прогноз движ.ден.средств'!AX71</f>
        <v>0</v>
      </c>
      <c r="AY76" s="772">
        <f>'Прогноз движ.ден.средств'!AY71</f>
        <v>0</v>
      </c>
      <c r="AZ76" s="772">
        <f>'Прогноз движ.ден.средств'!AZ71</f>
        <v>0</v>
      </c>
      <c r="BA76" s="772">
        <f>'Прогноз движ.ден.средств'!BA71</f>
        <v>0</v>
      </c>
      <c r="BB76" s="772">
        <f>'Прогноз движ.ден.средств'!BB71</f>
        <v>0</v>
      </c>
      <c r="BC76" s="772">
        <f>'Прогноз движ.ден.средств'!BC71</f>
        <v>0</v>
      </c>
      <c r="BD76" s="772">
        <f>'Прогноз движ.ден.средств'!BD71</f>
        <v>0</v>
      </c>
      <c r="BE76" s="772">
        <f>'Прогноз движ.ден.средств'!BE71</f>
        <v>0</v>
      </c>
      <c r="BF76" s="772">
        <f>'Прогноз движ.ден.средств'!BF71</f>
        <v>0</v>
      </c>
      <c r="BG76" s="772">
        <f>'Прогноз движ.ден.средств'!BG71</f>
        <v>0</v>
      </c>
      <c r="BH76" s="772">
        <f>'Прогноз движ.ден.средств'!BH71</f>
        <v>0</v>
      </c>
      <c r="BI76" s="772">
        <f>'Прогноз движ.ден.средств'!BI71</f>
        <v>0</v>
      </c>
      <c r="BJ76" s="772">
        <f>'Прогноз движ.ден.средств'!BJ71</f>
        <v>0</v>
      </c>
      <c r="BK76" s="772">
        <f>'Прогноз движ.ден.средств'!BK71</f>
        <v>0</v>
      </c>
      <c r="BL76" s="772">
        <f>'Прогноз движ.ден.средств'!BL71</f>
        <v>0</v>
      </c>
      <c r="BM76" s="772">
        <f>'Прогноз движ.ден.средств'!BM71</f>
        <v>0</v>
      </c>
      <c r="BN76" s="772">
        <f>'Прогноз движ.ден.средств'!BN71</f>
        <v>0</v>
      </c>
      <c r="BO76" s="772">
        <f>'Прогноз движ.ден.средств'!BO71</f>
        <v>0</v>
      </c>
      <c r="BP76" s="772">
        <f>'Прогноз движ.ден.средств'!BP71</f>
        <v>0</v>
      </c>
      <c r="BQ76" s="772">
        <f>'Прогноз движ.ден.средств'!BQ71</f>
        <v>0</v>
      </c>
      <c r="BR76" s="772">
        <f>'Прогноз движ.ден.средств'!BR71</f>
        <v>0</v>
      </c>
      <c r="BS76" s="772">
        <f>'Прогноз движ.ден.средств'!BS71</f>
        <v>0</v>
      </c>
      <c r="BT76" s="772">
        <f>'Прогноз движ.ден.средств'!BT71</f>
        <v>0</v>
      </c>
      <c r="BU76" s="772">
        <f>'Прогноз движ.ден.средств'!BU71</f>
        <v>0</v>
      </c>
      <c r="BV76" s="772">
        <f>'Прогноз движ.ден.средств'!BV71</f>
        <v>0</v>
      </c>
      <c r="BW76" s="772">
        <f>'Прогноз движ.ден.средств'!BW71</f>
        <v>0</v>
      </c>
      <c r="BX76" s="772">
        <f>'Прогноз движ.ден.средств'!BX71</f>
        <v>0</v>
      </c>
      <c r="BY76" s="772">
        <f>'Прогноз движ.ден.средств'!BY71</f>
        <v>0</v>
      </c>
      <c r="BZ76" s="772">
        <f>'Прогноз движ.ден.средств'!BZ71</f>
        <v>0</v>
      </c>
      <c r="CA76" s="772">
        <f>'Прогноз движ.ден.средств'!CA71</f>
        <v>0</v>
      </c>
      <c r="CB76" s="772">
        <f>'Прогноз движ.ден.средств'!CB71</f>
        <v>0</v>
      </c>
      <c r="CC76" s="772">
        <f>'Прогноз движ.ден.средств'!CC71</f>
        <v>0</v>
      </c>
      <c r="CD76" s="772">
        <f>'Прогноз движ.ден.средств'!CD71</f>
        <v>0</v>
      </c>
      <c r="CE76" s="772">
        <f>'Прогноз движ.ден.средств'!CE71</f>
        <v>0</v>
      </c>
      <c r="CF76" s="772">
        <f>'Прогноз движ.ден.средств'!CF71</f>
        <v>0</v>
      </c>
      <c r="CG76" s="772">
        <f>'Прогноз движ.ден.средств'!CG71</f>
        <v>0</v>
      </c>
      <c r="CH76" s="772">
        <f>'Прогноз движ.ден.средств'!CH71</f>
        <v>0</v>
      </c>
      <c r="CI76" s="772">
        <f>'Прогноз движ.ден.средств'!CI71</f>
        <v>0</v>
      </c>
      <c r="CJ76" s="772">
        <f>'Прогноз движ.ден.средств'!CJ71</f>
        <v>0</v>
      </c>
      <c r="CK76" s="772">
        <f>'Прогноз движ.ден.средств'!CK71</f>
        <v>0</v>
      </c>
      <c r="CL76" s="772">
        <f>'Прогноз движ.ден.средств'!CL71</f>
        <v>0</v>
      </c>
      <c r="CM76" s="772">
        <f>'Прогноз движ.ден.средств'!CM71</f>
        <v>0</v>
      </c>
      <c r="CN76" s="772">
        <f>'Прогноз движ.ден.средств'!CN71</f>
        <v>0</v>
      </c>
      <c r="CO76" s="772">
        <f>'Прогноз движ.ден.средств'!CO71</f>
        <v>0</v>
      </c>
      <c r="CP76" s="772">
        <f>'Прогноз движ.ден.средств'!CP71</f>
        <v>0</v>
      </c>
      <c r="CQ76" s="772">
        <f>'Прогноз движ.ден.средств'!CQ71</f>
        <v>0</v>
      </c>
      <c r="CR76" s="772">
        <f>'Прогноз движ.ден.средств'!CR71</f>
        <v>0</v>
      </c>
      <c r="CS76" s="772">
        <f>'Прогноз движ.ден.средств'!CS71</f>
        <v>0</v>
      </c>
      <c r="CT76" s="772">
        <f>'Прогноз движ.ден.средств'!CT71</f>
        <v>0</v>
      </c>
      <c r="CU76" s="772">
        <f>'Прогноз движ.ден.средств'!CU71</f>
        <v>0</v>
      </c>
      <c r="CV76" s="772">
        <f>'Прогноз движ.ден.средств'!CV71</f>
        <v>0</v>
      </c>
      <c r="CW76" s="772">
        <f>'Прогноз движ.ден.средств'!CW71</f>
        <v>0</v>
      </c>
      <c r="CX76" s="772">
        <f>'Прогноз движ.ден.средств'!CX71</f>
        <v>0</v>
      </c>
      <c r="CY76" s="772">
        <f>'Прогноз движ.ден.средств'!CY71</f>
        <v>0</v>
      </c>
      <c r="CZ76" s="772">
        <f>'Прогноз движ.ден.средств'!CZ71</f>
        <v>0</v>
      </c>
      <c r="DA76" s="772">
        <f>'Прогноз движ.ден.средств'!DA71</f>
        <v>0</v>
      </c>
      <c r="DB76" s="772">
        <f>'Прогноз движ.ден.средств'!DB71</f>
        <v>0</v>
      </c>
      <c r="DC76" s="772">
        <f>'Прогноз движ.ден.средств'!DC71</f>
        <v>0</v>
      </c>
      <c r="DD76" s="772">
        <f>'Прогноз движ.ден.средств'!DD71</f>
        <v>0</v>
      </c>
      <c r="DE76" s="772">
        <f>'Прогноз движ.ден.средств'!DE71</f>
        <v>0</v>
      </c>
      <c r="DF76" s="772">
        <f>'Прогноз движ.ден.средств'!DF71</f>
        <v>0</v>
      </c>
      <c r="DG76" s="772">
        <f>'Прогноз движ.ден.средств'!DG71</f>
        <v>0</v>
      </c>
      <c r="DH76" s="772">
        <f>'Прогноз движ.ден.средств'!DH71</f>
        <v>0</v>
      </c>
      <c r="DI76" s="772">
        <f>'Прогноз движ.ден.средств'!DI71</f>
        <v>0</v>
      </c>
      <c r="DJ76" s="772">
        <f>'Прогноз движ.ден.средств'!DJ71</f>
        <v>0</v>
      </c>
      <c r="DK76" s="772">
        <f>'Прогноз движ.ден.средств'!DK71</f>
        <v>0</v>
      </c>
      <c r="DL76" s="772">
        <f>'Прогноз движ.ден.средств'!DL71</f>
        <v>0</v>
      </c>
      <c r="DM76" s="772">
        <f>'Прогноз движ.ден.средств'!DM71</f>
        <v>0</v>
      </c>
      <c r="DN76" s="772">
        <f>'Прогноз движ.ден.средств'!DN71</f>
        <v>0</v>
      </c>
      <c r="DO76" s="772">
        <f>'Прогноз движ.ден.средств'!DO71</f>
        <v>0</v>
      </c>
      <c r="DP76" s="772">
        <f>'Прогноз движ.ден.средств'!DP71</f>
        <v>0</v>
      </c>
      <c r="DQ76" s="772">
        <f>'Прогноз движ.ден.средств'!DQ71</f>
        <v>0</v>
      </c>
      <c r="DR76" s="772">
        <f>'Прогноз движ.ден.средств'!DR71</f>
        <v>0</v>
      </c>
      <c r="DS76" s="772">
        <f>'Прогноз движ.ден.средств'!DS71</f>
        <v>0</v>
      </c>
      <c r="DT76" s="772">
        <f>'Прогноз движ.ден.средств'!DT71</f>
        <v>0</v>
      </c>
      <c r="DU76" s="772">
        <f>'Прогноз движ.ден.средств'!DU71</f>
        <v>0</v>
      </c>
      <c r="DV76" s="772">
        <f>'Прогноз движ.ден.средств'!DV71</f>
        <v>0</v>
      </c>
      <c r="DW76" s="772">
        <f>'Прогноз движ.ден.средств'!DW71</f>
        <v>0</v>
      </c>
      <c r="DX76" s="772">
        <f>'Прогноз движ.ден.средств'!DX71</f>
        <v>0</v>
      </c>
      <c r="DY76" s="772">
        <f>'Прогноз движ.ден.средств'!DY71</f>
        <v>0</v>
      </c>
      <c r="DZ76" s="772">
        <f>'Прогноз движ.ден.средств'!DZ71</f>
        <v>0</v>
      </c>
      <c r="EA76" s="772">
        <f>'Прогноз движ.ден.средств'!EA71</f>
        <v>0</v>
      </c>
      <c r="EB76" s="772">
        <f>'Прогноз движ.ден.средств'!EB71</f>
        <v>0</v>
      </c>
      <c r="EC76" s="772">
        <f>'Прогноз движ.ден.средств'!EC71</f>
        <v>0</v>
      </c>
      <c r="ED76" s="772">
        <f>'Прогноз движ.ден.средств'!ED71</f>
        <v>0</v>
      </c>
      <c r="EE76" s="772">
        <f>'Прогноз движ.ден.средств'!EE71</f>
        <v>0</v>
      </c>
      <c r="EF76" s="772">
        <f>'Прогноз движ.ден.средств'!EF71</f>
        <v>0</v>
      </c>
      <c r="EG76" s="772">
        <f>'Прогноз движ.ден.средств'!EG71</f>
        <v>0</v>
      </c>
      <c r="EH76" s="772">
        <f>'Прогноз движ.ден.средств'!EH71</f>
        <v>0</v>
      </c>
      <c r="EI76" s="772">
        <f>'Прогноз движ.ден.средств'!EI71</f>
        <v>0</v>
      </c>
      <c r="EJ76" s="772">
        <f>'Прогноз движ.ден.средств'!EJ71</f>
        <v>0</v>
      </c>
      <c r="EK76" s="772">
        <f>'Прогноз движ.ден.средств'!EK71</f>
        <v>0</v>
      </c>
    </row>
    <row r="77" spans="1:141" ht="15.75" hidden="1" outlineLevel="1" x14ac:dyDescent="0.25">
      <c r="A77" s="418" t="str">
        <f>'Прогноз движ.ден.средств'!A72</f>
        <v>nnn</v>
      </c>
      <c r="B77" s="440">
        <f>'Прогноз движ.ден.средств'!B72</f>
        <v>0</v>
      </c>
      <c r="C77" s="772">
        <f>'Прогноз движ.ден.средств'!C72</f>
        <v>0</v>
      </c>
      <c r="D77" s="772">
        <f>'Прогноз движ.ден.средств'!D72</f>
        <v>0</v>
      </c>
      <c r="E77" s="772">
        <f>'Прогноз движ.ден.средств'!E72</f>
        <v>0</v>
      </c>
      <c r="F77" s="772">
        <f>'Прогноз движ.ден.средств'!F72</f>
        <v>0</v>
      </c>
      <c r="G77" s="772">
        <f>'Прогноз движ.ден.средств'!G72</f>
        <v>0</v>
      </c>
      <c r="H77" s="772">
        <f>'Прогноз движ.ден.средств'!H72</f>
        <v>0</v>
      </c>
      <c r="I77" s="772">
        <f>'Прогноз движ.ден.средств'!I72</f>
        <v>0</v>
      </c>
      <c r="J77" s="772">
        <f>'Прогноз движ.ден.средств'!J72</f>
        <v>0</v>
      </c>
      <c r="K77" s="772">
        <f>'Прогноз движ.ден.средств'!K72</f>
        <v>0</v>
      </c>
      <c r="L77" s="772">
        <f>'Прогноз движ.ден.средств'!L72</f>
        <v>0</v>
      </c>
      <c r="M77" s="772">
        <f>'Прогноз движ.ден.средств'!M72</f>
        <v>0</v>
      </c>
      <c r="N77" s="772">
        <f>'Прогноз движ.ден.средств'!N72</f>
        <v>0</v>
      </c>
      <c r="O77" s="772">
        <f>'Прогноз движ.ден.средств'!O72</f>
        <v>0</v>
      </c>
      <c r="P77" s="772">
        <f>'Прогноз движ.ден.средств'!P72</f>
        <v>0</v>
      </c>
      <c r="Q77" s="772">
        <f>'Прогноз движ.ден.средств'!Q72</f>
        <v>0</v>
      </c>
      <c r="R77" s="772">
        <f>'Прогноз движ.ден.средств'!R72</f>
        <v>0</v>
      </c>
      <c r="S77" s="772">
        <f>'Прогноз движ.ден.средств'!S72</f>
        <v>0</v>
      </c>
      <c r="T77" s="772">
        <f>'Прогноз движ.ден.средств'!T72</f>
        <v>0</v>
      </c>
      <c r="U77" s="772">
        <f>'Прогноз движ.ден.средств'!U72</f>
        <v>0</v>
      </c>
      <c r="V77" s="772">
        <f>'Прогноз движ.ден.средств'!V72</f>
        <v>0</v>
      </c>
      <c r="W77" s="772">
        <f>'Прогноз движ.ден.средств'!W72</f>
        <v>0</v>
      </c>
      <c r="X77" s="772">
        <f>'Прогноз движ.ден.средств'!X72</f>
        <v>0</v>
      </c>
      <c r="Y77" s="772">
        <f>'Прогноз движ.ден.средств'!Y72</f>
        <v>0</v>
      </c>
      <c r="Z77" s="772">
        <f>'Прогноз движ.ден.средств'!Z72</f>
        <v>0</v>
      </c>
      <c r="AA77" s="772">
        <f>'Прогноз движ.ден.средств'!AA72</f>
        <v>0</v>
      </c>
      <c r="AB77" s="772">
        <f>'Прогноз движ.ден.средств'!AB72</f>
        <v>0</v>
      </c>
      <c r="AC77" s="772">
        <f>'Прогноз движ.ден.средств'!AC72</f>
        <v>0</v>
      </c>
      <c r="AD77" s="772">
        <f>'Прогноз движ.ден.средств'!AD72</f>
        <v>0</v>
      </c>
      <c r="AE77" s="772">
        <f>'Прогноз движ.ден.средств'!AE72</f>
        <v>0</v>
      </c>
      <c r="AF77" s="772">
        <f>'Прогноз движ.ден.средств'!AF72</f>
        <v>0</v>
      </c>
      <c r="AG77" s="772">
        <f>'Прогноз движ.ден.средств'!AG72</f>
        <v>0</v>
      </c>
      <c r="AH77" s="772">
        <f>'Прогноз движ.ден.средств'!AH72</f>
        <v>0</v>
      </c>
      <c r="AI77" s="772">
        <f>'Прогноз движ.ден.средств'!AI72</f>
        <v>0</v>
      </c>
      <c r="AJ77" s="772">
        <f>'Прогноз движ.ден.средств'!AJ72</f>
        <v>0</v>
      </c>
      <c r="AK77" s="772">
        <f>'Прогноз движ.ден.средств'!AK72</f>
        <v>0</v>
      </c>
      <c r="AL77" s="772">
        <f>'Прогноз движ.ден.средств'!AL72</f>
        <v>0</v>
      </c>
      <c r="AM77" s="772">
        <f>'Прогноз движ.ден.средств'!AM72</f>
        <v>0</v>
      </c>
      <c r="AN77" s="772">
        <f>'Прогноз движ.ден.средств'!AN72</f>
        <v>0</v>
      </c>
      <c r="AO77" s="772">
        <f>'Прогноз движ.ден.средств'!AO72</f>
        <v>0</v>
      </c>
      <c r="AP77" s="772">
        <f>'Прогноз движ.ден.средств'!AP72</f>
        <v>0</v>
      </c>
      <c r="AQ77" s="772">
        <f>'Прогноз движ.ден.средств'!AQ72</f>
        <v>0</v>
      </c>
      <c r="AR77" s="772">
        <f>'Прогноз движ.ден.средств'!AR72</f>
        <v>0</v>
      </c>
      <c r="AS77" s="772">
        <f>'Прогноз движ.ден.средств'!AS72</f>
        <v>0</v>
      </c>
      <c r="AT77" s="772">
        <f>'Прогноз движ.ден.средств'!AT72</f>
        <v>0</v>
      </c>
      <c r="AU77" s="772">
        <f>'Прогноз движ.ден.средств'!AU72</f>
        <v>0</v>
      </c>
      <c r="AV77" s="772">
        <f>'Прогноз движ.ден.средств'!AV72</f>
        <v>0</v>
      </c>
      <c r="AW77" s="772">
        <f>'Прогноз движ.ден.средств'!AW72</f>
        <v>0</v>
      </c>
      <c r="AX77" s="772">
        <f>'Прогноз движ.ден.средств'!AX72</f>
        <v>0</v>
      </c>
      <c r="AY77" s="772">
        <f>'Прогноз движ.ден.средств'!AY72</f>
        <v>0</v>
      </c>
      <c r="AZ77" s="772">
        <f>'Прогноз движ.ден.средств'!AZ72</f>
        <v>0</v>
      </c>
      <c r="BA77" s="772">
        <f>'Прогноз движ.ден.средств'!BA72</f>
        <v>0</v>
      </c>
      <c r="BB77" s="772">
        <f>'Прогноз движ.ден.средств'!BB72</f>
        <v>0</v>
      </c>
      <c r="BC77" s="772">
        <f>'Прогноз движ.ден.средств'!BC72</f>
        <v>0</v>
      </c>
      <c r="BD77" s="772">
        <f>'Прогноз движ.ден.средств'!BD72</f>
        <v>0</v>
      </c>
      <c r="BE77" s="772">
        <f>'Прогноз движ.ден.средств'!BE72</f>
        <v>0</v>
      </c>
      <c r="BF77" s="772">
        <f>'Прогноз движ.ден.средств'!BF72</f>
        <v>0</v>
      </c>
      <c r="BG77" s="772">
        <f>'Прогноз движ.ден.средств'!BG72</f>
        <v>0</v>
      </c>
      <c r="BH77" s="772">
        <f>'Прогноз движ.ден.средств'!BH72</f>
        <v>0</v>
      </c>
      <c r="BI77" s="772">
        <f>'Прогноз движ.ден.средств'!BI72</f>
        <v>0</v>
      </c>
      <c r="BJ77" s="772">
        <f>'Прогноз движ.ден.средств'!BJ72</f>
        <v>0</v>
      </c>
      <c r="BK77" s="772">
        <f>'Прогноз движ.ден.средств'!BK72</f>
        <v>0</v>
      </c>
      <c r="BL77" s="772">
        <f>'Прогноз движ.ден.средств'!BL72</f>
        <v>0</v>
      </c>
      <c r="BM77" s="772">
        <f>'Прогноз движ.ден.средств'!BM72</f>
        <v>0</v>
      </c>
      <c r="BN77" s="772">
        <f>'Прогноз движ.ден.средств'!BN72</f>
        <v>0</v>
      </c>
      <c r="BO77" s="772">
        <f>'Прогноз движ.ден.средств'!BO72</f>
        <v>0</v>
      </c>
      <c r="BP77" s="772">
        <f>'Прогноз движ.ден.средств'!BP72</f>
        <v>0</v>
      </c>
      <c r="BQ77" s="772">
        <f>'Прогноз движ.ден.средств'!BQ72</f>
        <v>0</v>
      </c>
      <c r="BR77" s="772">
        <f>'Прогноз движ.ден.средств'!BR72</f>
        <v>0</v>
      </c>
      <c r="BS77" s="772">
        <f>'Прогноз движ.ден.средств'!BS72</f>
        <v>0</v>
      </c>
      <c r="BT77" s="772">
        <f>'Прогноз движ.ден.средств'!BT72</f>
        <v>0</v>
      </c>
      <c r="BU77" s="772">
        <f>'Прогноз движ.ден.средств'!BU72</f>
        <v>0</v>
      </c>
      <c r="BV77" s="772">
        <f>'Прогноз движ.ден.средств'!BV72</f>
        <v>0</v>
      </c>
      <c r="BW77" s="772">
        <f>'Прогноз движ.ден.средств'!BW72</f>
        <v>0</v>
      </c>
      <c r="BX77" s="772">
        <f>'Прогноз движ.ден.средств'!BX72</f>
        <v>0</v>
      </c>
      <c r="BY77" s="772">
        <f>'Прогноз движ.ден.средств'!BY72</f>
        <v>0</v>
      </c>
      <c r="BZ77" s="772">
        <f>'Прогноз движ.ден.средств'!BZ72</f>
        <v>0</v>
      </c>
      <c r="CA77" s="772">
        <f>'Прогноз движ.ден.средств'!CA72</f>
        <v>0</v>
      </c>
      <c r="CB77" s="772">
        <f>'Прогноз движ.ден.средств'!CB72</f>
        <v>0</v>
      </c>
      <c r="CC77" s="772">
        <f>'Прогноз движ.ден.средств'!CC72</f>
        <v>0</v>
      </c>
      <c r="CD77" s="772">
        <f>'Прогноз движ.ден.средств'!CD72</f>
        <v>0</v>
      </c>
      <c r="CE77" s="772">
        <f>'Прогноз движ.ден.средств'!CE72</f>
        <v>0</v>
      </c>
      <c r="CF77" s="772">
        <f>'Прогноз движ.ден.средств'!CF72</f>
        <v>0</v>
      </c>
      <c r="CG77" s="772">
        <f>'Прогноз движ.ден.средств'!CG72</f>
        <v>0</v>
      </c>
      <c r="CH77" s="772">
        <f>'Прогноз движ.ден.средств'!CH72</f>
        <v>0</v>
      </c>
      <c r="CI77" s="772">
        <f>'Прогноз движ.ден.средств'!CI72</f>
        <v>0</v>
      </c>
      <c r="CJ77" s="772">
        <f>'Прогноз движ.ден.средств'!CJ72</f>
        <v>0</v>
      </c>
      <c r="CK77" s="772">
        <f>'Прогноз движ.ден.средств'!CK72</f>
        <v>0</v>
      </c>
      <c r="CL77" s="772">
        <f>'Прогноз движ.ден.средств'!CL72</f>
        <v>0</v>
      </c>
      <c r="CM77" s="772">
        <f>'Прогноз движ.ден.средств'!CM72</f>
        <v>0</v>
      </c>
      <c r="CN77" s="772">
        <f>'Прогноз движ.ден.средств'!CN72</f>
        <v>0</v>
      </c>
      <c r="CO77" s="772">
        <f>'Прогноз движ.ден.средств'!CO72</f>
        <v>0</v>
      </c>
      <c r="CP77" s="772">
        <f>'Прогноз движ.ден.средств'!CP72</f>
        <v>0</v>
      </c>
      <c r="CQ77" s="772">
        <f>'Прогноз движ.ден.средств'!CQ72</f>
        <v>0</v>
      </c>
      <c r="CR77" s="772">
        <f>'Прогноз движ.ден.средств'!CR72</f>
        <v>0</v>
      </c>
      <c r="CS77" s="772">
        <f>'Прогноз движ.ден.средств'!CS72</f>
        <v>0</v>
      </c>
      <c r="CT77" s="772">
        <f>'Прогноз движ.ден.средств'!CT72</f>
        <v>0</v>
      </c>
      <c r="CU77" s="772">
        <f>'Прогноз движ.ден.средств'!CU72</f>
        <v>0</v>
      </c>
      <c r="CV77" s="772">
        <f>'Прогноз движ.ден.средств'!CV72</f>
        <v>0</v>
      </c>
      <c r="CW77" s="772">
        <f>'Прогноз движ.ден.средств'!CW72</f>
        <v>0</v>
      </c>
      <c r="CX77" s="772">
        <f>'Прогноз движ.ден.средств'!CX72</f>
        <v>0</v>
      </c>
      <c r="CY77" s="772">
        <f>'Прогноз движ.ден.средств'!CY72</f>
        <v>0</v>
      </c>
      <c r="CZ77" s="772">
        <f>'Прогноз движ.ден.средств'!CZ72</f>
        <v>0</v>
      </c>
      <c r="DA77" s="772">
        <f>'Прогноз движ.ден.средств'!DA72</f>
        <v>0</v>
      </c>
      <c r="DB77" s="772">
        <f>'Прогноз движ.ден.средств'!DB72</f>
        <v>0</v>
      </c>
      <c r="DC77" s="772">
        <f>'Прогноз движ.ден.средств'!DC72</f>
        <v>0</v>
      </c>
      <c r="DD77" s="772">
        <f>'Прогноз движ.ден.средств'!DD72</f>
        <v>0</v>
      </c>
      <c r="DE77" s="772">
        <f>'Прогноз движ.ден.средств'!DE72</f>
        <v>0</v>
      </c>
      <c r="DF77" s="772">
        <f>'Прогноз движ.ден.средств'!DF72</f>
        <v>0</v>
      </c>
      <c r="DG77" s="772">
        <f>'Прогноз движ.ден.средств'!DG72</f>
        <v>0</v>
      </c>
      <c r="DH77" s="772">
        <f>'Прогноз движ.ден.средств'!DH72</f>
        <v>0</v>
      </c>
      <c r="DI77" s="772">
        <f>'Прогноз движ.ден.средств'!DI72</f>
        <v>0</v>
      </c>
      <c r="DJ77" s="772">
        <f>'Прогноз движ.ден.средств'!DJ72</f>
        <v>0</v>
      </c>
      <c r="DK77" s="772">
        <f>'Прогноз движ.ден.средств'!DK72</f>
        <v>0</v>
      </c>
      <c r="DL77" s="772">
        <f>'Прогноз движ.ден.средств'!DL72</f>
        <v>0</v>
      </c>
      <c r="DM77" s="772">
        <f>'Прогноз движ.ден.средств'!DM72</f>
        <v>0</v>
      </c>
      <c r="DN77" s="772">
        <f>'Прогноз движ.ден.средств'!DN72</f>
        <v>0</v>
      </c>
      <c r="DO77" s="772">
        <f>'Прогноз движ.ден.средств'!DO72</f>
        <v>0</v>
      </c>
      <c r="DP77" s="772">
        <f>'Прогноз движ.ден.средств'!DP72</f>
        <v>0</v>
      </c>
      <c r="DQ77" s="772">
        <f>'Прогноз движ.ден.средств'!DQ72</f>
        <v>0</v>
      </c>
      <c r="DR77" s="772">
        <f>'Прогноз движ.ден.средств'!DR72</f>
        <v>0</v>
      </c>
      <c r="DS77" s="772">
        <f>'Прогноз движ.ден.средств'!DS72</f>
        <v>0</v>
      </c>
      <c r="DT77" s="772">
        <f>'Прогноз движ.ден.средств'!DT72</f>
        <v>0</v>
      </c>
      <c r="DU77" s="772">
        <f>'Прогноз движ.ден.средств'!DU72</f>
        <v>0</v>
      </c>
      <c r="DV77" s="772">
        <f>'Прогноз движ.ден.средств'!DV72</f>
        <v>0</v>
      </c>
      <c r="DW77" s="772">
        <f>'Прогноз движ.ден.средств'!DW72</f>
        <v>0</v>
      </c>
      <c r="DX77" s="772">
        <f>'Прогноз движ.ден.средств'!DX72</f>
        <v>0</v>
      </c>
      <c r="DY77" s="772">
        <f>'Прогноз движ.ден.средств'!DY72</f>
        <v>0</v>
      </c>
      <c r="DZ77" s="772">
        <f>'Прогноз движ.ден.средств'!DZ72</f>
        <v>0</v>
      </c>
      <c r="EA77" s="772">
        <f>'Прогноз движ.ден.средств'!EA72</f>
        <v>0</v>
      </c>
      <c r="EB77" s="772">
        <f>'Прогноз движ.ден.средств'!EB72</f>
        <v>0</v>
      </c>
      <c r="EC77" s="772">
        <f>'Прогноз движ.ден.средств'!EC72</f>
        <v>0</v>
      </c>
      <c r="ED77" s="772">
        <f>'Прогноз движ.ден.средств'!ED72</f>
        <v>0</v>
      </c>
      <c r="EE77" s="772">
        <f>'Прогноз движ.ден.средств'!EE72</f>
        <v>0</v>
      </c>
      <c r="EF77" s="772">
        <f>'Прогноз движ.ден.средств'!EF72</f>
        <v>0</v>
      </c>
      <c r="EG77" s="772">
        <f>'Прогноз движ.ден.средств'!EG72</f>
        <v>0</v>
      </c>
      <c r="EH77" s="772">
        <f>'Прогноз движ.ден.средств'!EH72</f>
        <v>0</v>
      </c>
      <c r="EI77" s="772">
        <f>'Прогноз движ.ден.средств'!EI72</f>
        <v>0</v>
      </c>
      <c r="EJ77" s="772">
        <f>'Прогноз движ.ден.средств'!EJ72</f>
        <v>0</v>
      </c>
      <c r="EK77" s="772">
        <f>'Прогноз движ.ден.средств'!EK72</f>
        <v>0</v>
      </c>
    </row>
    <row r="78" spans="1:141" ht="15.75" hidden="1" outlineLevel="1" x14ac:dyDescent="0.25">
      <c r="A78" s="418" t="str">
        <f>'Прогноз движ.ден.средств'!A73</f>
        <v>nnn</v>
      </c>
      <c r="B78" s="440">
        <f>'Прогноз движ.ден.средств'!B73</f>
        <v>0</v>
      </c>
      <c r="C78" s="772">
        <f>'Прогноз движ.ден.средств'!C73</f>
        <v>0</v>
      </c>
      <c r="D78" s="772">
        <f>'Прогноз движ.ден.средств'!D73</f>
        <v>0</v>
      </c>
      <c r="E78" s="772">
        <f>'Прогноз движ.ден.средств'!E73</f>
        <v>0</v>
      </c>
      <c r="F78" s="772">
        <f>'Прогноз движ.ден.средств'!F73</f>
        <v>0</v>
      </c>
      <c r="G78" s="772">
        <f>'Прогноз движ.ден.средств'!G73</f>
        <v>0</v>
      </c>
      <c r="H78" s="772">
        <f>'Прогноз движ.ден.средств'!H73</f>
        <v>0</v>
      </c>
      <c r="I78" s="772">
        <f>'Прогноз движ.ден.средств'!I73</f>
        <v>0</v>
      </c>
      <c r="J78" s="772">
        <f>'Прогноз движ.ден.средств'!J73</f>
        <v>0</v>
      </c>
      <c r="K78" s="772">
        <f>'Прогноз движ.ден.средств'!K73</f>
        <v>0</v>
      </c>
      <c r="L78" s="772">
        <f>'Прогноз движ.ден.средств'!L73</f>
        <v>0</v>
      </c>
      <c r="M78" s="772">
        <f>'Прогноз движ.ден.средств'!M73</f>
        <v>0</v>
      </c>
      <c r="N78" s="772">
        <f>'Прогноз движ.ден.средств'!N73</f>
        <v>0</v>
      </c>
      <c r="O78" s="772">
        <f>'Прогноз движ.ден.средств'!O73</f>
        <v>0</v>
      </c>
      <c r="P78" s="772">
        <f>'Прогноз движ.ден.средств'!P73</f>
        <v>0</v>
      </c>
      <c r="Q78" s="772">
        <f>'Прогноз движ.ден.средств'!Q73</f>
        <v>0</v>
      </c>
      <c r="R78" s="772">
        <f>'Прогноз движ.ден.средств'!R73</f>
        <v>0</v>
      </c>
      <c r="S78" s="772">
        <f>'Прогноз движ.ден.средств'!S73</f>
        <v>0</v>
      </c>
      <c r="T78" s="772">
        <f>'Прогноз движ.ден.средств'!T73</f>
        <v>0</v>
      </c>
      <c r="U78" s="772">
        <f>'Прогноз движ.ден.средств'!U73</f>
        <v>0</v>
      </c>
      <c r="V78" s="772">
        <f>'Прогноз движ.ден.средств'!V73</f>
        <v>0</v>
      </c>
      <c r="W78" s="772">
        <f>'Прогноз движ.ден.средств'!W73</f>
        <v>0</v>
      </c>
      <c r="X78" s="772">
        <f>'Прогноз движ.ден.средств'!X73</f>
        <v>0</v>
      </c>
      <c r="Y78" s="772">
        <f>'Прогноз движ.ден.средств'!Y73</f>
        <v>0</v>
      </c>
      <c r="Z78" s="772">
        <f>'Прогноз движ.ден.средств'!Z73</f>
        <v>0</v>
      </c>
      <c r="AA78" s="772">
        <f>'Прогноз движ.ден.средств'!AA73</f>
        <v>0</v>
      </c>
      <c r="AB78" s="772">
        <f>'Прогноз движ.ден.средств'!AB73</f>
        <v>0</v>
      </c>
      <c r="AC78" s="772">
        <f>'Прогноз движ.ден.средств'!AC73</f>
        <v>0</v>
      </c>
      <c r="AD78" s="772">
        <f>'Прогноз движ.ден.средств'!AD73</f>
        <v>0</v>
      </c>
      <c r="AE78" s="772">
        <f>'Прогноз движ.ден.средств'!AE73</f>
        <v>0</v>
      </c>
      <c r="AF78" s="772">
        <f>'Прогноз движ.ден.средств'!AF73</f>
        <v>0</v>
      </c>
      <c r="AG78" s="772">
        <f>'Прогноз движ.ден.средств'!AG73</f>
        <v>0</v>
      </c>
      <c r="AH78" s="772">
        <f>'Прогноз движ.ден.средств'!AH73</f>
        <v>0</v>
      </c>
      <c r="AI78" s="772">
        <f>'Прогноз движ.ден.средств'!AI73</f>
        <v>0</v>
      </c>
      <c r="AJ78" s="772">
        <f>'Прогноз движ.ден.средств'!AJ73</f>
        <v>0</v>
      </c>
      <c r="AK78" s="772">
        <f>'Прогноз движ.ден.средств'!AK73</f>
        <v>0</v>
      </c>
      <c r="AL78" s="772">
        <f>'Прогноз движ.ден.средств'!AL73</f>
        <v>0</v>
      </c>
      <c r="AM78" s="772">
        <f>'Прогноз движ.ден.средств'!AM73</f>
        <v>0</v>
      </c>
      <c r="AN78" s="772">
        <f>'Прогноз движ.ден.средств'!AN73</f>
        <v>0</v>
      </c>
      <c r="AO78" s="772">
        <f>'Прогноз движ.ден.средств'!AO73</f>
        <v>0</v>
      </c>
      <c r="AP78" s="772">
        <f>'Прогноз движ.ден.средств'!AP73</f>
        <v>0</v>
      </c>
      <c r="AQ78" s="772">
        <f>'Прогноз движ.ден.средств'!AQ73</f>
        <v>0</v>
      </c>
      <c r="AR78" s="772">
        <f>'Прогноз движ.ден.средств'!AR73</f>
        <v>0</v>
      </c>
      <c r="AS78" s="772">
        <f>'Прогноз движ.ден.средств'!AS73</f>
        <v>0</v>
      </c>
      <c r="AT78" s="772">
        <f>'Прогноз движ.ден.средств'!AT73</f>
        <v>0</v>
      </c>
      <c r="AU78" s="772">
        <f>'Прогноз движ.ден.средств'!AU73</f>
        <v>0</v>
      </c>
      <c r="AV78" s="772">
        <f>'Прогноз движ.ден.средств'!AV73</f>
        <v>0</v>
      </c>
      <c r="AW78" s="772">
        <f>'Прогноз движ.ден.средств'!AW73</f>
        <v>0</v>
      </c>
      <c r="AX78" s="772">
        <f>'Прогноз движ.ден.средств'!AX73</f>
        <v>0</v>
      </c>
      <c r="AY78" s="772">
        <f>'Прогноз движ.ден.средств'!AY73</f>
        <v>0</v>
      </c>
      <c r="AZ78" s="772">
        <f>'Прогноз движ.ден.средств'!AZ73</f>
        <v>0</v>
      </c>
      <c r="BA78" s="772">
        <f>'Прогноз движ.ден.средств'!BA73</f>
        <v>0</v>
      </c>
      <c r="BB78" s="772">
        <f>'Прогноз движ.ден.средств'!BB73</f>
        <v>0</v>
      </c>
      <c r="BC78" s="772">
        <f>'Прогноз движ.ден.средств'!BC73</f>
        <v>0</v>
      </c>
      <c r="BD78" s="772">
        <f>'Прогноз движ.ден.средств'!BD73</f>
        <v>0</v>
      </c>
      <c r="BE78" s="772">
        <f>'Прогноз движ.ден.средств'!BE73</f>
        <v>0</v>
      </c>
      <c r="BF78" s="772">
        <f>'Прогноз движ.ден.средств'!BF73</f>
        <v>0</v>
      </c>
      <c r="BG78" s="772">
        <f>'Прогноз движ.ден.средств'!BG73</f>
        <v>0</v>
      </c>
      <c r="BH78" s="772">
        <f>'Прогноз движ.ден.средств'!BH73</f>
        <v>0</v>
      </c>
      <c r="BI78" s="772">
        <f>'Прогноз движ.ден.средств'!BI73</f>
        <v>0</v>
      </c>
      <c r="BJ78" s="772">
        <f>'Прогноз движ.ден.средств'!BJ73</f>
        <v>0</v>
      </c>
      <c r="BK78" s="772">
        <f>'Прогноз движ.ден.средств'!BK73</f>
        <v>0</v>
      </c>
      <c r="BL78" s="772">
        <f>'Прогноз движ.ден.средств'!BL73</f>
        <v>0</v>
      </c>
      <c r="BM78" s="772">
        <f>'Прогноз движ.ден.средств'!BM73</f>
        <v>0</v>
      </c>
      <c r="BN78" s="772">
        <f>'Прогноз движ.ден.средств'!BN73</f>
        <v>0</v>
      </c>
      <c r="BO78" s="772">
        <f>'Прогноз движ.ден.средств'!BO73</f>
        <v>0</v>
      </c>
      <c r="BP78" s="772">
        <f>'Прогноз движ.ден.средств'!BP73</f>
        <v>0</v>
      </c>
      <c r="BQ78" s="772">
        <f>'Прогноз движ.ден.средств'!BQ73</f>
        <v>0</v>
      </c>
      <c r="BR78" s="772">
        <f>'Прогноз движ.ден.средств'!BR73</f>
        <v>0</v>
      </c>
      <c r="BS78" s="772">
        <f>'Прогноз движ.ден.средств'!BS73</f>
        <v>0</v>
      </c>
      <c r="BT78" s="772">
        <f>'Прогноз движ.ден.средств'!BT73</f>
        <v>0</v>
      </c>
      <c r="BU78" s="772">
        <f>'Прогноз движ.ден.средств'!BU73</f>
        <v>0</v>
      </c>
      <c r="BV78" s="772">
        <f>'Прогноз движ.ден.средств'!BV73</f>
        <v>0</v>
      </c>
      <c r="BW78" s="772">
        <f>'Прогноз движ.ден.средств'!BW73</f>
        <v>0</v>
      </c>
      <c r="BX78" s="772">
        <f>'Прогноз движ.ден.средств'!BX73</f>
        <v>0</v>
      </c>
      <c r="BY78" s="772">
        <f>'Прогноз движ.ден.средств'!BY73</f>
        <v>0</v>
      </c>
      <c r="BZ78" s="772">
        <f>'Прогноз движ.ден.средств'!BZ73</f>
        <v>0</v>
      </c>
      <c r="CA78" s="772">
        <f>'Прогноз движ.ден.средств'!CA73</f>
        <v>0</v>
      </c>
      <c r="CB78" s="772">
        <f>'Прогноз движ.ден.средств'!CB73</f>
        <v>0</v>
      </c>
      <c r="CC78" s="772">
        <f>'Прогноз движ.ден.средств'!CC73</f>
        <v>0</v>
      </c>
      <c r="CD78" s="772">
        <f>'Прогноз движ.ден.средств'!CD73</f>
        <v>0</v>
      </c>
      <c r="CE78" s="772">
        <f>'Прогноз движ.ден.средств'!CE73</f>
        <v>0</v>
      </c>
      <c r="CF78" s="772">
        <f>'Прогноз движ.ден.средств'!CF73</f>
        <v>0</v>
      </c>
      <c r="CG78" s="772">
        <f>'Прогноз движ.ден.средств'!CG73</f>
        <v>0</v>
      </c>
      <c r="CH78" s="772">
        <f>'Прогноз движ.ден.средств'!CH73</f>
        <v>0</v>
      </c>
      <c r="CI78" s="772">
        <f>'Прогноз движ.ден.средств'!CI73</f>
        <v>0</v>
      </c>
      <c r="CJ78" s="772">
        <f>'Прогноз движ.ден.средств'!CJ73</f>
        <v>0</v>
      </c>
      <c r="CK78" s="772">
        <f>'Прогноз движ.ден.средств'!CK73</f>
        <v>0</v>
      </c>
      <c r="CL78" s="772">
        <f>'Прогноз движ.ден.средств'!CL73</f>
        <v>0</v>
      </c>
      <c r="CM78" s="772">
        <f>'Прогноз движ.ден.средств'!CM73</f>
        <v>0</v>
      </c>
      <c r="CN78" s="772">
        <f>'Прогноз движ.ден.средств'!CN73</f>
        <v>0</v>
      </c>
      <c r="CO78" s="772">
        <f>'Прогноз движ.ден.средств'!CO73</f>
        <v>0</v>
      </c>
      <c r="CP78" s="772">
        <f>'Прогноз движ.ден.средств'!CP73</f>
        <v>0</v>
      </c>
      <c r="CQ78" s="772">
        <f>'Прогноз движ.ден.средств'!CQ73</f>
        <v>0</v>
      </c>
      <c r="CR78" s="772">
        <f>'Прогноз движ.ден.средств'!CR73</f>
        <v>0</v>
      </c>
      <c r="CS78" s="772">
        <f>'Прогноз движ.ден.средств'!CS73</f>
        <v>0</v>
      </c>
      <c r="CT78" s="772">
        <f>'Прогноз движ.ден.средств'!CT73</f>
        <v>0</v>
      </c>
      <c r="CU78" s="772">
        <f>'Прогноз движ.ден.средств'!CU73</f>
        <v>0</v>
      </c>
      <c r="CV78" s="772">
        <f>'Прогноз движ.ден.средств'!CV73</f>
        <v>0</v>
      </c>
      <c r="CW78" s="772">
        <f>'Прогноз движ.ден.средств'!CW73</f>
        <v>0</v>
      </c>
      <c r="CX78" s="772">
        <f>'Прогноз движ.ден.средств'!CX73</f>
        <v>0</v>
      </c>
      <c r="CY78" s="772">
        <f>'Прогноз движ.ден.средств'!CY73</f>
        <v>0</v>
      </c>
      <c r="CZ78" s="772">
        <f>'Прогноз движ.ден.средств'!CZ73</f>
        <v>0</v>
      </c>
      <c r="DA78" s="772">
        <f>'Прогноз движ.ден.средств'!DA73</f>
        <v>0</v>
      </c>
      <c r="DB78" s="772">
        <f>'Прогноз движ.ден.средств'!DB73</f>
        <v>0</v>
      </c>
      <c r="DC78" s="772">
        <f>'Прогноз движ.ден.средств'!DC73</f>
        <v>0</v>
      </c>
      <c r="DD78" s="772">
        <f>'Прогноз движ.ден.средств'!DD73</f>
        <v>0</v>
      </c>
      <c r="DE78" s="772">
        <f>'Прогноз движ.ден.средств'!DE73</f>
        <v>0</v>
      </c>
      <c r="DF78" s="772">
        <f>'Прогноз движ.ден.средств'!DF73</f>
        <v>0</v>
      </c>
      <c r="DG78" s="772">
        <f>'Прогноз движ.ден.средств'!DG73</f>
        <v>0</v>
      </c>
      <c r="DH78" s="772">
        <f>'Прогноз движ.ден.средств'!DH73</f>
        <v>0</v>
      </c>
      <c r="DI78" s="772">
        <f>'Прогноз движ.ден.средств'!DI73</f>
        <v>0</v>
      </c>
      <c r="DJ78" s="772">
        <f>'Прогноз движ.ден.средств'!DJ73</f>
        <v>0</v>
      </c>
      <c r="DK78" s="772">
        <f>'Прогноз движ.ден.средств'!DK73</f>
        <v>0</v>
      </c>
      <c r="DL78" s="772">
        <f>'Прогноз движ.ден.средств'!DL73</f>
        <v>0</v>
      </c>
      <c r="DM78" s="772">
        <f>'Прогноз движ.ден.средств'!DM73</f>
        <v>0</v>
      </c>
      <c r="DN78" s="772">
        <f>'Прогноз движ.ден.средств'!DN73</f>
        <v>0</v>
      </c>
      <c r="DO78" s="772">
        <f>'Прогноз движ.ден.средств'!DO73</f>
        <v>0</v>
      </c>
      <c r="DP78" s="772">
        <f>'Прогноз движ.ден.средств'!DP73</f>
        <v>0</v>
      </c>
      <c r="DQ78" s="772">
        <f>'Прогноз движ.ден.средств'!DQ73</f>
        <v>0</v>
      </c>
      <c r="DR78" s="772">
        <f>'Прогноз движ.ден.средств'!DR73</f>
        <v>0</v>
      </c>
      <c r="DS78" s="772">
        <f>'Прогноз движ.ден.средств'!DS73</f>
        <v>0</v>
      </c>
      <c r="DT78" s="772">
        <f>'Прогноз движ.ден.средств'!DT73</f>
        <v>0</v>
      </c>
      <c r="DU78" s="772">
        <f>'Прогноз движ.ден.средств'!DU73</f>
        <v>0</v>
      </c>
      <c r="DV78" s="772">
        <f>'Прогноз движ.ден.средств'!DV73</f>
        <v>0</v>
      </c>
      <c r="DW78" s="772">
        <f>'Прогноз движ.ден.средств'!DW73</f>
        <v>0</v>
      </c>
      <c r="DX78" s="772">
        <f>'Прогноз движ.ден.средств'!DX73</f>
        <v>0</v>
      </c>
      <c r="DY78" s="772">
        <f>'Прогноз движ.ден.средств'!DY73</f>
        <v>0</v>
      </c>
      <c r="DZ78" s="772">
        <f>'Прогноз движ.ден.средств'!DZ73</f>
        <v>0</v>
      </c>
      <c r="EA78" s="772">
        <f>'Прогноз движ.ден.средств'!EA73</f>
        <v>0</v>
      </c>
      <c r="EB78" s="772">
        <f>'Прогноз движ.ден.средств'!EB73</f>
        <v>0</v>
      </c>
      <c r="EC78" s="772">
        <f>'Прогноз движ.ден.средств'!EC73</f>
        <v>0</v>
      </c>
      <c r="ED78" s="772">
        <f>'Прогноз движ.ден.средств'!ED73</f>
        <v>0</v>
      </c>
      <c r="EE78" s="772">
        <f>'Прогноз движ.ден.средств'!EE73</f>
        <v>0</v>
      </c>
      <c r="EF78" s="772">
        <f>'Прогноз движ.ден.средств'!EF73</f>
        <v>0</v>
      </c>
      <c r="EG78" s="772">
        <f>'Прогноз движ.ден.средств'!EG73</f>
        <v>0</v>
      </c>
      <c r="EH78" s="772">
        <f>'Прогноз движ.ден.средств'!EH73</f>
        <v>0</v>
      </c>
      <c r="EI78" s="772">
        <f>'Прогноз движ.ден.средств'!EI73</f>
        <v>0</v>
      </c>
      <c r="EJ78" s="772">
        <f>'Прогноз движ.ден.средств'!EJ73</f>
        <v>0</v>
      </c>
      <c r="EK78" s="772">
        <f>'Прогноз движ.ден.средств'!EK73</f>
        <v>0</v>
      </c>
    </row>
    <row r="79" spans="1:141" ht="15.75" hidden="1" outlineLevel="1" x14ac:dyDescent="0.25">
      <c r="A79" s="418" t="str">
        <f>'Прогноз движ.ден.средств'!A74</f>
        <v>nnn</v>
      </c>
      <c r="B79" s="440">
        <f>'Прогноз движ.ден.средств'!B74</f>
        <v>0</v>
      </c>
      <c r="C79" s="772">
        <f>'Прогноз движ.ден.средств'!C74</f>
        <v>0</v>
      </c>
      <c r="D79" s="772">
        <f>'Прогноз движ.ден.средств'!D74</f>
        <v>0</v>
      </c>
      <c r="E79" s="772">
        <f>'Прогноз движ.ден.средств'!E74</f>
        <v>0</v>
      </c>
      <c r="F79" s="772">
        <f>'Прогноз движ.ден.средств'!F74</f>
        <v>0</v>
      </c>
      <c r="G79" s="772">
        <f>'Прогноз движ.ден.средств'!G74</f>
        <v>0</v>
      </c>
      <c r="H79" s="772">
        <f>'Прогноз движ.ден.средств'!H74</f>
        <v>0</v>
      </c>
      <c r="I79" s="772">
        <f>'Прогноз движ.ден.средств'!I74</f>
        <v>0</v>
      </c>
      <c r="J79" s="772">
        <f>'Прогноз движ.ден.средств'!J74</f>
        <v>0</v>
      </c>
      <c r="K79" s="772">
        <f>'Прогноз движ.ден.средств'!K74</f>
        <v>0</v>
      </c>
      <c r="L79" s="772">
        <f>'Прогноз движ.ден.средств'!L74</f>
        <v>0</v>
      </c>
      <c r="M79" s="772">
        <f>'Прогноз движ.ден.средств'!M74</f>
        <v>0</v>
      </c>
      <c r="N79" s="772">
        <f>'Прогноз движ.ден.средств'!N74</f>
        <v>0</v>
      </c>
      <c r="O79" s="772">
        <f>'Прогноз движ.ден.средств'!O74</f>
        <v>0</v>
      </c>
      <c r="P79" s="772">
        <f>'Прогноз движ.ден.средств'!P74</f>
        <v>0</v>
      </c>
      <c r="Q79" s="772">
        <f>'Прогноз движ.ден.средств'!Q74</f>
        <v>0</v>
      </c>
      <c r="R79" s="772">
        <f>'Прогноз движ.ден.средств'!R74</f>
        <v>0</v>
      </c>
      <c r="S79" s="772">
        <f>'Прогноз движ.ден.средств'!S74</f>
        <v>0</v>
      </c>
      <c r="T79" s="772">
        <f>'Прогноз движ.ден.средств'!T74</f>
        <v>0</v>
      </c>
      <c r="U79" s="772">
        <f>'Прогноз движ.ден.средств'!U74</f>
        <v>0</v>
      </c>
      <c r="V79" s="772">
        <f>'Прогноз движ.ден.средств'!V74</f>
        <v>0</v>
      </c>
      <c r="W79" s="772">
        <f>'Прогноз движ.ден.средств'!W74</f>
        <v>0</v>
      </c>
      <c r="X79" s="772">
        <f>'Прогноз движ.ден.средств'!X74</f>
        <v>0</v>
      </c>
      <c r="Y79" s="772">
        <f>'Прогноз движ.ден.средств'!Y74</f>
        <v>0</v>
      </c>
      <c r="Z79" s="772">
        <f>'Прогноз движ.ден.средств'!Z74</f>
        <v>0</v>
      </c>
      <c r="AA79" s="772">
        <f>'Прогноз движ.ден.средств'!AA74</f>
        <v>0</v>
      </c>
      <c r="AB79" s="772">
        <f>'Прогноз движ.ден.средств'!AB74</f>
        <v>0</v>
      </c>
      <c r="AC79" s="772">
        <f>'Прогноз движ.ден.средств'!AC74</f>
        <v>0</v>
      </c>
      <c r="AD79" s="772">
        <f>'Прогноз движ.ден.средств'!AD74</f>
        <v>0</v>
      </c>
      <c r="AE79" s="772">
        <f>'Прогноз движ.ден.средств'!AE74</f>
        <v>0</v>
      </c>
      <c r="AF79" s="772">
        <f>'Прогноз движ.ден.средств'!AF74</f>
        <v>0</v>
      </c>
      <c r="AG79" s="772">
        <f>'Прогноз движ.ден.средств'!AG74</f>
        <v>0</v>
      </c>
      <c r="AH79" s="772">
        <f>'Прогноз движ.ден.средств'!AH74</f>
        <v>0</v>
      </c>
      <c r="AI79" s="772">
        <f>'Прогноз движ.ден.средств'!AI74</f>
        <v>0</v>
      </c>
      <c r="AJ79" s="772">
        <f>'Прогноз движ.ден.средств'!AJ74</f>
        <v>0</v>
      </c>
      <c r="AK79" s="772">
        <f>'Прогноз движ.ден.средств'!AK74</f>
        <v>0</v>
      </c>
      <c r="AL79" s="772">
        <f>'Прогноз движ.ден.средств'!AL74</f>
        <v>0</v>
      </c>
      <c r="AM79" s="772">
        <f>'Прогноз движ.ден.средств'!AM74</f>
        <v>0</v>
      </c>
      <c r="AN79" s="772">
        <f>'Прогноз движ.ден.средств'!AN74</f>
        <v>0</v>
      </c>
      <c r="AO79" s="772">
        <f>'Прогноз движ.ден.средств'!AO74</f>
        <v>0</v>
      </c>
      <c r="AP79" s="772">
        <f>'Прогноз движ.ден.средств'!AP74</f>
        <v>0</v>
      </c>
      <c r="AQ79" s="772">
        <f>'Прогноз движ.ден.средств'!AQ74</f>
        <v>0</v>
      </c>
      <c r="AR79" s="772">
        <f>'Прогноз движ.ден.средств'!AR74</f>
        <v>0</v>
      </c>
      <c r="AS79" s="772">
        <f>'Прогноз движ.ден.средств'!AS74</f>
        <v>0</v>
      </c>
      <c r="AT79" s="772">
        <f>'Прогноз движ.ден.средств'!AT74</f>
        <v>0</v>
      </c>
      <c r="AU79" s="772">
        <f>'Прогноз движ.ден.средств'!AU74</f>
        <v>0</v>
      </c>
      <c r="AV79" s="772">
        <f>'Прогноз движ.ден.средств'!AV74</f>
        <v>0</v>
      </c>
      <c r="AW79" s="772">
        <f>'Прогноз движ.ден.средств'!AW74</f>
        <v>0</v>
      </c>
      <c r="AX79" s="772">
        <f>'Прогноз движ.ден.средств'!AX74</f>
        <v>0</v>
      </c>
      <c r="AY79" s="772">
        <f>'Прогноз движ.ден.средств'!AY74</f>
        <v>0</v>
      </c>
      <c r="AZ79" s="772">
        <f>'Прогноз движ.ден.средств'!AZ74</f>
        <v>0</v>
      </c>
      <c r="BA79" s="772">
        <f>'Прогноз движ.ден.средств'!BA74</f>
        <v>0</v>
      </c>
      <c r="BB79" s="772">
        <f>'Прогноз движ.ден.средств'!BB74</f>
        <v>0</v>
      </c>
      <c r="BC79" s="772">
        <f>'Прогноз движ.ден.средств'!BC74</f>
        <v>0</v>
      </c>
      <c r="BD79" s="772">
        <f>'Прогноз движ.ден.средств'!BD74</f>
        <v>0</v>
      </c>
      <c r="BE79" s="772">
        <f>'Прогноз движ.ден.средств'!BE74</f>
        <v>0</v>
      </c>
      <c r="BF79" s="772">
        <f>'Прогноз движ.ден.средств'!BF74</f>
        <v>0</v>
      </c>
      <c r="BG79" s="772">
        <f>'Прогноз движ.ден.средств'!BG74</f>
        <v>0</v>
      </c>
      <c r="BH79" s="772">
        <f>'Прогноз движ.ден.средств'!BH74</f>
        <v>0</v>
      </c>
      <c r="BI79" s="772">
        <f>'Прогноз движ.ден.средств'!BI74</f>
        <v>0</v>
      </c>
      <c r="BJ79" s="772">
        <f>'Прогноз движ.ден.средств'!BJ74</f>
        <v>0</v>
      </c>
      <c r="BK79" s="772">
        <f>'Прогноз движ.ден.средств'!BK74</f>
        <v>0</v>
      </c>
      <c r="BL79" s="772">
        <f>'Прогноз движ.ден.средств'!BL74</f>
        <v>0</v>
      </c>
      <c r="BM79" s="772">
        <f>'Прогноз движ.ден.средств'!BM74</f>
        <v>0</v>
      </c>
      <c r="BN79" s="772">
        <f>'Прогноз движ.ден.средств'!BN74</f>
        <v>0</v>
      </c>
      <c r="BO79" s="772">
        <f>'Прогноз движ.ден.средств'!BO74</f>
        <v>0</v>
      </c>
      <c r="BP79" s="772">
        <f>'Прогноз движ.ден.средств'!BP74</f>
        <v>0</v>
      </c>
      <c r="BQ79" s="772">
        <f>'Прогноз движ.ден.средств'!BQ74</f>
        <v>0</v>
      </c>
      <c r="BR79" s="772">
        <f>'Прогноз движ.ден.средств'!BR74</f>
        <v>0</v>
      </c>
      <c r="BS79" s="772">
        <f>'Прогноз движ.ден.средств'!BS74</f>
        <v>0</v>
      </c>
      <c r="BT79" s="772">
        <f>'Прогноз движ.ден.средств'!BT74</f>
        <v>0</v>
      </c>
      <c r="BU79" s="772">
        <f>'Прогноз движ.ден.средств'!BU74</f>
        <v>0</v>
      </c>
      <c r="BV79" s="772">
        <f>'Прогноз движ.ден.средств'!BV74</f>
        <v>0</v>
      </c>
      <c r="BW79" s="772">
        <f>'Прогноз движ.ден.средств'!BW74</f>
        <v>0</v>
      </c>
      <c r="BX79" s="772">
        <f>'Прогноз движ.ден.средств'!BX74</f>
        <v>0</v>
      </c>
      <c r="BY79" s="772">
        <f>'Прогноз движ.ден.средств'!BY74</f>
        <v>0</v>
      </c>
      <c r="BZ79" s="772">
        <f>'Прогноз движ.ден.средств'!BZ74</f>
        <v>0</v>
      </c>
      <c r="CA79" s="772">
        <f>'Прогноз движ.ден.средств'!CA74</f>
        <v>0</v>
      </c>
      <c r="CB79" s="772">
        <f>'Прогноз движ.ден.средств'!CB74</f>
        <v>0</v>
      </c>
      <c r="CC79" s="772">
        <f>'Прогноз движ.ден.средств'!CC74</f>
        <v>0</v>
      </c>
      <c r="CD79" s="772">
        <f>'Прогноз движ.ден.средств'!CD74</f>
        <v>0</v>
      </c>
      <c r="CE79" s="772">
        <f>'Прогноз движ.ден.средств'!CE74</f>
        <v>0</v>
      </c>
      <c r="CF79" s="772">
        <f>'Прогноз движ.ден.средств'!CF74</f>
        <v>0</v>
      </c>
      <c r="CG79" s="772">
        <f>'Прогноз движ.ден.средств'!CG74</f>
        <v>0</v>
      </c>
      <c r="CH79" s="772">
        <f>'Прогноз движ.ден.средств'!CH74</f>
        <v>0</v>
      </c>
      <c r="CI79" s="772">
        <f>'Прогноз движ.ден.средств'!CI74</f>
        <v>0</v>
      </c>
      <c r="CJ79" s="772">
        <f>'Прогноз движ.ден.средств'!CJ74</f>
        <v>0</v>
      </c>
      <c r="CK79" s="772">
        <f>'Прогноз движ.ден.средств'!CK74</f>
        <v>0</v>
      </c>
      <c r="CL79" s="772">
        <f>'Прогноз движ.ден.средств'!CL74</f>
        <v>0</v>
      </c>
      <c r="CM79" s="772">
        <f>'Прогноз движ.ден.средств'!CM74</f>
        <v>0</v>
      </c>
      <c r="CN79" s="772">
        <f>'Прогноз движ.ден.средств'!CN74</f>
        <v>0</v>
      </c>
      <c r="CO79" s="772">
        <f>'Прогноз движ.ден.средств'!CO74</f>
        <v>0</v>
      </c>
      <c r="CP79" s="772">
        <f>'Прогноз движ.ден.средств'!CP74</f>
        <v>0</v>
      </c>
      <c r="CQ79" s="772">
        <f>'Прогноз движ.ден.средств'!CQ74</f>
        <v>0</v>
      </c>
      <c r="CR79" s="772">
        <f>'Прогноз движ.ден.средств'!CR74</f>
        <v>0</v>
      </c>
      <c r="CS79" s="772">
        <f>'Прогноз движ.ден.средств'!CS74</f>
        <v>0</v>
      </c>
      <c r="CT79" s="772">
        <f>'Прогноз движ.ден.средств'!CT74</f>
        <v>0</v>
      </c>
      <c r="CU79" s="772">
        <f>'Прогноз движ.ден.средств'!CU74</f>
        <v>0</v>
      </c>
      <c r="CV79" s="772">
        <f>'Прогноз движ.ден.средств'!CV74</f>
        <v>0</v>
      </c>
      <c r="CW79" s="772">
        <f>'Прогноз движ.ден.средств'!CW74</f>
        <v>0</v>
      </c>
      <c r="CX79" s="772">
        <f>'Прогноз движ.ден.средств'!CX74</f>
        <v>0</v>
      </c>
      <c r="CY79" s="772">
        <f>'Прогноз движ.ден.средств'!CY74</f>
        <v>0</v>
      </c>
      <c r="CZ79" s="772">
        <f>'Прогноз движ.ден.средств'!CZ74</f>
        <v>0</v>
      </c>
      <c r="DA79" s="772">
        <f>'Прогноз движ.ден.средств'!DA74</f>
        <v>0</v>
      </c>
      <c r="DB79" s="772">
        <f>'Прогноз движ.ден.средств'!DB74</f>
        <v>0</v>
      </c>
      <c r="DC79" s="772">
        <f>'Прогноз движ.ден.средств'!DC74</f>
        <v>0</v>
      </c>
      <c r="DD79" s="772">
        <f>'Прогноз движ.ден.средств'!DD74</f>
        <v>0</v>
      </c>
      <c r="DE79" s="772">
        <f>'Прогноз движ.ден.средств'!DE74</f>
        <v>0</v>
      </c>
      <c r="DF79" s="772">
        <f>'Прогноз движ.ден.средств'!DF74</f>
        <v>0</v>
      </c>
      <c r="DG79" s="772">
        <f>'Прогноз движ.ден.средств'!DG74</f>
        <v>0</v>
      </c>
      <c r="DH79" s="772">
        <f>'Прогноз движ.ден.средств'!DH74</f>
        <v>0</v>
      </c>
      <c r="DI79" s="772">
        <f>'Прогноз движ.ден.средств'!DI74</f>
        <v>0</v>
      </c>
      <c r="DJ79" s="772">
        <f>'Прогноз движ.ден.средств'!DJ74</f>
        <v>0</v>
      </c>
      <c r="DK79" s="772">
        <f>'Прогноз движ.ден.средств'!DK74</f>
        <v>0</v>
      </c>
      <c r="DL79" s="772">
        <f>'Прогноз движ.ден.средств'!DL74</f>
        <v>0</v>
      </c>
      <c r="DM79" s="772">
        <f>'Прогноз движ.ден.средств'!DM74</f>
        <v>0</v>
      </c>
      <c r="DN79" s="772">
        <f>'Прогноз движ.ден.средств'!DN74</f>
        <v>0</v>
      </c>
      <c r="DO79" s="772">
        <f>'Прогноз движ.ден.средств'!DO74</f>
        <v>0</v>
      </c>
      <c r="DP79" s="772">
        <f>'Прогноз движ.ден.средств'!DP74</f>
        <v>0</v>
      </c>
      <c r="DQ79" s="772">
        <f>'Прогноз движ.ден.средств'!DQ74</f>
        <v>0</v>
      </c>
      <c r="DR79" s="772">
        <f>'Прогноз движ.ден.средств'!DR74</f>
        <v>0</v>
      </c>
      <c r="DS79" s="772">
        <f>'Прогноз движ.ден.средств'!DS74</f>
        <v>0</v>
      </c>
      <c r="DT79" s="772">
        <f>'Прогноз движ.ден.средств'!DT74</f>
        <v>0</v>
      </c>
      <c r="DU79" s="772">
        <f>'Прогноз движ.ден.средств'!DU74</f>
        <v>0</v>
      </c>
      <c r="DV79" s="772">
        <f>'Прогноз движ.ден.средств'!DV74</f>
        <v>0</v>
      </c>
      <c r="DW79" s="772">
        <f>'Прогноз движ.ден.средств'!DW74</f>
        <v>0</v>
      </c>
      <c r="DX79" s="772">
        <f>'Прогноз движ.ден.средств'!DX74</f>
        <v>0</v>
      </c>
      <c r="DY79" s="772">
        <f>'Прогноз движ.ден.средств'!DY74</f>
        <v>0</v>
      </c>
      <c r="DZ79" s="772">
        <f>'Прогноз движ.ден.средств'!DZ74</f>
        <v>0</v>
      </c>
      <c r="EA79" s="772">
        <f>'Прогноз движ.ден.средств'!EA74</f>
        <v>0</v>
      </c>
      <c r="EB79" s="772">
        <f>'Прогноз движ.ден.средств'!EB74</f>
        <v>0</v>
      </c>
      <c r="EC79" s="772">
        <f>'Прогноз движ.ден.средств'!EC74</f>
        <v>0</v>
      </c>
      <c r="ED79" s="772">
        <f>'Прогноз движ.ден.средств'!ED74</f>
        <v>0</v>
      </c>
      <c r="EE79" s="772">
        <f>'Прогноз движ.ден.средств'!EE74</f>
        <v>0</v>
      </c>
      <c r="EF79" s="772">
        <f>'Прогноз движ.ден.средств'!EF74</f>
        <v>0</v>
      </c>
      <c r="EG79" s="772">
        <f>'Прогноз движ.ден.средств'!EG74</f>
        <v>0</v>
      </c>
      <c r="EH79" s="772">
        <f>'Прогноз движ.ден.средств'!EH74</f>
        <v>0</v>
      </c>
      <c r="EI79" s="772">
        <f>'Прогноз движ.ден.средств'!EI74</f>
        <v>0</v>
      </c>
      <c r="EJ79" s="772">
        <f>'Прогноз движ.ден.средств'!EJ74</f>
        <v>0</v>
      </c>
      <c r="EK79" s="772">
        <f>'Прогноз движ.ден.средств'!EK74</f>
        <v>0</v>
      </c>
    </row>
    <row r="80" spans="1:141" ht="15.75" hidden="1" outlineLevel="1" x14ac:dyDescent="0.25">
      <c r="A80" s="418" t="str">
        <f>'Прогноз движ.ден.средств'!A75</f>
        <v>nnn</v>
      </c>
      <c r="B80" s="440">
        <f>'Прогноз движ.ден.средств'!B75</f>
        <v>0</v>
      </c>
      <c r="C80" s="772">
        <f>'Прогноз движ.ден.средств'!C75</f>
        <v>0</v>
      </c>
      <c r="D80" s="772">
        <f>'Прогноз движ.ден.средств'!D75</f>
        <v>0</v>
      </c>
      <c r="E80" s="772">
        <f>'Прогноз движ.ден.средств'!E75</f>
        <v>0</v>
      </c>
      <c r="F80" s="772">
        <f>'Прогноз движ.ден.средств'!F75</f>
        <v>0</v>
      </c>
      <c r="G80" s="772">
        <f>'Прогноз движ.ден.средств'!G75</f>
        <v>0</v>
      </c>
      <c r="H80" s="772">
        <f>'Прогноз движ.ден.средств'!H75</f>
        <v>0</v>
      </c>
      <c r="I80" s="772">
        <f>'Прогноз движ.ден.средств'!I75</f>
        <v>0</v>
      </c>
      <c r="J80" s="772">
        <f>'Прогноз движ.ден.средств'!J75</f>
        <v>0</v>
      </c>
      <c r="K80" s="772">
        <f>'Прогноз движ.ден.средств'!K75</f>
        <v>0</v>
      </c>
      <c r="L80" s="772">
        <f>'Прогноз движ.ден.средств'!L75</f>
        <v>0</v>
      </c>
      <c r="M80" s="772">
        <f>'Прогноз движ.ден.средств'!M75</f>
        <v>0</v>
      </c>
      <c r="N80" s="772">
        <f>'Прогноз движ.ден.средств'!N75</f>
        <v>0</v>
      </c>
      <c r="O80" s="772">
        <f>'Прогноз движ.ден.средств'!O75</f>
        <v>0</v>
      </c>
      <c r="P80" s="772">
        <f>'Прогноз движ.ден.средств'!P75</f>
        <v>0</v>
      </c>
      <c r="Q80" s="772">
        <f>'Прогноз движ.ден.средств'!Q75</f>
        <v>0</v>
      </c>
      <c r="R80" s="772">
        <f>'Прогноз движ.ден.средств'!R75</f>
        <v>0</v>
      </c>
      <c r="S80" s="772">
        <f>'Прогноз движ.ден.средств'!S75</f>
        <v>0</v>
      </c>
      <c r="T80" s="772">
        <f>'Прогноз движ.ден.средств'!T75</f>
        <v>0</v>
      </c>
      <c r="U80" s="772">
        <f>'Прогноз движ.ден.средств'!U75</f>
        <v>0</v>
      </c>
      <c r="V80" s="772">
        <f>'Прогноз движ.ден.средств'!V75</f>
        <v>0</v>
      </c>
      <c r="W80" s="772">
        <f>'Прогноз движ.ден.средств'!W75</f>
        <v>0</v>
      </c>
      <c r="X80" s="772">
        <f>'Прогноз движ.ден.средств'!X75</f>
        <v>0</v>
      </c>
      <c r="Y80" s="772">
        <f>'Прогноз движ.ден.средств'!Y75</f>
        <v>0</v>
      </c>
      <c r="Z80" s="772">
        <f>'Прогноз движ.ден.средств'!Z75</f>
        <v>0</v>
      </c>
      <c r="AA80" s="772">
        <f>'Прогноз движ.ден.средств'!AA75</f>
        <v>0</v>
      </c>
      <c r="AB80" s="772">
        <f>'Прогноз движ.ден.средств'!AB75</f>
        <v>0</v>
      </c>
      <c r="AC80" s="772">
        <f>'Прогноз движ.ден.средств'!AC75</f>
        <v>0</v>
      </c>
      <c r="AD80" s="772">
        <f>'Прогноз движ.ден.средств'!AD75</f>
        <v>0</v>
      </c>
      <c r="AE80" s="772">
        <f>'Прогноз движ.ден.средств'!AE75</f>
        <v>0</v>
      </c>
      <c r="AF80" s="772">
        <f>'Прогноз движ.ден.средств'!AF75</f>
        <v>0</v>
      </c>
      <c r="AG80" s="772">
        <f>'Прогноз движ.ден.средств'!AG75</f>
        <v>0</v>
      </c>
      <c r="AH80" s="772">
        <f>'Прогноз движ.ден.средств'!AH75</f>
        <v>0</v>
      </c>
      <c r="AI80" s="772">
        <f>'Прогноз движ.ден.средств'!AI75</f>
        <v>0</v>
      </c>
      <c r="AJ80" s="772">
        <f>'Прогноз движ.ден.средств'!AJ75</f>
        <v>0</v>
      </c>
      <c r="AK80" s="772">
        <f>'Прогноз движ.ден.средств'!AK75</f>
        <v>0</v>
      </c>
      <c r="AL80" s="772">
        <f>'Прогноз движ.ден.средств'!AL75</f>
        <v>0</v>
      </c>
      <c r="AM80" s="772">
        <f>'Прогноз движ.ден.средств'!AM75</f>
        <v>0</v>
      </c>
      <c r="AN80" s="772">
        <f>'Прогноз движ.ден.средств'!AN75</f>
        <v>0</v>
      </c>
      <c r="AO80" s="772">
        <f>'Прогноз движ.ден.средств'!AO75</f>
        <v>0</v>
      </c>
      <c r="AP80" s="772">
        <f>'Прогноз движ.ден.средств'!AP75</f>
        <v>0</v>
      </c>
      <c r="AQ80" s="772">
        <f>'Прогноз движ.ден.средств'!AQ75</f>
        <v>0</v>
      </c>
      <c r="AR80" s="772">
        <f>'Прогноз движ.ден.средств'!AR75</f>
        <v>0</v>
      </c>
      <c r="AS80" s="772">
        <f>'Прогноз движ.ден.средств'!AS75</f>
        <v>0</v>
      </c>
      <c r="AT80" s="772">
        <f>'Прогноз движ.ден.средств'!AT75</f>
        <v>0</v>
      </c>
      <c r="AU80" s="772">
        <f>'Прогноз движ.ден.средств'!AU75</f>
        <v>0</v>
      </c>
      <c r="AV80" s="772">
        <f>'Прогноз движ.ден.средств'!AV75</f>
        <v>0</v>
      </c>
      <c r="AW80" s="772">
        <f>'Прогноз движ.ден.средств'!AW75</f>
        <v>0</v>
      </c>
      <c r="AX80" s="772">
        <f>'Прогноз движ.ден.средств'!AX75</f>
        <v>0</v>
      </c>
      <c r="AY80" s="772">
        <f>'Прогноз движ.ден.средств'!AY75</f>
        <v>0</v>
      </c>
      <c r="AZ80" s="772">
        <f>'Прогноз движ.ден.средств'!AZ75</f>
        <v>0</v>
      </c>
      <c r="BA80" s="772">
        <f>'Прогноз движ.ден.средств'!BA75</f>
        <v>0</v>
      </c>
      <c r="BB80" s="772">
        <f>'Прогноз движ.ден.средств'!BB75</f>
        <v>0</v>
      </c>
      <c r="BC80" s="772">
        <f>'Прогноз движ.ден.средств'!BC75</f>
        <v>0</v>
      </c>
      <c r="BD80" s="772">
        <f>'Прогноз движ.ден.средств'!BD75</f>
        <v>0</v>
      </c>
      <c r="BE80" s="772">
        <f>'Прогноз движ.ден.средств'!BE75</f>
        <v>0</v>
      </c>
      <c r="BF80" s="772">
        <f>'Прогноз движ.ден.средств'!BF75</f>
        <v>0</v>
      </c>
      <c r="BG80" s="772">
        <f>'Прогноз движ.ден.средств'!BG75</f>
        <v>0</v>
      </c>
      <c r="BH80" s="772">
        <f>'Прогноз движ.ден.средств'!BH75</f>
        <v>0</v>
      </c>
      <c r="BI80" s="772">
        <f>'Прогноз движ.ден.средств'!BI75</f>
        <v>0</v>
      </c>
      <c r="BJ80" s="772">
        <f>'Прогноз движ.ден.средств'!BJ75</f>
        <v>0</v>
      </c>
      <c r="BK80" s="772">
        <f>'Прогноз движ.ден.средств'!BK75</f>
        <v>0</v>
      </c>
      <c r="BL80" s="772">
        <f>'Прогноз движ.ден.средств'!BL75</f>
        <v>0</v>
      </c>
      <c r="BM80" s="772">
        <f>'Прогноз движ.ден.средств'!BM75</f>
        <v>0</v>
      </c>
      <c r="BN80" s="772">
        <f>'Прогноз движ.ден.средств'!BN75</f>
        <v>0</v>
      </c>
      <c r="BO80" s="772">
        <f>'Прогноз движ.ден.средств'!BO75</f>
        <v>0</v>
      </c>
      <c r="BP80" s="772">
        <f>'Прогноз движ.ден.средств'!BP75</f>
        <v>0</v>
      </c>
      <c r="BQ80" s="772">
        <f>'Прогноз движ.ден.средств'!BQ75</f>
        <v>0</v>
      </c>
      <c r="BR80" s="772">
        <f>'Прогноз движ.ден.средств'!BR75</f>
        <v>0</v>
      </c>
      <c r="BS80" s="772">
        <f>'Прогноз движ.ден.средств'!BS75</f>
        <v>0</v>
      </c>
      <c r="BT80" s="772">
        <f>'Прогноз движ.ден.средств'!BT75</f>
        <v>0</v>
      </c>
      <c r="BU80" s="772">
        <f>'Прогноз движ.ден.средств'!BU75</f>
        <v>0</v>
      </c>
      <c r="BV80" s="772">
        <f>'Прогноз движ.ден.средств'!BV75</f>
        <v>0</v>
      </c>
      <c r="BW80" s="772">
        <f>'Прогноз движ.ден.средств'!BW75</f>
        <v>0</v>
      </c>
      <c r="BX80" s="772">
        <f>'Прогноз движ.ден.средств'!BX75</f>
        <v>0</v>
      </c>
      <c r="BY80" s="772">
        <f>'Прогноз движ.ден.средств'!BY75</f>
        <v>0</v>
      </c>
      <c r="BZ80" s="772">
        <f>'Прогноз движ.ден.средств'!BZ75</f>
        <v>0</v>
      </c>
      <c r="CA80" s="772">
        <f>'Прогноз движ.ден.средств'!CA75</f>
        <v>0</v>
      </c>
      <c r="CB80" s="772">
        <f>'Прогноз движ.ден.средств'!CB75</f>
        <v>0</v>
      </c>
      <c r="CC80" s="772">
        <f>'Прогноз движ.ден.средств'!CC75</f>
        <v>0</v>
      </c>
      <c r="CD80" s="772">
        <f>'Прогноз движ.ден.средств'!CD75</f>
        <v>0</v>
      </c>
      <c r="CE80" s="772">
        <f>'Прогноз движ.ден.средств'!CE75</f>
        <v>0</v>
      </c>
      <c r="CF80" s="772">
        <f>'Прогноз движ.ден.средств'!CF75</f>
        <v>0</v>
      </c>
      <c r="CG80" s="772">
        <f>'Прогноз движ.ден.средств'!CG75</f>
        <v>0</v>
      </c>
      <c r="CH80" s="772">
        <f>'Прогноз движ.ден.средств'!CH75</f>
        <v>0</v>
      </c>
      <c r="CI80" s="772">
        <f>'Прогноз движ.ден.средств'!CI75</f>
        <v>0</v>
      </c>
      <c r="CJ80" s="772">
        <f>'Прогноз движ.ден.средств'!CJ75</f>
        <v>0</v>
      </c>
      <c r="CK80" s="772">
        <f>'Прогноз движ.ден.средств'!CK75</f>
        <v>0</v>
      </c>
      <c r="CL80" s="772">
        <f>'Прогноз движ.ден.средств'!CL75</f>
        <v>0</v>
      </c>
      <c r="CM80" s="772">
        <f>'Прогноз движ.ден.средств'!CM75</f>
        <v>0</v>
      </c>
      <c r="CN80" s="772">
        <f>'Прогноз движ.ден.средств'!CN75</f>
        <v>0</v>
      </c>
      <c r="CO80" s="772">
        <f>'Прогноз движ.ден.средств'!CO75</f>
        <v>0</v>
      </c>
      <c r="CP80" s="772">
        <f>'Прогноз движ.ден.средств'!CP75</f>
        <v>0</v>
      </c>
      <c r="CQ80" s="772">
        <f>'Прогноз движ.ден.средств'!CQ75</f>
        <v>0</v>
      </c>
      <c r="CR80" s="772">
        <f>'Прогноз движ.ден.средств'!CR75</f>
        <v>0</v>
      </c>
      <c r="CS80" s="772">
        <f>'Прогноз движ.ден.средств'!CS75</f>
        <v>0</v>
      </c>
      <c r="CT80" s="772">
        <f>'Прогноз движ.ден.средств'!CT75</f>
        <v>0</v>
      </c>
      <c r="CU80" s="772">
        <f>'Прогноз движ.ден.средств'!CU75</f>
        <v>0</v>
      </c>
      <c r="CV80" s="772">
        <f>'Прогноз движ.ден.средств'!CV75</f>
        <v>0</v>
      </c>
      <c r="CW80" s="772">
        <f>'Прогноз движ.ден.средств'!CW75</f>
        <v>0</v>
      </c>
      <c r="CX80" s="772">
        <f>'Прогноз движ.ден.средств'!CX75</f>
        <v>0</v>
      </c>
      <c r="CY80" s="772">
        <f>'Прогноз движ.ден.средств'!CY75</f>
        <v>0</v>
      </c>
      <c r="CZ80" s="772">
        <f>'Прогноз движ.ден.средств'!CZ75</f>
        <v>0</v>
      </c>
      <c r="DA80" s="772">
        <f>'Прогноз движ.ден.средств'!DA75</f>
        <v>0</v>
      </c>
      <c r="DB80" s="772">
        <f>'Прогноз движ.ден.средств'!DB75</f>
        <v>0</v>
      </c>
      <c r="DC80" s="772">
        <f>'Прогноз движ.ден.средств'!DC75</f>
        <v>0</v>
      </c>
      <c r="DD80" s="772">
        <f>'Прогноз движ.ден.средств'!DD75</f>
        <v>0</v>
      </c>
      <c r="DE80" s="772">
        <f>'Прогноз движ.ден.средств'!DE75</f>
        <v>0</v>
      </c>
      <c r="DF80" s="772">
        <f>'Прогноз движ.ден.средств'!DF75</f>
        <v>0</v>
      </c>
      <c r="DG80" s="772">
        <f>'Прогноз движ.ден.средств'!DG75</f>
        <v>0</v>
      </c>
      <c r="DH80" s="772">
        <f>'Прогноз движ.ден.средств'!DH75</f>
        <v>0</v>
      </c>
      <c r="DI80" s="772">
        <f>'Прогноз движ.ден.средств'!DI75</f>
        <v>0</v>
      </c>
      <c r="DJ80" s="772">
        <f>'Прогноз движ.ден.средств'!DJ75</f>
        <v>0</v>
      </c>
      <c r="DK80" s="772">
        <f>'Прогноз движ.ден.средств'!DK75</f>
        <v>0</v>
      </c>
      <c r="DL80" s="772">
        <f>'Прогноз движ.ден.средств'!DL75</f>
        <v>0</v>
      </c>
      <c r="DM80" s="772">
        <f>'Прогноз движ.ден.средств'!DM75</f>
        <v>0</v>
      </c>
      <c r="DN80" s="772">
        <f>'Прогноз движ.ден.средств'!DN75</f>
        <v>0</v>
      </c>
      <c r="DO80" s="772">
        <f>'Прогноз движ.ден.средств'!DO75</f>
        <v>0</v>
      </c>
      <c r="DP80" s="772">
        <f>'Прогноз движ.ден.средств'!DP75</f>
        <v>0</v>
      </c>
      <c r="DQ80" s="772">
        <f>'Прогноз движ.ден.средств'!DQ75</f>
        <v>0</v>
      </c>
      <c r="DR80" s="772">
        <f>'Прогноз движ.ден.средств'!DR75</f>
        <v>0</v>
      </c>
      <c r="DS80" s="772">
        <f>'Прогноз движ.ден.средств'!DS75</f>
        <v>0</v>
      </c>
      <c r="DT80" s="772">
        <f>'Прогноз движ.ден.средств'!DT75</f>
        <v>0</v>
      </c>
      <c r="DU80" s="772">
        <f>'Прогноз движ.ден.средств'!DU75</f>
        <v>0</v>
      </c>
      <c r="DV80" s="772">
        <f>'Прогноз движ.ден.средств'!DV75</f>
        <v>0</v>
      </c>
      <c r="DW80" s="772">
        <f>'Прогноз движ.ден.средств'!DW75</f>
        <v>0</v>
      </c>
      <c r="DX80" s="772">
        <f>'Прогноз движ.ден.средств'!DX75</f>
        <v>0</v>
      </c>
      <c r="DY80" s="772">
        <f>'Прогноз движ.ден.средств'!DY75</f>
        <v>0</v>
      </c>
      <c r="DZ80" s="772">
        <f>'Прогноз движ.ден.средств'!DZ75</f>
        <v>0</v>
      </c>
      <c r="EA80" s="772">
        <f>'Прогноз движ.ден.средств'!EA75</f>
        <v>0</v>
      </c>
      <c r="EB80" s="772">
        <f>'Прогноз движ.ден.средств'!EB75</f>
        <v>0</v>
      </c>
      <c r="EC80" s="772">
        <f>'Прогноз движ.ден.средств'!EC75</f>
        <v>0</v>
      </c>
      <c r="ED80" s="772">
        <f>'Прогноз движ.ден.средств'!ED75</f>
        <v>0</v>
      </c>
      <c r="EE80" s="772">
        <f>'Прогноз движ.ден.средств'!EE75</f>
        <v>0</v>
      </c>
      <c r="EF80" s="772">
        <f>'Прогноз движ.ден.средств'!EF75</f>
        <v>0</v>
      </c>
      <c r="EG80" s="772">
        <f>'Прогноз движ.ден.средств'!EG75</f>
        <v>0</v>
      </c>
      <c r="EH80" s="772">
        <f>'Прогноз движ.ден.средств'!EH75</f>
        <v>0</v>
      </c>
      <c r="EI80" s="772">
        <f>'Прогноз движ.ден.средств'!EI75</f>
        <v>0</v>
      </c>
      <c r="EJ80" s="772">
        <f>'Прогноз движ.ден.средств'!EJ75</f>
        <v>0</v>
      </c>
      <c r="EK80" s="772">
        <f>'Прогноз движ.ден.средств'!EK75</f>
        <v>0</v>
      </c>
    </row>
    <row r="81" spans="1:141" ht="15.75" hidden="1" outlineLevel="1" x14ac:dyDescent="0.25">
      <c r="A81" s="418" t="str">
        <f>'Прогноз движ.ден.средств'!A76</f>
        <v>nnn</v>
      </c>
      <c r="B81" s="440">
        <f>'Прогноз движ.ден.средств'!B76</f>
        <v>0</v>
      </c>
      <c r="C81" s="772">
        <f>'Прогноз движ.ден.средств'!C76</f>
        <v>0</v>
      </c>
      <c r="D81" s="772">
        <f>'Прогноз движ.ден.средств'!D76</f>
        <v>0</v>
      </c>
      <c r="E81" s="772">
        <f>'Прогноз движ.ден.средств'!E76</f>
        <v>0</v>
      </c>
      <c r="F81" s="772">
        <f>'Прогноз движ.ден.средств'!F76</f>
        <v>0</v>
      </c>
      <c r="G81" s="772">
        <f>'Прогноз движ.ден.средств'!G76</f>
        <v>0</v>
      </c>
      <c r="H81" s="772">
        <f>'Прогноз движ.ден.средств'!H76</f>
        <v>0</v>
      </c>
      <c r="I81" s="772">
        <f>'Прогноз движ.ден.средств'!I76</f>
        <v>0</v>
      </c>
      <c r="J81" s="772">
        <f>'Прогноз движ.ден.средств'!J76</f>
        <v>0</v>
      </c>
      <c r="K81" s="772">
        <f>'Прогноз движ.ден.средств'!K76</f>
        <v>0</v>
      </c>
      <c r="L81" s="772">
        <f>'Прогноз движ.ден.средств'!L76</f>
        <v>0</v>
      </c>
      <c r="M81" s="772">
        <f>'Прогноз движ.ден.средств'!M76</f>
        <v>0</v>
      </c>
      <c r="N81" s="772">
        <f>'Прогноз движ.ден.средств'!N76</f>
        <v>0</v>
      </c>
      <c r="O81" s="772">
        <f>'Прогноз движ.ден.средств'!O76</f>
        <v>0</v>
      </c>
      <c r="P81" s="772">
        <f>'Прогноз движ.ден.средств'!P76</f>
        <v>0</v>
      </c>
      <c r="Q81" s="772">
        <f>'Прогноз движ.ден.средств'!Q76</f>
        <v>0</v>
      </c>
      <c r="R81" s="772">
        <f>'Прогноз движ.ден.средств'!R76</f>
        <v>0</v>
      </c>
      <c r="S81" s="772">
        <f>'Прогноз движ.ден.средств'!S76</f>
        <v>0</v>
      </c>
      <c r="T81" s="772">
        <f>'Прогноз движ.ден.средств'!T76</f>
        <v>0</v>
      </c>
      <c r="U81" s="772">
        <f>'Прогноз движ.ден.средств'!U76</f>
        <v>0</v>
      </c>
      <c r="V81" s="772">
        <f>'Прогноз движ.ден.средств'!V76</f>
        <v>0</v>
      </c>
      <c r="W81" s="772">
        <f>'Прогноз движ.ден.средств'!W76</f>
        <v>0</v>
      </c>
      <c r="X81" s="772">
        <f>'Прогноз движ.ден.средств'!X76</f>
        <v>0</v>
      </c>
      <c r="Y81" s="772">
        <f>'Прогноз движ.ден.средств'!Y76</f>
        <v>0</v>
      </c>
      <c r="Z81" s="772">
        <f>'Прогноз движ.ден.средств'!Z76</f>
        <v>0</v>
      </c>
      <c r="AA81" s="772">
        <f>'Прогноз движ.ден.средств'!AA76</f>
        <v>0</v>
      </c>
      <c r="AB81" s="772">
        <f>'Прогноз движ.ден.средств'!AB76</f>
        <v>0</v>
      </c>
      <c r="AC81" s="772">
        <f>'Прогноз движ.ден.средств'!AC76</f>
        <v>0</v>
      </c>
      <c r="AD81" s="772">
        <f>'Прогноз движ.ден.средств'!AD76</f>
        <v>0</v>
      </c>
      <c r="AE81" s="772">
        <f>'Прогноз движ.ден.средств'!AE76</f>
        <v>0</v>
      </c>
      <c r="AF81" s="772">
        <f>'Прогноз движ.ден.средств'!AF76</f>
        <v>0</v>
      </c>
      <c r="AG81" s="772">
        <f>'Прогноз движ.ден.средств'!AG76</f>
        <v>0</v>
      </c>
      <c r="AH81" s="772">
        <f>'Прогноз движ.ден.средств'!AH76</f>
        <v>0</v>
      </c>
      <c r="AI81" s="772">
        <f>'Прогноз движ.ден.средств'!AI76</f>
        <v>0</v>
      </c>
      <c r="AJ81" s="772">
        <f>'Прогноз движ.ден.средств'!AJ76</f>
        <v>0</v>
      </c>
      <c r="AK81" s="772">
        <f>'Прогноз движ.ден.средств'!AK76</f>
        <v>0</v>
      </c>
      <c r="AL81" s="772">
        <f>'Прогноз движ.ден.средств'!AL76</f>
        <v>0</v>
      </c>
      <c r="AM81" s="772">
        <f>'Прогноз движ.ден.средств'!AM76</f>
        <v>0</v>
      </c>
      <c r="AN81" s="772">
        <f>'Прогноз движ.ден.средств'!AN76</f>
        <v>0</v>
      </c>
      <c r="AO81" s="772">
        <f>'Прогноз движ.ден.средств'!AO76</f>
        <v>0</v>
      </c>
      <c r="AP81" s="772">
        <f>'Прогноз движ.ден.средств'!AP76</f>
        <v>0</v>
      </c>
      <c r="AQ81" s="772">
        <f>'Прогноз движ.ден.средств'!AQ76</f>
        <v>0</v>
      </c>
      <c r="AR81" s="772">
        <f>'Прогноз движ.ден.средств'!AR76</f>
        <v>0</v>
      </c>
      <c r="AS81" s="772">
        <f>'Прогноз движ.ден.средств'!AS76</f>
        <v>0</v>
      </c>
      <c r="AT81" s="772">
        <f>'Прогноз движ.ден.средств'!AT76</f>
        <v>0</v>
      </c>
      <c r="AU81" s="772">
        <f>'Прогноз движ.ден.средств'!AU76</f>
        <v>0</v>
      </c>
      <c r="AV81" s="772">
        <f>'Прогноз движ.ден.средств'!AV76</f>
        <v>0</v>
      </c>
      <c r="AW81" s="772">
        <f>'Прогноз движ.ден.средств'!AW76</f>
        <v>0</v>
      </c>
      <c r="AX81" s="772">
        <f>'Прогноз движ.ден.средств'!AX76</f>
        <v>0</v>
      </c>
      <c r="AY81" s="772">
        <f>'Прогноз движ.ден.средств'!AY76</f>
        <v>0</v>
      </c>
      <c r="AZ81" s="772">
        <f>'Прогноз движ.ден.средств'!AZ76</f>
        <v>0</v>
      </c>
      <c r="BA81" s="772">
        <f>'Прогноз движ.ден.средств'!BA76</f>
        <v>0</v>
      </c>
      <c r="BB81" s="772">
        <f>'Прогноз движ.ден.средств'!BB76</f>
        <v>0</v>
      </c>
      <c r="BC81" s="772">
        <f>'Прогноз движ.ден.средств'!BC76</f>
        <v>0</v>
      </c>
      <c r="BD81" s="772">
        <f>'Прогноз движ.ден.средств'!BD76</f>
        <v>0</v>
      </c>
      <c r="BE81" s="772">
        <f>'Прогноз движ.ден.средств'!BE76</f>
        <v>0</v>
      </c>
      <c r="BF81" s="772">
        <f>'Прогноз движ.ден.средств'!BF76</f>
        <v>0</v>
      </c>
      <c r="BG81" s="772">
        <f>'Прогноз движ.ден.средств'!BG76</f>
        <v>0</v>
      </c>
      <c r="BH81" s="772">
        <f>'Прогноз движ.ден.средств'!BH76</f>
        <v>0</v>
      </c>
      <c r="BI81" s="772">
        <f>'Прогноз движ.ден.средств'!BI76</f>
        <v>0</v>
      </c>
      <c r="BJ81" s="772">
        <f>'Прогноз движ.ден.средств'!BJ76</f>
        <v>0</v>
      </c>
      <c r="BK81" s="772">
        <f>'Прогноз движ.ден.средств'!BK76</f>
        <v>0</v>
      </c>
      <c r="BL81" s="772">
        <f>'Прогноз движ.ден.средств'!BL76</f>
        <v>0</v>
      </c>
      <c r="BM81" s="772">
        <f>'Прогноз движ.ден.средств'!BM76</f>
        <v>0</v>
      </c>
      <c r="BN81" s="772">
        <f>'Прогноз движ.ден.средств'!BN76</f>
        <v>0</v>
      </c>
      <c r="BO81" s="772">
        <f>'Прогноз движ.ден.средств'!BO76</f>
        <v>0</v>
      </c>
      <c r="BP81" s="772">
        <f>'Прогноз движ.ден.средств'!BP76</f>
        <v>0</v>
      </c>
      <c r="BQ81" s="772">
        <f>'Прогноз движ.ден.средств'!BQ76</f>
        <v>0</v>
      </c>
      <c r="BR81" s="772">
        <f>'Прогноз движ.ден.средств'!BR76</f>
        <v>0</v>
      </c>
      <c r="BS81" s="772">
        <f>'Прогноз движ.ден.средств'!BS76</f>
        <v>0</v>
      </c>
      <c r="BT81" s="772">
        <f>'Прогноз движ.ден.средств'!BT76</f>
        <v>0</v>
      </c>
      <c r="BU81" s="772">
        <f>'Прогноз движ.ден.средств'!BU76</f>
        <v>0</v>
      </c>
      <c r="BV81" s="772">
        <f>'Прогноз движ.ден.средств'!BV76</f>
        <v>0</v>
      </c>
      <c r="BW81" s="772">
        <f>'Прогноз движ.ден.средств'!BW76</f>
        <v>0</v>
      </c>
      <c r="BX81" s="772">
        <f>'Прогноз движ.ден.средств'!BX76</f>
        <v>0</v>
      </c>
      <c r="BY81" s="772">
        <f>'Прогноз движ.ден.средств'!BY76</f>
        <v>0</v>
      </c>
      <c r="BZ81" s="772">
        <f>'Прогноз движ.ден.средств'!BZ76</f>
        <v>0</v>
      </c>
      <c r="CA81" s="772">
        <f>'Прогноз движ.ден.средств'!CA76</f>
        <v>0</v>
      </c>
      <c r="CB81" s="772">
        <f>'Прогноз движ.ден.средств'!CB76</f>
        <v>0</v>
      </c>
      <c r="CC81" s="772">
        <f>'Прогноз движ.ден.средств'!CC76</f>
        <v>0</v>
      </c>
      <c r="CD81" s="772">
        <f>'Прогноз движ.ден.средств'!CD76</f>
        <v>0</v>
      </c>
      <c r="CE81" s="772">
        <f>'Прогноз движ.ден.средств'!CE76</f>
        <v>0</v>
      </c>
      <c r="CF81" s="772">
        <f>'Прогноз движ.ден.средств'!CF76</f>
        <v>0</v>
      </c>
      <c r="CG81" s="772">
        <f>'Прогноз движ.ден.средств'!CG76</f>
        <v>0</v>
      </c>
      <c r="CH81" s="772">
        <f>'Прогноз движ.ден.средств'!CH76</f>
        <v>0</v>
      </c>
      <c r="CI81" s="772">
        <f>'Прогноз движ.ден.средств'!CI76</f>
        <v>0</v>
      </c>
      <c r="CJ81" s="772">
        <f>'Прогноз движ.ден.средств'!CJ76</f>
        <v>0</v>
      </c>
      <c r="CK81" s="772">
        <f>'Прогноз движ.ден.средств'!CK76</f>
        <v>0</v>
      </c>
      <c r="CL81" s="772">
        <f>'Прогноз движ.ден.средств'!CL76</f>
        <v>0</v>
      </c>
      <c r="CM81" s="772">
        <f>'Прогноз движ.ден.средств'!CM76</f>
        <v>0</v>
      </c>
      <c r="CN81" s="772">
        <f>'Прогноз движ.ден.средств'!CN76</f>
        <v>0</v>
      </c>
      <c r="CO81" s="772">
        <f>'Прогноз движ.ден.средств'!CO76</f>
        <v>0</v>
      </c>
      <c r="CP81" s="772">
        <f>'Прогноз движ.ден.средств'!CP76</f>
        <v>0</v>
      </c>
      <c r="CQ81" s="772">
        <f>'Прогноз движ.ден.средств'!CQ76</f>
        <v>0</v>
      </c>
      <c r="CR81" s="772">
        <f>'Прогноз движ.ден.средств'!CR76</f>
        <v>0</v>
      </c>
      <c r="CS81" s="772">
        <f>'Прогноз движ.ден.средств'!CS76</f>
        <v>0</v>
      </c>
      <c r="CT81" s="772">
        <f>'Прогноз движ.ден.средств'!CT76</f>
        <v>0</v>
      </c>
      <c r="CU81" s="772">
        <f>'Прогноз движ.ден.средств'!CU76</f>
        <v>0</v>
      </c>
      <c r="CV81" s="772">
        <f>'Прогноз движ.ден.средств'!CV76</f>
        <v>0</v>
      </c>
      <c r="CW81" s="772">
        <f>'Прогноз движ.ден.средств'!CW76</f>
        <v>0</v>
      </c>
      <c r="CX81" s="772">
        <f>'Прогноз движ.ден.средств'!CX76</f>
        <v>0</v>
      </c>
      <c r="CY81" s="772">
        <f>'Прогноз движ.ден.средств'!CY76</f>
        <v>0</v>
      </c>
      <c r="CZ81" s="772">
        <f>'Прогноз движ.ден.средств'!CZ76</f>
        <v>0</v>
      </c>
      <c r="DA81" s="772">
        <f>'Прогноз движ.ден.средств'!DA76</f>
        <v>0</v>
      </c>
      <c r="DB81" s="772">
        <f>'Прогноз движ.ден.средств'!DB76</f>
        <v>0</v>
      </c>
      <c r="DC81" s="772">
        <f>'Прогноз движ.ден.средств'!DC76</f>
        <v>0</v>
      </c>
      <c r="DD81" s="772">
        <f>'Прогноз движ.ден.средств'!DD76</f>
        <v>0</v>
      </c>
      <c r="DE81" s="772">
        <f>'Прогноз движ.ден.средств'!DE76</f>
        <v>0</v>
      </c>
      <c r="DF81" s="772">
        <f>'Прогноз движ.ден.средств'!DF76</f>
        <v>0</v>
      </c>
      <c r="DG81" s="772">
        <f>'Прогноз движ.ден.средств'!DG76</f>
        <v>0</v>
      </c>
      <c r="DH81" s="772">
        <f>'Прогноз движ.ден.средств'!DH76</f>
        <v>0</v>
      </c>
      <c r="DI81" s="772">
        <f>'Прогноз движ.ден.средств'!DI76</f>
        <v>0</v>
      </c>
      <c r="DJ81" s="772">
        <f>'Прогноз движ.ден.средств'!DJ76</f>
        <v>0</v>
      </c>
      <c r="DK81" s="772">
        <f>'Прогноз движ.ден.средств'!DK76</f>
        <v>0</v>
      </c>
      <c r="DL81" s="772">
        <f>'Прогноз движ.ден.средств'!DL76</f>
        <v>0</v>
      </c>
      <c r="DM81" s="772">
        <f>'Прогноз движ.ден.средств'!DM76</f>
        <v>0</v>
      </c>
      <c r="DN81" s="772">
        <f>'Прогноз движ.ден.средств'!DN76</f>
        <v>0</v>
      </c>
      <c r="DO81" s="772">
        <f>'Прогноз движ.ден.средств'!DO76</f>
        <v>0</v>
      </c>
      <c r="DP81" s="772">
        <f>'Прогноз движ.ден.средств'!DP76</f>
        <v>0</v>
      </c>
      <c r="DQ81" s="772">
        <f>'Прогноз движ.ден.средств'!DQ76</f>
        <v>0</v>
      </c>
      <c r="DR81" s="772">
        <f>'Прогноз движ.ден.средств'!DR76</f>
        <v>0</v>
      </c>
      <c r="DS81" s="772">
        <f>'Прогноз движ.ден.средств'!DS76</f>
        <v>0</v>
      </c>
      <c r="DT81" s="772">
        <f>'Прогноз движ.ден.средств'!DT76</f>
        <v>0</v>
      </c>
      <c r="DU81" s="772">
        <f>'Прогноз движ.ден.средств'!DU76</f>
        <v>0</v>
      </c>
      <c r="DV81" s="772">
        <f>'Прогноз движ.ден.средств'!DV76</f>
        <v>0</v>
      </c>
      <c r="DW81" s="772">
        <f>'Прогноз движ.ден.средств'!DW76</f>
        <v>0</v>
      </c>
      <c r="DX81" s="772">
        <f>'Прогноз движ.ден.средств'!DX76</f>
        <v>0</v>
      </c>
      <c r="DY81" s="772">
        <f>'Прогноз движ.ден.средств'!DY76</f>
        <v>0</v>
      </c>
      <c r="DZ81" s="772">
        <f>'Прогноз движ.ден.средств'!DZ76</f>
        <v>0</v>
      </c>
      <c r="EA81" s="772">
        <f>'Прогноз движ.ден.средств'!EA76</f>
        <v>0</v>
      </c>
      <c r="EB81" s="772">
        <f>'Прогноз движ.ден.средств'!EB76</f>
        <v>0</v>
      </c>
      <c r="EC81" s="772">
        <f>'Прогноз движ.ден.средств'!EC76</f>
        <v>0</v>
      </c>
      <c r="ED81" s="772">
        <f>'Прогноз движ.ден.средств'!ED76</f>
        <v>0</v>
      </c>
      <c r="EE81" s="772">
        <f>'Прогноз движ.ден.средств'!EE76</f>
        <v>0</v>
      </c>
      <c r="EF81" s="772">
        <f>'Прогноз движ.ден.средств'!EF76</f>
        <v>0</v>
      </c>
      <c r="EG81" s="772">
        <f>'Прогноз движ.ден.средств'!EG76</f>
        <v>0</v>
      </c>
      <c r="EH81" s="772">
        <f>'Прогноз движ.ден.средств'!EH76</f>
        <v>0</v>
      </c>
      <c r="EI81" s="772">
        <f>'Прогноз движ.ден.средств'!EI76</f>
        <v>0</v>
      </c>
      <c r="EJ81" s="772">
        <f>'Прогноз движ.ден.средств'!EJ76</f>
        <v>0</v>
      </c>
      <c r="EK81" s="772">
        <f>'Прогноз движ.ден.средств'!EK76</f>
        <v>0</v>
      </c>
    </row>
    <row r="82" spans="1:141" ht="15.75" hidden="1" outlineLevel="1" x14ac:dyDescent="0.25">
      <c r="A82" s="418" t="str">
        <f>'Прогноз движ.ден.средств'!A77</f>
        <v>nnn</v>
      </c>
      <c r="B82" s="440">
        <f>'Прогноз движ.ден.средств'!B77</f>
        <v>0</v>
      </c>
      <c r="C82" s="772">
        <f>'Прогноз движ.ден.средств'!C77</f>
        <v>0</v>
      </c>
      <c r="D82" s="772">
        <f>'Прогноз движ.ден.средств'!D77</f>
        <v>0</v>
      </c>
      <c r="E82" s="772">
        <f>'Прогноз движ.ден.средств'!E77</f>
        <v>0</v>
      </c>
      <c r="F82" s="772">
        <f>'Прогноз движ.ден.средств'!F77</f>
        <v>0</v>
      </c>
      <c r="G82" s="772">
        <f>'Прогноз движ.ден.средств'!G77</f>
        <v>0</v>
      </c>
      <c r="H82" s="772">
        <f>'Прогноз движ.ден.средств'!H77</f>
        <v>0</v>
      </c>
      <c r="I82" s="772">
        <f>'Прогноз движ.ден.средств'!I77</f>
        <v>0</v>
      </c>
      <c r="J82" s="772">
        <f>'Прогноз движ.ден.средств'!J77</f>
        <v>0</v>
      </c>
      <c r="K82" s="772">
        <f>'Прогноз движ.ден.средств'!K77</f>
        <v>0</v>
      </c>
      <c r="L82" s="772">
        <f>'Прогноз движ.ден.средств'!L77</f>
        <v>0</v>
      </c>
      <c r="M82" s="772">
        <f>'Прогноз движ.ден.средств'!M77</f>
        <v>0</v>
      </c>
      <c r="N82" s="772">
        <f>'Прогноз движ.ден.средств'!N77</f>
        <v>0</v>
      </c>
      <c r="O82" s="772">
        <f>'Прогноз движ.ден.средств'!O77</f>
        <v>0</v>
      </c>
      <c r="P82" s="772">
        <f>'Прогноз движ.ден.средств'!P77</f>
        <v>0</v>
      </c>
      <c r="Q82" s="772">
        <f>'Прогноз движ.ден.средств'!Q77</f>
        <v>0</v>
      </c>
      <c r="R82" s="772">
        <f>'Прогноз движ.ден.средств'!R77</f>
        <v>0</v>
      </c>
      <c r="S82" s="772">
        <f>'Прогноз движ.ден.средств'!S77</f>
        <v>0</v>
      </c>
      <c r="T82" s="772">
        <f>'Прогноз движ.ден.средств'!T77</f>
        <v>0</v>
      </c>
      <c r="U82" s="772">
        <f>'Прогноз движ.ден.средств'!U77</f>
        <v>0</v>
      </c>
      <c r="V82" s="772">
        <f>'Прогноз движ.ден.средств'!V77</f>
        <v>0</v>
      </c>
      <c r="W82" s="772">
        <f>'Прогноз движ.ден.средств'!W77</f>
        <v>0</v>
      </c>
      <c r="X82" s="772">
        <f>'Прогноз движ.ден.средств'!X77</f>
        <v>0</v>
      </c>
      <c r="Y82" s="772">
        <f>'Прогноз движ.ден.средств'!Y77</f>
        <v>0</v>
      </c>
      <c r="Z82" s="772">
        <f>'Прогноз движ.ден.средств'!Z77</f>
        <v>0</v>
      </c>
      <c r="AA82" s="772">
        <f>'Прогноз движ.ден.средств'!AA77</f>
        <v>0</v>
      </c>
      <c r="AB82" s="772">
        <f>'Прогноз движ.ден.средств'!AB77</f>
        <v>0</v>
      </c>
      <c r="AC82" s="772">
        <f>'Прогноз движ.ден.средств'!AC77</f>
        <v>0</v>
      </c>
      <c r="AD82" s="772">
        <f>'Прогноз движ.ден.средств'!AD77</f>
        <v>0</v>
      </c>
      <c r="AE82" s="772">
        <f>'Прогноз движ.ден.средств'!AE77</f>
        <v>0</v>
      </c>
      <c r="AF82" s="772">
        <f>'Прогноз движ.ден.средств'!AF77</f>
        <v>0</v>
      </c>
      <c r="AG82" s="772">
        <f>'Прогноз движ.ден.средств'!AG77</f>
        <v>0</v>
      </c>
      <c r="AH82" s="772">
        <f>'Прогноз движ.ден.средств'!AH77</f>
        <v>0</v>
      </c>
      <c r="AI82" s="772">
        <f>'Прогноз движ.ден.средств'!AI77</f>
        <v>0</v>
      </c>
      <c r="AJ82" s="772">
        <f>'Прогноз движ.ден.средств'!AJ77</f>
        <v>0</v>
      </c>
      <c r="AK82" s="772">
        <f>'Прогноз движ.ден.средств'!AK77</f>
        <v>0</v>
      </c>
      <c r="AL82" s="772">
        <f>'Прогноз движ.ден.средств'!AL77</f>
        <v>0</v>
      </c>
      <c r="AM82" s="772">
        <f>'Прогноз движ.ден.средств'!AM77</f>
        <v>0</v>
      </c>
      <c r="AN82" s="772">
        <f>'Прогноз движ.ден.средств'!AN77</f>
        <v>0</v>
      </c>
      <c r="AO82" s="772">
        <f>'Прогноз движ.ден.средств'!AO77</f>
        <v>0</v>
      </c>
      <c r="AP82" s="772">
        <f>'Прогноз движ.ден.средств'!AP77</f>
        <v>0</v>
      </c>
      <c r="AQ82" s="772">
        <f>'Прогноз движ.ден.средств'!AQ77</f>
        <v>0</v>
      </c>
      <c r="AR82" s="772">
        <f>'Прогноз движ.ден.средств'!AR77</f>
        <v>0</v>
      </c>
      <c r="AS82" s="772">
        <f>'Прогноз движ.ден.средств'!AS77</f>
        <v>0</v>
      </c>
      <c r="AT82" s="772">
        <f>'Прогноз движ.ден.средств'!AT77</f>
        <v>0</v>
      </c>
      <c r="AU82" s="772">
        <f>'Прогноз движ.ден.средств'!AU77</f>
        <v>0</v>
      </c>
      <c r="AV82" s="772">
        <f>'Прогноз движ.ден.средств'!AV77</f>
        <v>0</v>
      </c>
      <c r="AW82" s="772">
        <f>'Прогноз движ.ден.средств'!AW77</f>
        <v>0</v>
      </c>
      <c r="AX82" s="772">
        <f>'Прогноз движ.ден.средств'!AX77</f>
        <v>0</v>
      </c>
      <c r="AY82" s="772">
        <f>'Прогноз движ.ден.средств'!AY77</f>
        <v>0</v>
      </c>
      <c r="AZ82" s="772">
        <f>'Прогноз движ.ден.средств'!AZ77</f>
        <v>0</v>
      </c>
      <c r="BA82" s="772">
        <f>'Прогноз движ.ден.средств'!BA77</f>
        <v>0</v>
      </c>
      <c r="BB82" s="772">
        <f>'Прогноз движ.ден.средств'!BB77</f>
        <v>0</v>
      </c>
      <c r="BC82" s="772">
        <f>'Прогноз движ.ден.средств'!BC77</f>
        <v>0</v>
      </c>
      <c r="BD82" s="772">
        <f>'Прогноз движ.ден.средств'!BD77</f>
        <v>0</v>
      </c>
      <c r="BE82" s="772">
        <f>'Прогноз движ.ден.средств'!BE77</f>
        <v>0</v>
      </c>
      <c r="BF82" s="772">
        <f>'Прогноз движ.ден.средств'!BF77</f>
        <v>0</v>
      </c>
      <c r="BG82" s="772">
        <f>'Прогноз движ.ден.средств'!BG77</f>
        <v>0</v>
      </c>
      <c r="BH82" s="772">
        <f>'Прогноз движ.ден.средств'!BH77</f>
        <v>0</v>
      </c>
      <c r="BI82" s="772">
        <f>'Прогноз движ.ден.средств'!BI77</f>
        <v>0</v>
      </c>
      <c r="BJ82" s="772">
        <f>'Прогноз движ.ден.средств'!BJ77</f>
        <v>0</v>
      </c>
      <c r="BK82" s="772">
        <f>'Прогноз движ.ден.средств'!BK77</f>
        <v>0</v>
      </c>
      <c r="BL82" s="772">
        <f>'Прогноз движ.ден.средств'!BL77</f>
        <v>0</v>
      </c>
      <c r="BM82" s="772">
        <f>'Прогноз движ.ден.средств'!BM77</f>
        <v>0</v>
      </c>
      <c r="BN82" s="772">
        <f>'Прогноз движ.ден.средств'!BN77</f>
        <v>0</v>
      </c>
      <c r="BO82" s="772">
        <f>'Прогноз движ.ден.средств'!BO77</f>
        <v>0</v>
      </c>
      <c r="BP82" s="772">
        <f>'Прогноз движ.ден.средств'!BP77</f>
        <v>0</v>
      </c>
      <c r="BQ82" s="772">
        <f>'Прогноз движ.ден.средств'!BQ77</f>
        <v>0</v>
      </c>
      <c r="BR82" s="772">
        <f>'Прогноз движ.ден.средств'!BR77</f>
        <v>0</v>
      </c>
      <c r="BS82" s="772">
        <f>'Прогноз движ.ден.средств'!BS77</f>
        <v>0</v>
      </c>
      <c r="BT82" s="772">
        <f>'Прогноз движ.ден.средств'!BT77</f>
        <v>0</v>
      </c>
      <c r="BU82" s="772">
        <f>'Прогноз движ.ден.средств'!BU77</f>
        <v>0</v>
      </c>
      <c r="BV82" s="772">
        <f>'Прогноз движ.ден.средств'!BV77</f>
        <v>0</v>
      </c>
      <c r="BW82" s="772">
        <f>'Прогноз движ.ден.средств'!BW77</f>
        <v>0</v>
      </c>
      <c r="BX82" s="772">
        <f>'Прогноз движ.ден.средств'!BX77</f>
        <v>0</v>
      </c>
      <c r="BY82" s="772">
        <f>'Прогноз движ.ден.средств'!BY77</f>
        <v>0</v>
      </c>
      <c r="BZ82" s="772">
        <f>'Прогноз движ.ден.средств'!BZ77</f>
        <v>0</v>
      </c>
      <c r="CA82" s="772">
        <f>'Прогноз движ.ден.средств'!CA77</f>
        <v>0</v>
      </c>
      <c r="CB82" s="772">
        <f>'Прогноз движ.ден.средств'!CB77</f>
        <v>0</v>
      </c>
      <c r="CC82" s="772">
        <f>'Прогноз движ.ден.средств'!CC77</f>
        <v>0</v>
      </c>
      <c r="CD82" s="772">
        <f>'Прогноз движ.ден.средств'!CD77</f>
        <v>0</v>
      </c>
      <c r="CE82" s="772">
        <f>'Прогноз движ.ден.средств'!CE77</f>
        <v>0</v>
      </c>
      <c r="CF82" s="772">
        <f>'Прогноз движ.ден.средств'!CF77</f>
        <v>0</v>
      </c>
      <c r="CG82" s="772">
        <f>'Прогноз движ.ден.средств'!CG77</f>
        <v>0</v>
      </c>
      <c r="CH82" s="772">
        <f>'Прогноз движ.ден.средств'!CH77</f>
        <v>0</v>
      </c>
      <c r="CI82" s="772">
        <f>'Прогноз движ.ден.средств'!CI77</f>
        <v>0</v>
      </c>
      <c r="CJ82" s="772">
        <f>'Прогноз движ.ден.средств'!CJ77</f>
        <v>0</v>
      </c>
      <c r="CK82" s="772">
        <f>'Прогноз движ.ден.средств'!CK77</f>
        <v>0</v>
      </c>
      <c r="CL82" s="772">
        <f>'Прогноз движ.ден.средств'!CL77</f>
        <v>0</v>
      </c>
      <c r="CM82" s="772">
        <f>'Прогноз движ.ден.средств'!CM77</f>
        <v>0</v>
      </c>
      <c r="CN82" s="772">
        <f>'Прогноз движ.ден.средств'!CN77</f>
        <v>0</v>
      </c>
      <c r="CO82" s="772">
        <f>'Прогноз движ.ден.средств'!CO77</f>
        <v>0</v>
      </c>
      <c r="CP82" s="772">
        <f>'Прогноз движ.ден.средств'!CP77</f>
        <v>0</v>
      </c>
      <c r="CQ82" s="772">
        <f>'Прогноз движ.ден.средств'!CQ77</f>
        <v>0</v>
      </c>
      <c r="CR82" s="772">
        <f>'Прогноз движ.ден.средств'!CR77</f>
        <v>0</v>
      </c>
      <c r="CS82" s="772">
        <f>'Прогноз движ.ден.средств'!CS77</f>
        <v>0</v>
      </c>
      <c r="CT82" s="772">
        <f>'Прогноз движ.ден.средств'!CT77</f>
        <v>0</v>
      </c>
      <c r="CU82" s="772">
        <f>'Прогноз движ.ден.средств'!CU77</f>
        <v>0</v>
      </c>
      <c r="CV82" s="772">
        <f>'Прогноз движ.ден.средств'!CV77</f>
        <v>0</v>
      </c>
      <c r="CW82" s="772">
        <f>'Прогноз движ.ден.средств'!CW77</f>
        <v>0</v>
      </c>
      <c r="CX82" s="772">
        <f>'Прогноз движ.ден.средств'!CX77</f>
        <v>0</v>
      </c>
      <c r="CY82" s="772">
        <f>'Прогноз движ.ден.средств'!CY77</f>
        <v>0</v>
      </c>
      <c r="CZ82" s="772">
        <f>'Прогноз движ.ден.средств'!CZ77</f>
        <v>0</v>
      </c>
      <c r="DA82" s="772">
        <f>'Прогноз движ.ден.средств'!DA77</f>
        <v>0</v>
      </c>
      <c r="DB82" s="772">
        <f>'Прогноз движ.ден.средств'!DB77</f>
        <v>0</v>
      </c>
      <c r="DC82" s="772">
        <f>'Прогноз движ.ден.средств'!DC77</f>
        <v>0</v>
      </c>
      <c r="DD82" s="772">
        <f>'Прогноз движ.ден.средств'!DD77</f>
        <v>0</v>
      </c>
      <c r="DE82" s="772">
        <f>'Прогноз движ.ден.средств'!DE77</f>
        <v>0</v>
      </c>
      <c r="DF82" s="772">
        <f>'Прогноз движ.ден.средств'!DF77</f>
        <v>0</v>
      </c>
      <c r="DG82" s="772">
        <f>'Прогноз движ.ден.средств'!DG77</f>
        <v>0</v>
      </c>
      <c r="DH82" s="772">
        <f>'Прогноз движ.ден.средств'!DH77</f>
        <v>0</v>
      </c>
      <c r="DI82" s="772">
        <f>'Прогноз движ.ден.средств'!DI77</f>
        <v>0</v>
      </c>
      <c r="DJ82" s="772">
        <f>'Прогноз движ.ден.средств'!DJ77</f>
        <v>0</v>
      </c>
      <c r="DK82" s="772">
        <f>'Прогноз движ.ден.средств'!DK77</f>
        <v>0</v>
      </c>
      <c r="DL82" s="772">
        <f>'Прогноз движ.ден.средств'!DL77</f>
        <v>0</v>
      </c>
      <c r="DM82" s="772">
        <f>'Прогноз движ.ден.средств'!DM77</f>
        <v>0</v>
      </c>
      <c r="DN82" s="772">
        <f>'Прогноз движ.ден.средств'!DN77</f>
        <v>0</v>
      </c>
      <c r="DO82" s="772">
        <f>'Прогноз движ.ден.средств'!DO77</f>
        <v>0</v>
      </c>
      <c r="DP82" s="772">
        <f>'Прогноз движ.ден.средств'!DP77</f>
        <v>0</v>
      </c>
      <c r="DQ82" s="772">
        <f>'Прогноз движ.ден.средств'!DQ77</f>
        <v>0</v>
      </c>
      <c r="DR82" s="772">
        <f>'Прогноз движ.ден.средств'!DR77</f>
        <v>0</v>
      </c>
      <c r="DS82" s="772">
        <f>'Прогноз движ.ден.средств'!DS77</f>
        <v>0</v>
      </c>
      <c r="DT82" s="772">
        <f>'Прогноз движ.ден.средств'!DT77</f>
        <v>0</v>
      </c>
      <c r="DU82" s="772">
        <f>'Прогноз движ.ден.средств'!DU77</f>
        <v>0</v>
      </c>
      <c r="DV82" s="772">
        <f>'Прогноз движ.ден.средств'!DV77</f>
        <v>0</v>
      </c>
      <c r="DW82" s="772">
        <f>'Прогноз движ.ден.средств'!DW77</f>
        <v>0</v>
      </c>
      <c r="DX82" s="772">
        <f>'Прогноз движ.ден.средств'!DX77</f>
        <v>0</v>
      </c>
      <c r="DY82" s="772">
        <f>'Прогноз движ.ден.средств'!DY77</f>
        <v>0</v>
      </c>
      <c r="DZ82" s="772">
        <f>'Прогноз движ.ден.средств'!DZ77</f>
        <v>0</v>
      </c>
      <c r="EA82" s="772">
        <f>'Прогноз движ.ден.средств'!EA77</f>
        <v>0</v>
      </c>
      <c r="EB82" s="772">
        <f>'Прогноз движ.ден.средств'!EB77</f>
        <v>0</v>
      </c>
      <c r="EC82" s="772">
        <f>'Прогноз движ.ден.средств'!EC77</f>
        <v>0</v>
      </c>
      <c r="ED82" s="772">
        <f>'Прогноз движ.ден.средств'!ED77</f>
        <v>0</v>
      </c>
      <c r="EE82" s="772">
        <f>'Прогноз движ.ден.средств'!EE77</f>
        <v>0</v>
      </c>
      <c r="EF82" s="772">
        <f>'Прогноз движ.ден.средств'!EF77</f>
        <v>0</v>
      </c>
      <c r="EG82" s="772">
        <f>'Прогноз движ.ден.средств'!EG77</f>
        <v>0</v>
      </c>
      <c r="EH82" s="772">
        <f>'Прогноз движ.ден.средств'!EH77</f>
        <v>0</v>
      </c>
      <c r="EI82" s="772">
        <f>'Прогноз движ.ден.средств'!EI77</f>
        <v>0</v>
      </c>
      <c r="EJ82" s="772">
        <f>'Прогноз движ.ден.средств'!EJ77</f>
        <v>0</v>
      </c>
      <c r="EK82" s="772">
        <f>'Прогноз движ.ден.средств'!EK77</f>
        <v>0</v>
      </c>
    </row>
    <row r="83" spans="1:141" ht="15.75" hidden="1" outlineLevel="1" x14ac:dyDescent="0.25">
      <c r="A83" s="418" t="str">
        <f>'Прогноз движ.ден.средств'!A78</f>
        <v>nnn</v>
      </c>
      <c r="B83" s="440">
        <f>'Прогноз движ.ден.средств'!B78</f>
        <v>0</v>
      </c>
      <c r="C83" s="772">
        <f>'Прогноз движ.ден.средств'!C78</f>
        <v>0</v>
      </c>
      <c r="D83" s="772">
        <f>'Прогноз движ.ден.средств'!D78</f>
        <v>0</v>
      </c>
      <c r="E83" s="772">
        <f>'Прогноз движ.ден.средств'!E78</f>
        <v>0</v>
      </c>
      <c r="F83" s="772">
        <f>'Прогноз движ.ден.средств'!F78</f>
        <v>0</v>
      </c>
      <c r="G83" s="772">
        <f>'Прогноз движ.ден.средств'!G78</f>
        <v>0</v>
      </c>
      <c r="H83" s="772">
        <f>'Прогноз движ.ден.средств'!H78</f>
        <v>0</v>
      </c>
      <c r="I83" s="772">
        <f>'Прогноз движ.ден.средств'!I78</f>
        <v>0</v>
      </c>
      <c r="J83" s="772">
        <f>'Прогноз движ.ден.средств'!J78</f>
        <v>0</v>
      </c>
      <c r="K83" s="772">
        <f>'Прогноз движ.ден.средств'!K78</f>
        <v>0</v>
      </c>
      <c r="L83" s="772">
        <f>'Прогноз движ.ден.средств'!L78</f>
        <v>0</v>
      </c>
      <c r="M83" s="772">
        <f>'Прогноз движ.ден.средств'!M78</f>
        <v>0</v>
      </c>
      <c r="N83" s="772">
        <f>'Прогноз движ.ден.средств'!N78</f>
        <v>0</v>
      </c>
      <c r="O83" s="772">
        <f>'Прогноз движ.ден.средств'!O78</f>
        <v>0</v>
      </c>
      <c r="P83" s="772">
        <f>'Прогноз движ.ден.средств'!P78</f>
        <v>0</v>
      </c>
      <c r="Q83" s="772">
        <f>'Прогноз движ.ден.средств'!Q78</f>
        <v>0</v>
      </c>
      <c r="R83" s="772">
        <f>'Прогноз движ.ден.средств'!R78</f>
        <v>0</v>
      </c>
      <c r="S83" s="772">
        <f>'Прогноз движ.ден.средств'!S78</f>
        <v>0</v>
      </c>
      <c r="T83" s="772">
        <f>'Прогноз движ.ден.средств'!T78</f>
        <v>0</v>
      </c>
      <c r="U83" s="772">
        <f>'Прогноз движ.ден.средств'!U78</f>
        <v>0</v>
      </c>
      <c r="V83" s="772">
        <f>'Прогноз движ.ден.средств'!V78</f>
        <v>0</v>
      </c>
      <c r="W83" s="772">
        <f>'Прогноз движ.ден.средств'!W78</f>
        <v>0</v>
      </c>
      <c r="X83" s="772">
        <f>'Прогноз движ.ден.средств'!X78</f>
        <v>0</v>
      </c>
      <c r="Y83" s="772">
        <f>'Прогноз движ.ден.средств'!Y78</f>
        <v>0</v>
      </c>
      <c r="Z83" s="772">
        <f>'Прогноз движ.ден.средств'!Z78</f>
        <v>0</v>
      </c>
      <c r="AA83" s="772">
        <f>'Прогноз движ.ден.средств'!AA78</f>
        <v>0</v>
      </c>
      <c r="AB83" s="772">
        <f>'Прогноз движ.ден.средств'!AB78</f>
        <v>0</v>
      </c>
      <c r="AC83" s="772">
        <f>'Прогноз движ.ден.средств'!AC78</f>
        <v>0</v>
      </c>
      <c r="AD83" s="772">
        <f>'Прогноз движ.ден.средств'!AD78</f>
        <v>0</v>
      </c>
      <c r="AE83" s="772">
        <f>'Прогноз движ.ден.средств'!AE78</f>
        <v>0</v>
      </c>
      <c r="AF83" s="772">
        <f>'Прогноз движ.ден.средств'!AF78</f>
        <v>0</v>
      </c>
      <c r="AG83" s="772">
        <f>'Прогноз движ.ден.средств'!AG78</f>
        <v>0</v>
      </c>
      <c r="AH83" s="772">
        <f>'Прогноз движ.ден.средств'!AH78</f>
        <v>0</v>
      </c>
      <c r="AI83" s="772">
        <f>'Прогноз движ.ден.средств'!AI78</f>
        <v>0</v>
      </c>
      <c r="AJ83" s="772">
        <f>'Прогноз движ.ден.средств'!AJ78</f>
        <v>0</v>
      </c>
      <c r="AK83" s="772">
        <f>'Прогноз движ.ден.средств'!AK78</f>
        <v>0</v>
      </c>
      <c r="AL83" s="772">
        <f>'Прогноз движ.ден.средств'!AL78</f>
        <v>0</v>
      </c>
      <c r="AM83" s="772">
        <f>'Прогноз движ.ден.средств'!AM78</f>
        <v>0</v>
      </c>
      <c r="AN83" s="772">
        <f>'Прогноз движ.ден.средств'!AN78</f>
        <v>0</v>
      </c>
      <c r="AO83" s="772">
        <f>'Прогноз движ.ден.средств'!AO78</f>
        <v>0</v>
      </c>
      <c r="AP83" s="772">
        <f>'Прогноз движ.ден.средств'!AP78</f>
        <v>0</v>
      </c>
      <c r="AQ83" s="772">
        <f>'Прогноз движ.ден.средств'!AQ78</f>
        <v>0</v>
      </c>
      <c r="AR83" s="772">
        <f>'Прогноз движ.ден.средств'!AR78</f>
        <v>0</v>
      </c>
      <c r="AS83" s="772">
        <f>'Прогноз движ.ден.средств'!AS78</f>
        <v>0</v>
      </c>
      <c r="AT83" s="772">
        <f>'Прогноз движ.ден.средств'!AT78</f>
        <v>0</v>
      </c>
      <c r="AU83" s="772">
        <f>'Прогноз движ.ден.средств'!AU78</f>
        <v>0</v>
      </c>
      <c r="AV83" s="772">
        <f>'Прогноз движ.ден.средств'!AV78</f>
        <v>0</v>
      </c>
      <c r="AW83" s="772">
        <f>'Прогноз движ.ден.средств'!AW78</f>
        <v>0</v>
      </c>
      <c r="AX83" s="772">
        <f>'Прогноз движ.ден.средств'!AX78</f>
        <v>0</v>
      </c>
      <c r="AY83" s="772">
        <f>'Прогноз движ.ден.средств'!AY78</f>
        <v>0</v>
      </c>
      <c r="AZ83" s="772">
        <f>'Прогноз движ.ден.средств'!AZ78</f>
        <v>0</v>
      </c>
      <c r="BA83" s="772">
        <f>'Прогноз движ.ден.средств'!BA78</f>
        <v>0</v>
      </c>
      <c r="BB83" s="772">
        <f>'Прогноз движ.ден.средств'!BB78</f>
        <v>0</v>
      </c>
      <c r="BC83" s="772">
        <f>'Прогноз движ.ден.средств'!BC78</f>
        <v>0</v>
      </c>
      <c r="BD83" s="772">
        <f>'Прогноз движ.ден.средств'!BD78</f>
        <v>0</v>
      </c>
      <c r="BE83" s="772">
        <f>'Прогноз движ.ден.средств'!BE78</f>
        <v>0</v>
      </c>
      <c r="BF83" s="772">
        <f>'Прогноз движ.ден.средств'!BF78</f>
        <v>0</v>
      </c>
      <c r="BG83" s="772">
        <f>'Прогноз движ.ден.средств'!BG78</f>
        <v>0</v>
      </c>
      <c r="BH83" s="772">
        <f>'Прогноз движ.ден.средств'!BH78</f>
        <v>0</v>
      </c>
      <c r="BI83" s="772">
        <f>'Прогноз движ.ден.средств'!BI78</f>
        <v>0</v>
      </c>
      <c r="BJ83" s="772">
        <f>'Прогноз движ.ден.средств'!BJ78</f>
        <v>0</v>
      </c>
      <c r="BK83" s="772">
        <f>'Прогноз движ.ден.средств'!BK78</f>
        <v>0</v>
      </c>
      <c r="BL83" s="772">
        <f>'Прогноз движ.ден.средств'!BL78</f>
        <v>0</v>
      </c>
      <c r="BM83" s="772">
        <f>'Прогноз движ.ден.средств'!BM78</f>
        <v>0</v>
      </c>
      <c r="BN83" s="772">
        <f>'Прогноз движ.ден.средств'!BN78</f>
        <v>0</v>
      </c>
      <c r="BO83" s="772">
        <f>'Прогноз движ.ден.средств'!BO78</f>
        <v>0</v>
      </c>
      <c r="BP83" s="772">
        <f>'Прогноз движ.ден.средств'!BP78</f>
        <v>0</v>
      </c>
      <c r="BQ83" s="772">
        <f>'Прогноз движ.ден.средств'!BQ78</f>
        <v>0</v>
      </c>
      <c r="BR83" s="772">
        <f>'Прогноз движ.ден.средств'!BR78</f>
        <v>0</v>
      </c>
      <c r="BS83" s="772">
        <f>'Прогноз движ.ден.средств'!BS78</f>
        <v>0</v>
      </c>
      <c r="BT83" s="772">
        <f>'Прогноз движ.ден.средств'!BT78</f>
        <v>0</v>
      </c>
      <c r="BU83" s="772">
        <f>'Прогноз движ.ден.средств'!BU78</f>
        <v>0</v>
      </c>
      <c r="BV83" s="772">
        <f>'Прогноз движ.ден.средств'!BV78</f>
        <v>0</v>
      </c>
      <c r="BW83" s="772">
        <f>'Прогноз движ.ден.средств'!BW78</f>
        <v>0</v>
      </c>
      <c r="BX83" s="772">
        <f>'Прогноз движ.ден.средств'!BX78</f>
        <v>0</v>
      </c>
      <c r="BY83" s="772">
        <f>'Прогноз движ.ден.средств'!BY78</f>
        <v>0</v>
      </c>
      <c r="BZ83" s="772">
        <f>'Прогноз движ.ден.средств'!BZ78</f>
        <v>0</v>
      </c>
      <c r="CA83" s="772">
        <f>'Прогноз движ.ден.средств'!CA78</f>
        <v>0</v>
      </c>
      <c r="CB83" s="772">
        <f>'Прогноз движ.ден.средств'!CB78</f>
        <v>0</v>
      </c>
      <c r="CC83" s="772">
        <f>'Прогноз движ.ден.средств'!CC78</f>
        <v>0</v>
      </c>
      <c r="CD83" s="772">
        <f>'Прогноз движ.ден.средств'!CD78</f>
        <v>0</v>
      </c>
      <c r="CE83" s="772">
        <f>'Прогноз движ.ден.средств'!CE78</f>
        <v>0</v>
      </c>
      <c r="CF83" s="772">
        <f>'Прогноз движ.ден.средств'!CF78</f>
        <v>0</v>
      </c>
      <c r="CG83" s="772">
        <f>'Прогноз движ.ден.средств'!CG78</f>
        <v>0</v>
      </c>
      <c r="CH83" s="772">
        <f>'Прогноз движ.ден.средств'!CH78</f>
        <v>0</v>
      </c>
      <c r="CI83" s="772">
        <f>'Прогноз движ.ден.средств'!CI78</f>
        <v>0</v>
      </c>
      <c r="CJ83" s="772">
        <f>'Прогноз движ.ден.средств'!CJ78</f>
        <v>0</v>
      </c>
      <c r="CK83" s="772">
        <f>'Прогноз движ.ден.средств'!CK78</f>
        <v>0</v>
      </c>
      <c r="CL83" s="772">
        <f>'Прогноз движ.ден.средств'!CL78</f>
        <v>0</v>
      </c>
      <c r="CM83" s="772">
        <f>'Прогноз движ.ден.средств'!CM78</f>
        <v>0</v>
      </c>
      <c r="CN83" s="772">
        <f>'Прогноз движ.ден.средств'!CN78</f>
        <v>0</v>
      </c>
      <c r="CO83" s="772">
        <f>'Прогноз движ.ден.средств'!CO78</f>
        <v>0</v>
      </c>
      <c r="CP83" s="772">
        <f>'Прогноз движ.ден.средств'!CP78</f>
        <v>0</v>
      </c>
      <c r="CQ83" s="772">
        <f>'Прогноз движ.ден.средств'!CQ78</f>
        <v>0</v>
      </c>
      <c r="CR83" s="772">
        <f>'Прогноз движ.ден.средств'!CR78</f>
        <v>0</v>
      </c>
      <c r="CS83" s="772">
        <f>'Прогноз движ.ден.средств'!CS78</f>
        <v>0</v>
      </c>
      <c r="CT83" s="772">
        <f>'Прогноз движ.ден.средств'!CT78</f>
        <v>0</v>
      </c>
      <c r="CU83" s="772">
        <f>'Прогноз движ.ден.средств'!CU78</f>
        <v>0</v>
      </c>
      <c r="CV83" s="772">
        <f>'Прогноз движ.ден.средств'!CV78</f>
        <v>0</v>
      </c>
      <c r="CW83" s="772">
        <f>'Прогноз движ.ден.средств'!CW78</f>
        <v>0</v>
      </c>
      <c r="CX83" s="772">
        <f>'Прогноз движ.ден.средств'!CX78</f>
        <v>0</v>
      </c>
      <c r="CY83" s="772">
        <f>'Прогноз движ.ден.средств'!CY78</f>
        <v>0</v>
      </c>
      <c r="CZ83" s="772">
        <f>'Прогноз движ.ден.средств'!CZ78</f>
        <v>0</v>
      </c>
      <c r="DA83" s="772">
        <f>'Прогноз движ.ден.средств'!DA78</f>
        <v>0</v>
      </c>
      <c r="DB83" s="772">
        <f>'Прогноз движ.ден.средств'!DB78</f>
        <v>0</v>
      </c>
      <c r="DC83" s="772">
        <f>'Прогноз движ.ден.средств'!DC78</f>
        <v>0</v>
      </c>
      <c r="DD83" s="772">
        <f>'Прогноз движ.ден.средств'!DD78</f>
        <v>0</v>
      </c>
      <c r="DE83" s="772">
        <f>'Прогноз движ.ден.средств'!DE78</f>
        <v>0</v>
      </c>
      <c r="DF83" s="772">
        <f>'Прогноз движ.ден.средств'!DF78</f>
        <v>0</v>
      </c>
      <c r="DG83" s="772">
        <f>'Прогноз движ.ден.средств'!DG78</f>
        <v>0</v>
      </c>
      <c r="DH83" s="772">
        <f>'Прогноз движ.ден.средств'!DH78</f>
        <v>0</v>
      </c>
      <c r="DI83" s="772">
        <f>'Прогноз движ.ден.средств'!DI78</f>
        <v>0</v>
      </c>
      <c r="DJ83" s="772">
        <f>'Прогноз движ.ден.средств'!DJ78</f>
        <v>0</v>
      </c>
      <c r="DK83" s="772">
        <f>'Прогноз движ.ден.средств'!DK78</f>
        <v>0</v>
      </c>
      <c r="DL83" s="772">
        <f>'Прогноз движ.ден.средств'!DL78</f>
        <v>0</v>
      </c>
      <c r="DM83" s="772">
        <f>'Прогноз движ.ден.средств'!DM78</f>
        <v>0</v>
      </c>
      <c r="DN83" s="772">
        <f>'Прогноз движ.ден.средств'!DN78</f>
        <v>0</v>
      </c>
      <c r="DO83" s="772">
        <f>'Прогноз движ.ден.средств'!DO78</f>
        <v>0</v>
      </c>
      <c r="DP83" s="772">
        <f>'Прогноз движ.ден.средств'!DP78</f>
        <v>0</v>
      </c>
      <c r="DQ83" s="772">
        <f>'Прогноз движ.ден.средств'!DQ78</f>
        <v>0</v>
      </c>
      <c r="DR83" s="772">
        <f>'Прогноз движ.ден.средств'!DR78</f>
        <v>0</v>
      </c>
      <c r="DS83" s="772">
        <f>'Прогноз движ.ден.средств'!DS78</f>
        <v>0</v>
      </c>
      <c r="DT83" s="772">
        <f>'Прогноз движ.ден.средств'!DT78</f>
        <v>0</v>
      </c>
      <c r="DU83" s="772">
        <f>'Прогноз движ.ден.средств'!DU78</f>
        <v>0</v>
      </c>
      <c r="DV83" s="772">
        <f>'Прогноз движ.ден.средств'!DV78</f>
        <v>0</v>
      </c>
      <c r="DW83" s="772">
        <f>'Прогноз движ.ден.средств'!DW78</f>
        <v>0</v>
      </c>
      <c r="DX83" s="772">
        <f>'Прогноз движ.ден.средств'!DX78</f>
        <v>0</v>
      </c>
      <c r="DY83" s="772">
        <f>'Прогноз движ.ден.средств'!DY78</f>
        <v>0</v>
      </c>
      <c r="DZ83" s="772">
        <f>'Прогноз движ.ден.средств'!DZ78</f>
        <v>0</v>
      </c>
      <c r="EA83" s="772">
        <f>'Прогноз движ.ден.средств'!EA78</f>
        <v>0</v>
      </c>
      <c r="EB83" s="772">
        <f>'Прогноз движ.ден.средств'!EB78</f>
        <v>0</v>
      </c>
      <c r="EC83" s="772">
        <f>'Прогноз движ.ден.средств'!EC78</f>
        <v>0</v>
      </c>
      <c r="ED83" s="772">
        <f>'Прогноз движ.ден.средств'!ED78</f>
        <v>0</v>
      </c>
      <c r="EE83" s="772">
        <f>'Прогноз движ.ден.средств'!EE78</f>
        <v>0</v>
      </c>
      <c r="EF83" s="772">
        <f>'Прогноз движ.ден.средств'!EF78</f>
        <v>0</v>
      </c>
      <c r="EG83" s="772">
        <f>'Прогноз движ.ден.средств'!EG78</f>
        <v>0</v>
      </c>
      <c r="EH83" s="772">
        <f>'Прогноз движ.ден.средств'!EH78</f>
        <v>0</v>
      </c>
      <c r="EI83" s="772">
        <f>'Прогноз движ.ден.средств'!EI78</f>
        <v>0</v>
      </c>
      <c r="EJ83" s="772">
        <f>'Прогноз движ.ден.средств'!EJ78</f>
        <v>0</v>
      </c>
      <c r="EK83" s="772">
        <f>'Прогноз движ.ден.средств'!EK78</f>
        <v>0</v>
      </c>
    </row>
    <row r="84" spans="1:141" ht="15.75" hidden="1" outlineLevel="1" x14ac:dyDescent="0.25">
      <c r="A84" s="418" t="str">
        <f>'Прогноз движ.ден.средств'!A79</f>
        <v>nnn</v>
      </c>
      <c r="B84" s="440">
        <f>'Прогноз движ.ден.средств'!B79</f>
        <v>0</v>
      </c>
      <c r="C84" s="772">
        <f>'Прогноз движ.ден.средств'!C79</f>
        <v>0</v>
      </c>
      <c r="D84" s="772">
        <f>'Прогноз движ.ден.средств'!D79</f>
        <v>0</v>
      </c>
      <c r="E84" s="772">
        <f>'Прогноз движ.ден.средств'!E79</f>
        <v>0</v>
      </c>
      <c r="F84" s="772">
        <f>'Прогноз движ.ден.средств'!F79</f>
        <v>0</v>
      </c>
      <c r="G84" s="772">
        <f>'Прогноз движ.ден.средств'!G79</f>
        <v>0</v>
      </c>
      <c r="H84" s="772">
        <f>'Прогноз движ.ден.средств'!H79</f>
        <v>0</v>
      </c>
      <c r="I84" s="772">
        <f>'Прогноз движ.ден.средств'!I79</f>
        <v>0</v>
      </c>
      <c r="J84" s="772">
        <f>'Прогноз движ.ден.средств'!J79</f>
        <v>0</v>
      </c>
      <c r="K84" s="772">
        <f>'Прогноз движ.ден.средств'!K79</f>
        <v>0</v>
      </c>
      <c r="L84" s="772">
        <f>'Прогноз движ.ден.средств'!L79</f>
        <v>0</v>
      </c>
      <c r="M84" s="772">
        <f>'Прогноз движ.ден.средств'!M79</f>
        <v>0</v>
      </c>
      <c r="N84" s="772">
        <f>'Прогноз движ.ден.средств'!N79</f>
        <v>0</v>
      </c>
      <c r="O84" s="772">
        <f>'Прогноз движ.ден.средств'!O79</f>
        <v>0</v>
      </c>
      <c r="P84" s="772">
        <f>'Прогноз движ.ден.средств'!P79</f>
        <v>0</v>
      </c>
      <c r="Q84" s="772">
        <f>'Прогноз движ.ден.средств'!Q79</f>
        <v>0</v>
      </c>
      <c r="R84" s="772">
        <f>'Прогноз движ.ден.средств'!R79</f>
        <v>0</v>
      </c>
      <c r="S84" s="772">
        <f>'Прогноз движ.ден.средств'!S79</f>
        <v>0</v>
      </c>
      <c r="T84" s="772">
        <f>'Прогноз движ.ден.средств'!T79</f>
        <v>0</v>
      </c>
      <c r="U84" s="772">
        <f>'Прогноз движ.ден.средств'!U79</f>
        <v>0</v>
      </c>
      <c r="V84" s="772">
        <f>'Прогноз движ.ден.средств'!V79</f>
        <v>0</v>
      </c>
      <c r="W84" s="772">
        <f>'Прогноз движ.ден.средств'!W79</f>
        <v>0</v>
      </c>
      <c r="X84" s="772">
        <f>'Прогноз движ.ден.средств'!X79</f>
        <v>0</v>
      </c>
      <c r="Y84" s="772">
        <f>'Прогноз движ.ден.средств'!Y79</f>
        <v>0</v>
      </c>
      <c r="Z84" s="772">
        <f>'Прогноз движ.ден.средств'!Z79</f>
        <v>0</v>
      </c>
      <c r="AA84" s="772">
        <f>'Прогноз движ.ден.средств'!AA79</f>
        <v>0</v>
      </c>
      <c r="AB84" s="772">
        <f>'Прогноз движ.ден.средств'!AB79</f>
        <v>0</v>
      </c>
      <c r="AC84" s="772">
        <f>'Прогноз движ.ден.средств'!AC79</f>
        <v>0</v>
      </c>
      <c r="AD84" s="772">
        <f>'Прогноз движ.ден.средств'!AD79</f>
        <v>0</v>
      </c>
      <c r="AE84" s="772">
        <f>'Прогноз движ.ден.средств'!AE79</f>
        <v>0</v>
      </c>
      <c r="AF84" s="772">
        <f>'Прогноз движ.ден.средств'!AF79</f>
        <v>0</v>
      </c>
      <c r="AG84" s="772">
        <f>'Прогноз движ.ден.средств'!AG79</f>
        <v>0</v>
      </c>
      <c r="AH84" s="772">
        <f>'Прогноз движ.ден.средств'!AH79</f>
        <v>0</v>
      </c>
      <c r="AI84" s="772">
        <f>'Прогноз движ.ден.средств'!AI79</f>
        <v>0</v>
      </c>
      <c r="AJ84" s="772">
        <f>'Прогноз движ.ден.средств'!AJ79</f>
        <v>0</v>
      </c>
      <c r="AK84" s="772">
        <f>'Прогноз движ.ден.средств'!AK79</f>
        <v>0</v>
      </c>
      <c r="AL84" s="772">
        <f>'Прогноз движ.ден.средств'!AL79</f>
        <v>0</v>
      </c>
      <c r="AM84" s="772">
        <f>'Прогноз движ.ден.средств'!AM79</f>
        <v>0</v>
      </c>
      <c r="AN84" s="772">
        <f>'Прогноз движ.ден.средств'!AN79</f>
        <v>0</v>
      </c>
      <c r="AO84" s="772">
        <f>'Прогноз движ.ден.средств'!AO79</f>
        <v>0</v>
      </c>
      <c r="AP84" s="772">
        <f>'Прогноз движ.ден.средств'!AP79</f>
        <v>0</v>
      </c>
      <c r="AQ84" s="772">
        <f>'Прогноз движ.ден.средств'!AQ79</f>
        <v>0</v>
      </c>
      <c r="AR84" s="772">
        <f>'Прогноз движ.ден.средств'!AR79</f>
        <v>0</v>
      </c>
      <c r="AS84" s="772">
        <f>'Прогноз движ.ден.средств'!AS79</f>
        <v>0</v>
      </c>
      <c r="AT84" s="772">
        <f>'Прогноз движ.ден.средств'!AT79</f>
        <v>0</v>
      </c>
      <c r="AU84" s="772">
        <f>'Прогноз движ.ден.средств'!AU79</f>
        <v>0</v>
      </c>
      <c r="AV84" s="772">
        <f>'Прогноз движ.ден.средств'!AV79</f>
        <v>0</v>
      </c>
      <c r="AW84" s="772">
        <f>'Прогноз движ.ден.средств'!AW79</f>
        <v>0</v>
      </c>
      <c r="AX84" s="772">
        <f>'Прогноз движ.ден.средств'!AX79</f>
        <v>0</v>
      </c>
      <c r="AY84" s="772">
        <f>'Прогноз движ.ден.средств'!AY79</f>
        <v>0</v>
      </c>
      <c r="AZ84" s="772">
        <f>'Прогноз движ.ден.средств'!AZ79</f>
        <v>0</v>
      </c>
      <c r="BA84" s="772">
        <f>'Прогноз движ.ден.средств'!BA79</f>
        <v>0</v>
      </c>
      <c r="BB84" s="772">
        <f>'Прогноз движ.ден.средств'!BB79</f>
        <v>0</v>
      </c>
      <c r="BC84" s="772">
        <f>'Прогноз движ.ден.средств'!BC79</f>
        <v>0</v>
      </c>
      <c r="BD84" s="772">
        <f>'Прогноз движ.ден.средств'!BD79</f>
        <v>0</v>
      </c>
      <c r="BE84" s="772">
        <f>'Прогноз движ.ден.средств'!BE79</f>
        <v>0</v>
      </c>
      <c r="BF84" s="772">
        <f>'Прогноз движ.ден.средств'!BF79</f>
        <v>0</v>
      </c>
      <c r="BG84" s="772">
        <f>'Прогноз движ.ден.средств'!BG79</f>
        <v>0</v>
      </c>
      <c r="BH84" s="772">
        <f>'Прогноз движ.ден.средств'!BH79</f>
        <v>0</v>
      </c>
      <c r="BI84" s="772">
        <f>'Прогноз движ.ден.средств'!BI79</f>
        <v>0</v>
      </c>
      <c r="BJ84" s="772">
        <f>'Прогноз движ.ден.средств'!BJ79</f>
        <v>0</v>
      </c>
      <c r="BK84" s="772">
        <f>'Прогноз движ.ден.средств'!BK79</f>
        <v>0</v>
      </c>
      <c r="BL84" s="772">
        <f>'Прогноз движ.ден.средств'!BL79</f>
        <v>0</v>
      </c>
      <c r="BM84" s="772">
        <f>'Прогноз движ.ден.средств'!BM79</f>
        <v>0</v>
      </c>
      <c r="BN84" s="772">
        <f>'Прогноз движ.ден.средств'!BN79</f>
        <v>0</v>
      </c>
      <c r="BO84" s="772">
        <f>'Прогноз движ.ден.средств'!BO79</f>
        <v>0</v>
      </c>
      <c r="BP84" s="772">
        <f>'Прогноз движ.ден.средств'!BP79</f>
        <v>0</v>
      </c>
      <c r="BQ84" s="772">
        <f>'Прогноз движ.ден.средств'!BQ79</f>
        <v>0</v>
      </c>
      <c r="BR84" s="772">
        <f>'Прогноз движ.ден.средств'!BR79</f>
        <v>0</v>
      </c>
      <c r="BS84" s="772">
        <f>'Прогноз движ.ден.средств'!BS79</f>
        <v>0</v>
      </c>
      <c r="BT84" s="772">
        <f>'Прогноз движ.ден.средств'!BT79</f>
        <v>0</v>
      </c>
      <c r="BU84" s="772">
        <f>'Прогноз движ.ден.средств'!BU79</f>
        <v>0</v>
      </c>
      <c r="BV84" s="772">
        <f>'Прогноз движ.ден.средств'!BV79</f>
        <v>0</v>
      </c>
      <c r="BW84" s="772">
        <f>'Прогноз движ.ден.средств'!BW79</f>
        <v>0</v>
      </c>
      <c r="BX84" s="772">
        <f>'Прогноз движ.ден.средств'!BX79</f>
        <v>0</v>
      </c>
      <c r="BY84" s="772">
        <f>'Прогноз движ.ден.средств'!BY79</f>
        <v>0</v>
      </c>
      <c r="BZ84" s="772">
        <f>'Прогноз движ.ден.средств'!BZ79</f>
        <v>0</v>
      </c>
      <c r="CA84" s="772">
        <f>'Прогноз движ.ден.средств'!CA79</f>
        <v>0</v>
      </c>
      <c r="CB84" s="772">
        <f>'Прогноз движ.ден.средств'!CB79</f>
        <v>0</v>
      </c>
      <c r="CC84" s="772">
        <f>'Прогноз движ.ден.средств'!CC79</f>
        <v>0</v>
      </c>
      <c r="CD84" s="772">
        <f>'Прогноз движ.ден.средств'!CD79</f>
        <v>0</v>
      </c>
      <c r="CE84" s="772">
        <f>'Прогноз движ.ден.средств'!CE79</f>
        <v>0</v>
      </c>
      <c r="CF84" s="772">
        <f>'Прогноз движ.ден.средств'!CF79</f>
        <v>0</v>
      </c>
      <c r="CG84" s="772">
        <f>'Прогноз движ.ден.средств'!CG79</f>
        <v>0</v>
      </c>
      <c r="CH84" s="772">
        <f>'Прогноз движ.ден.средств'!CH79</f>
        <v>0</v>
      </c>
      <c r="CI84" s="772">
        <f>'Прогноз движ.ден.средств'!CI79</f>
        <v>0</v>
      </c>
      <c r="CJ84" s="772">
        <f>'Прогноз движ.ден.средств'!CJ79</f>
        <v>0</v>
      </c>
      <c r="CK84" s="772">
        <f>'Прогноз движ.ден.средств'!CK79</f>
        <v>0</v>
      </c>
      <c r="CL84" s="772">
        <f>'Прогноз движ.ден.средств'!CL79</f>
        <v>0</v>
      </c>
      <c r="CM84" s="772">
        <f>'Прогноз движ.ден.средств'!CM79</f>
        <v>0</v>
      </c>
      <c r="CN84" s="772">
        <f>'Прогноз движ.ден.средств'!CN79</f>
        <v>0</v>
      </c>
      <c r="CO84" s="772">
        <f>'Прогноз движ.ден.средств'!CO79</f>
        <v>0</v>
      </c>
      <c r="CP84" s="772">
        <f>'Прогноз движ.ден.средств'!CP79</f>
        <v>0</v>
      </c>
      <c r="CQ84" s="772">
        <f>'Прогноз движ.ден.средств'!CQ79</f>
        <v>0</v>
      </c>
      <c r="CR84" s="772">
        <f>'Прогноз движ.ден.средств'!CR79</f>
        <v>0</v>
      </c>
      <c r="CS84" s="772">
        <f>'Прогноз движ.ден.средств'!CS79</f>
        <v>0</v>
      </c>
      <c r="CT84" s="772">
        <f>'Прогноз движ.ден.средств'!CT79</f>
        <v>0</v>
      </c>
      <c r="CU84" s="772">
        <f>'Прогноз движ.ден.средств'!CU79</f>
        <v>0</v>
      </c>
      <c r="CV84" s="772">
        <f>'Прогноз движ.ден.средств'!CV79</f>
        <v>0</v>
      </c>
      <c r="CW84" s="772">
        <f>'Прогноз движ.ден.средств'!CW79</f>
        <v>0</v>
      </c>
      <c r="CX84" s="772">
        <f>'Прогноз движ.ден.средств'!CX79</f>
        <v>0</v>
      </c>
      <c r="CY84" s="772">
        <f>'Прогноз движ.ден.средств'!CY79</f>
        <v>0</v>
      </c>
      <c r="CZ84" s="772">
        <f>'Прогноз движ.ден.средств'!CZ79</f>
        <v>0</v>
      </c>
      <c r="DA84" s="772">
        <f>'Прогноз движ.ден.средств'!DA79</f>
        <v>0</v>
      </c>
      <c r="DB84" s="772">
        <f>'Прогноз движ.ден.средств'!DB79</f>
        <v>0</v>
      </c>
      <c r="DC84" s="772">
        <f>'Прогноз движ.ден.средств'!DC79</f>
        <v>0</v>
      </c>
      <c r="DD84" s="772">
        <f>'Прогноз движ.ден.средств'!DD79</f>
        <v>0</v>
      </c>
      <c r="DE84" s="772">
        <f>'Прогноз движ.ден.средств'!DE79</f>
        <v>0</v>
      </c>
      <c r="DF84" s="772">
        <f>'Прогноз движ.ден.средств'!DF79</f>
        <v>0</v>
      </c>
      <c r="DG84" s="772">
        <f>'Прогноз движ.ден.средств'!DG79</f>
        <v>0</v>
      </c>
      <c r="DH84" s="772">
        <f>'Прогноз движ.ден.средств'!DH79</f>
        <v>0</v>
      </c>
      <c r="DI84" s="772">
        <f>'Прогноз движ.ден.средств'!DI79</f>
        <v>0</v>
      </c>
      <c r="DJ84" s="772">
        <f>'Прогноз движ.ден.средств'!DJ79</f>
        <v>0</v>
      </c>
      <c r="DK84" s="772">
        <f>'Прогноз движ.ден.средств'!DK79</f>
        <v>0</v>
      </c>
      <c r="DL84" s="772">
        <f>'Прогноз движ.ден.средств'!DL79</f>
        <v>0</v>
      </c>
      <c r="DM84" s="772">
        <f>'Прогноз движ.ден.средств'!DM79</f>
        <v>0</v>
      </c>
      <c r="DN84" s="772">
        <f>'Прогноз движ.ден.средств'!DN79</f>
        <v>0</v>
      </c>
      <c r="DO84" s="772">
        <f>'Прогноз движ.ден.средств'!DO79</f>
        <v>0</v>
      </c>
      <c r="DP84" s="772">
        <f>'Прогноз движ.ден.средств'!DP79</f>
        <v>0</v>
      </c>
      <c r="DQ84" s="772">
        <f>'Прогноз движ.ден.средств'!DQ79</f>
        <v>0</v>
      </c>
      <c r="DR84" s="772">
        <f>'Прогноз движ.ден.средств'!DR79</f>
        <v>0</v>
      </c>
      <c r="DS84" s="772">
        <f>'Прогноз движ.ден.средств'!DS79</f>
        <v>0</v>
      </c>
      <c r="DT84" s="772">
        <f>'Прогноз движ.ден.средств'!DT79</f>
        <v>0</v>
      </c>
      <c r="DU84" s="772">
        <f>'Прогноз движ.ден.средств'!DU79</f>
        <v>0</v>
      </c>
      <c r="DV84" s="772">
        <f>'Прогноз движ.ден.средств'!DV79</f>
        <v>0</v>
      </c>
      <c r="DW84" s="772">
        <f>'Прогноз движ.ден.средств'!DW79</f>
        <v>0</v>
      </c>
      <c r="DX84" s="772">
        <f>'Прогноз движ.ден.средств'!DX79</f>
        <v>0</v>
      </c>
      <c r="DY84" s="772">
        <f>'Прогноз движ.ден.средств'!DY79</f>
        <v>0</v>
      </c>
      <c r="DZ84" s="772">
        <f>'Прогноз движ.ден.средств'!DZ79</f>
        <v>0</v>
      </c>
      <c r="EA84" s="772">
        <f>'Прогноз движ.ден.средств'!EA79</f>
        <v>0</v>
      </c>
      <c r="EB84" s="772">
        <f>'Прогноз движ.ден.средств'!EB79</f>
        <v>0</v>
      </c>
      <c r="EC84" s="772">
        <f>'Прогноз движ.ден.средств'!EC79</f>
        <v>0</v>
      </c>
      <c r="ED84" s="772">
        <f>'Прогноз движ.ден.средств'!ED79</f>
        <v>0</v>
      </c>
      <c r="EE84" s="772">
        <f>'Прогноз движ.ден.средств'!EE79</f>
        <v>0</v>
      </c>
      <c r="EF84" s="772">
        <f>'Прогноз движ.ден.средств'!EF79</f>
        <v>0</v>
      </c>
      <c r="EG84" s="772">
        <f>'Прогноз движ.ден.средств'!EG79</f>
        <v>0</v>
      </c>
      <c r="EH84" s="772">
        <f>'Прогноз движ.ден.средств'!EH79</f>
        <v>0</v>
      </c>
      <c r="EI84" s="772">
        <f>'Прогноз движ.ден.средств'!EI79</f>
        <v>0</v>
      </c>
      <c r="EJ84" s="772">
        <f>'Прогноз движ.ден.средств'!EJ79</f>
        <v>0</v>
      </c>
      <c r="EK84" s="772">
        <f>'Прогноз движ.ден.средств'!EK79</f>
        <v>0</v>
      </c>
    </row>
    <row r="85" spans="1:141" ht="15.75" hidden="1" outlineLevel="1" x14ac:dyDescent="0.25">
      <c r="A85" s="418" t="str">
        <f>'Прогноз движ.ден.средств'!A80</f>
        <v>nnn</v>
      </c>
      <c r="B85" s="440">
        <f>'Прогноз движ.ден.средств'!B80</f>
        <v>0</v>
      </c>
      <c r="C85" s="772">
        <f>'Прогноз движ.ден.средств'!C80</f>
        <v>0</v>
      </c>
      <c r="D85" s="772">
        <f>'Прогноз движ.ден.средств'!D80</f>
        <v>0</v>
      </c>
      <c r="E85" s="772">
        <f>'Прогноз движ.ден.средств'!E80</f>
        <v>0</v>
      </c>
      <c r="F85" s="772">
        <f>'Прогноз движ.ден.средств'!F80</f>
        <v>0</v>
      </c>
      <c r="G85" s="772">
        <f>'Прогноз движ.ден.средств'!G80</f>
        <v>0</v>
      </c>
      <c r="H85" s="772">
        <f>'Прогноз движ.ден.средств'!H80</f>
        <v>0</v>
      </c>
      <c r="I85" s="772">
        <f>'Прогноз движ.ден.средств'!I80</f>
        <v>0</v>
      </c>
      <c r="J85" s="772">
        <f>'Прогноз движ.ден.средств'!J80</f>
        <v>0</v>
      </c>
      <c r="K85" s="772">
        <f>'Прогноз движ.ден.средств'!K80</f>
        <v>0</v>
      </c>
      <c r="L85" s="772">
        <f>'Прогноз движ.ден.средств'!L80</f>
        <v>0</v>
      </c>
      <c r="M85" s="772">
        <f>'Прогноз движ.ден.средств'!M80</f>
        <v>0</v>
      </c>
      <c r="N85" s="772">
        <f>'Прогноз движ.ден.средств'!N80</f>
        <v>0</v>
      </c>
      <c r="O85" s="772">
        <f>'Прогноз движ.ден.средств'!O80</f>
        <v>0</v>
      </c>
      <c r="P85" s="772">
        <f>'Прогноз движ.ден.средств'!P80</f>
        <v>0</v>
      </c>
      <c r="Q85" s="772">
        <f>'Прогноз движ.ден.средств'!Q80</f>
        <v>0</v>
      </c>
      <c r="R85" s="772">
        <f>'Прогноз движ.ден.средств'!R80</f>
        <v>0</v>
      </c>
      <c r="S85" s="772">
        <f>'Прогноз движ.ден.средств'!S80</f>
        <v>0</v>
      </c>
      <c r="T85" s="772">
        <f>'Прогноз движ.ден.средств'!T80</f>
        <v>0</v>
      </c>
      <c r="U85" s="772">
        <f>'Прогноз движ.ден.средств'!U80</f>
        <v>0</v>
      </c>
      <c r="V85" s="772">
        <f>'Прогноз движ.ден.средств'!V80</f>
        <v>0</v>
      </c>
      <c r="W85" s="772">
        <f>'Прогноз движ.ден.средств'!W80</f>
        <v>0</v>
      </c>
      <c r="X85" s="772">
        <f>'Прогноз движ.ден.средств'!X80</f>
        <v>0</v>
      </c>
      <c r="Y85" s="772">
        <f>'Прогноз движ.ден.средств'!Y80</f>
        <v>0</v>
      </c>
      <c r="Z85" s="772">
        <f>'Прогноз движ.ден.средств'!Z80</f>
        <v>0</v>
      </c>
      <c r="AA85" s="772">
        <f>'Прогноз движ.ден.средств'!AA80</f>
        <v>0</v>
      </c>
      <c r="AB85" s="772">
        <f>'Прогноз движ.ден.средств'!AB80</f>
        <v>0</v>
      </c>
      <c r="AC85" s="772">
        <f>'Прогноз движ.ден.средств'!AC80</f>
        <v>0</v>
      </c>
      <c r="AD85" s="772">
        <f>'Прогноз движ.ден.средств'!AD80</f>
        <v>0</v>
      </c>
      <c r="AE85" s="772">
        <f>'Прогноз движ.ден.средств'!AE80</f>
        <v>0</v>
      </c>
      <c r="AF85" s="772">
        <f>'Прогноз движ.ден.средств'!AF80</f>
        <v>0</v>
      </c>
      <c r="AG85" s="772">
        <f>'Прогноз движ.ден.средств'!AG80</f>
        <v>0</v>
      </c>
      <c r="AH85" s="772">
        <f>'Прогноз движ.ден.средств'!AH80</f>
        <v>0</v>
      </c>
      <c r="AI85" s="772">
        <f>'Прогноз движ.ден.средств'!AI80</f>
        <v>0</v>
      </c>
      <c r="AJ85" s="772">
        <f>'Прогноз движ.ден.средств'!AJ80</f>
        <v>0</v>
      </c>
      <c r="AK85" s="772">
        <f>'Прогноз движ.ден.средств'!AK80</f>
        <v>0</v>
      </c>
      <c r="AL85" s="772">
        <f>'Прогноз движ.ден.средств'!AL80</f>
        <v>0</v>
      </c>
      <c r="AM85" s="772">
        <f>'Прогноз движ.ден.средств'!AM80</f>
        <v>0</v>
      </c>
      <c r="AN85" s="772">
        <f>'Прогноз движ.ден.средств'!AN80</f>
        <v>0</v>
      </c>
      <c r="AO85" s="772">
        <f>'Прогноз движ.ден.средств'!AO80</f>
        <v>0</v>
      </c>
      <c r="AP85" s="772">
        <f>'Прогноз движ.ден.средств'!AP80</f>
        <v>0</v>
      </c>
      <c r="AQ85" s="772">
        <f>'Прогноз движ.ден.средств'!AQ80</f>
        <v>0</v>
      </c>
      <c r="AR85" s="772">
        <f>'Прогноз движ.ден.средств'!AR80</f>
        <v>0</v>
      </c>
      <c r="AS85" s="772">
        <f>'Прогноз движ.ден.средств'!AS80</f>
        <v>0</v>
      </c>
      <c r="AT85" s="772">
        <f>'Прогноз движ.ден.средств'!AT80</f>
        <v>0</v>
      </c>
      <c r="AU85" s="772">
        <f>'Прогноз движ.ден.средств'!AU80</f>
        <v>0</v>
      </c>
      <c r="AV85" s="772">
        <f>'Прогноз движ.ден.средств'!AV80</f>
        <v>0</v>
      </c>
      <c r="AW85" s="772">
        <f>'Прогноз движ.ден.средств'!AW80</f>
        <v>0</v>
      </c>
      <c r="AX85" s="772">
        <f>'Прогноз движ.ден.средств'!AX80</f>
        <v>0</v>
      </c>
      <c r="AY85" s="772">
        <f>'Прогноз движ.ден.средств'!AY80</f>
        <v>0</v>
      </c>
      <c r="AZ85" s="772">
        <f>'Прогноз движ.ден.средств'!AZ80</f>
        <v>0</v>
      </c>
      <c r="BA85" s="772">
        <f>'Прогноз движ.ден.средств'!BA80</f>
        <v>0</v>
      </c>
      <c r="BB85" s="772">
        <f>'Прогноз движ.ден.средств'!BB80</f>
        <v>0</v>
      </c>
      <c r="BC85" s="772">
        <f>'Прогноз движ.ден.средств'!BC80</f>
        <v>0</v>
      </c>
      <c r="BD85" s="772">
        <f>'Прогноз движ.ден.средств'!BD80</f>
        <v>0</v>
      </c>
      <c r="BE85" s="772">
        <f>'Прогноз движ.ден.средств'!BE80</f>
        <v>0</v>
      </c>
      <c r="BF85" s="772">
        <f>'Прогноз движ.ден.средств'!BF80</f>
        <v>0</v>
      </c>
      <c r="BG85" s="772">
        <f>'Прогноз движ.ден.средств'!BG80</f>
        <v>0</v>
      </c>
      <c r="BH85" s="772">
        <f>'Прогноз движ.ден.средств'!BH80</f>
        <v>0</v>
      </c>
      <c r="BI85" s="772">
        <f>'Прогноз движ.ден.средств'!BI80</f>
        <v>0</v>
      </c>
      <c r="BJ85" s="772">
        <f>'Прогноз движ.ден.средств'!BJ80</f>
        <v>0</v>
      </c>
      <c r="BK85" s="772">
        <f>'Прогноз движ.ден.средств'!BK80</f>
        <v>0</v>
      </c>
      <c r="BL85" s="772">
        <f>'Прогноз движ.ден.средств'!BL80</f>
        <v>0</v>
      </c>
      <c r="BM85" s="772">
        <f>'Прогноз движ.ден.средств'!BM80</f>
        <v>0</v>
      </c>
      <c r="BN85" s="772">
        <f>'Прогноз движ.ден.средств'!BN80</f>
        <v>0</v>
      </c>
      <c r="BO85" s="772">
        <f>'Прогноз движ.ден.средств'!BO80</f>
        <v>0</v>
      </c>
      <c r="BP85" s="772">
        <f>'Прогноз движ.ден.средств'!BP80</f>
        <v>0</v>
      </c>
      <c r="BQ85" s="772">
        <f>'Прогноз движ.ден.средств'!BQ80</f>
        <v>0</v>
      </c>
      <c r="BR85" s="772">
        <f>'Прогноз движ.ден.средств'!BR80</f>
        <v>0</v>
      </c>
      <c r="BS85" s="772">
        <f>'Прогноз движ.ден.средств'!BS80</f>
        <v>0</v>
      </c>
      <c r="BT85" s="772">
        <f>'Прогноз движ.ден.средств'!BT80</f>
        <v>0</v>
      </c>
      <c r="BU85" s="772">
        <f>'Прогноз движ.ден.средств'!BU80</f>
        <v>0</v>
      </c>
      <c r="BV85" s="772">
        <f>'Прогноз движ.ден.средств'!BV80</f>
        <v>0</v>
      </c>
      <c r="BW85" s="772">
        <f>'Прогноз движ.ден.средств'!BW80</f>
        <v>0</v>
      </c>
      <c r="BX85" s="772">
        <f>'Прогноз движ.ден.средств'!BX80</f>
        <v>0</v>
      </c>
      <c r="BY85" s="772">
        <f>'Прогноз движ.ден.средств'!BY80</f>
        <v>0</v>
      </c>
      <c r="BZ85" s="772">
        <f>'Прогноз движ.ден.средств'!BZ80</f>
        <v>0</v>
      </c>
      <c r="CA85" s="772">
        <f>'Прогноз движ.ден.средств'!CA80</f>
        <v>0</v>
      </c>
      <c r="CB85" s="772">
        <f>'Прогноз движ.ден.средств'!CB80</f>
        <v>0</v>
      </c>
      <c r="CC85" s="772">
        <f>'Прогноз движ.ден.средств'!CC80</f>
        <v>0</v>
      </c>
      <c r="CD85" s="772">
        <f>'Прогноз движ.ден.средств'!CD80</f>
        <v>0</v>
      </c>
      <c r="CE85" s="772">
        <f>'Прогноз движ.ден.средств'!CE80</f>
        <v>0</v>
      </c>
      <c r="CF85" s="772">
        <f>'Прогноз движ.ден.средств'!CF80</f>
        <v>0</v>
      </c>
      <c r="CG85" s="772">
        <f>'Прогноз движ.ден.средств'!CG80</f>
        <v>0</v>
      </c>
      <c r="CH85" s="772">
        <f>'Прогноз движ.ден.средств'!CH80</f>
        <v>0</v>
      </c>
      <c r="CI85" s="772">
        <f>'Прогноз движ.ден.средств'!CI80</f>
        <v>0</v>
      </c>
      <c r="CJ85" s="772">
        <f>'Прогноз движ.ден.средств'!CJ80</f>
        <v>0</v>
      </c>
      <c r="CK85" s="772">
        <f>'Прогноз движ.ден.средств'!CK80</f>
        <v>0</v>
      </c>
      <c r="CL85" s="772">
        <f>'Прогноз движ.ден.средств'!CL80</f>
        <v>0</v>
      </c>
      <c r="CM85" s="772">
        <f>'Прогноз движ.ден.средств'!CM80</f>
        <v>0</v>
      </c>
      <c r="CN85" s="772">
        <f>'Прогноз движ.ден.средств'!CN80</f>
        <v>0</v>
      </c>
      <c r="CO85" s="772">
        <f>'Прогноз движ.ден.средств'!CO80</f>
        <v>0</v>
      </c>
      <c r="CP85" s="772">
        <f>'Прогноз движ.ден.средств'!CP80</f>
        <v>0</v>
      </c>
      <c r="CQ85" s="772">
        <f>'Прогноз движ.ден.средств'!CQ80</f>
        <v>0</v>
      </c>
      <c r="CR85" s="772">
        <f>'Прогноз движ.ден.средств'!CR80</f>
        <v>0</v>
      </c>
      <c r="CS85" s="772">
        <f>'Прогноз движ.ден.средств'!CS80</f>
        <v>0</v>
      </c>
      <c r="CT85" s="772">
        <f>'Прогноз движ.ден.средств'!CT80</f>
        <v>0</v>
      </c>
      <c r="CU85" s="772">
        <f>'Прогноз движ.ден.средств'!CU80</f>
        <v>0</v>
      </c>
      <c r="CV85" s="772">
        <f>'Прогноз движ.ден.средств'!CV80</f>
        <v>0</v>
      </c>
      <c r="CW85" s="772">
        <f>'Прогноз движ.ден.средств'!CW80</f>
        <v>0</v>
      </c>
      <c r="CX85" s="772">
        <f>'Прогноз движ.ден.средств'!CX80</f>
        <v>0</v>
      </c>
      <c r="CY85" s="772">
        <f>'Прогноз движ.ден.средств'!CY80</f>
        <v>0</v>
      </c>
      <c r="CZ85" s="772">
        <f>'Прогноз движ.ден.средств'!CZ80</f>
        <v>0</v>
      </c>
      <c r="DA85" s="772">
        <f>'Прогноз движ.ден.средств'!DA80</f>
        <v>0</v>
      </c>
      <c r="DB85" s="772">
        <f>'Прогноз движ.ден.средств'!DB80</f>
        <v>0</v>
      </c>
      <c r="DC85" s="772">
        <f>'Прогноз движ.ден.средств'!DC80</f>
        <v>0</v>
      </c>
      <c r="DD85" s="772">
        <f>'Прогноз движ.ден.средств'!DD80</f>
        <v>0</v>
      </c>
      <c r="DE85" s="772">
        <f>'Прогноз движ.ден.средств'!DE80</f>
        <v>0</v>
      </c>
      <c r="DF85" s="772">
        <f>'Прогноз движ.ден.средств'!DF80</f>
        <v>0</v>
      </c>
      <c r="DG85" s="772">
        <f>'Прогноз движ.ден.средств'!DG80</f>
        <v>0</v>
      </c>
      <c r="DH85" s="772">
        <f>'Прогноз движ.ден.средств'!DH80</f>
        <v>0</v>
      </c>
      <c r="DI85" s="772">
        <f>'Прогноз движ.ден.средств'!DI80</f>
        <v>0</v>
      </c>
      <c r="DJ85" s="772">
        <f>'Прогноз движ.ден.средств'!DJ80</f>
        <v>0</v>
      </c>
      <c r="DK85" s="772">
        <f>'Прогноз движ.ден.средств'!DK80</f>
        <v>0</v>
      </c>
      <c r="DL85" s="772">
        <f>'Прогноз движ.ден.средств'!DL80</f>
        <v>0</v>
      </c>
      <c r="DM85" s="772">
        <f>'Прогноз движ.ден.средств'!DM80</f>
        <v>0</v>
      </c>
      <c r="DN85" s="772">
        <f>'Прогноз движ.ден.средств'!DN80</f>
        <v>0</v>
      </c>
      <c r="DO85" s="772">
        <f>'Прогноз движ.ден.средств'!DO80</f>
        <v>0</v>
      </c>
      <c r="DP85" s="772">
        <f>'Прогноз движ.ден.средств'!DP80</f>
        <v>0</v>
      </c>
      <c r="DQ85" s="772">
        <f>'Прогноз движ.ден.средств'!DQ80</f>
        <v>0</v>
      </c>
      <c r="DR85" s="772">
        <f>'Прогноз движ.ден.средств'!DR80</f>
        <v>0</v>
      </c>
      <c r="DS85" s="772">
        <f>'Прогноз движ.ден.средств'!DS80</f>
        <v>0</v>
      </c>
      <c r="DT85" s="772">
        <f>'Прогноз движ.ден.средств'!DT80</f>
        <v>0</v>
      </c>
      <c r="DU85" s="772">
        <f>'Прогноз движ.ден.средств'!DU80</f>
        <v>0</v>
      </c>
      <c r="DV85" s="772">
        <f>'Прогноз движ.ден.средств'!DV80</f>
        <v>0</v>
      </c>
      <c r="DW85" s="772">
        <f>'Прогноз движ.ден.средств'!DW80</f>
        <v>0</v>
      </c>
      <c r="DX85" s="772">
        <f>'Прогноз движ.ден.средств'!DX80</f>
        <v>0</v>
      </c>
      <c r="DY85" s="772">
        <f>'Прогноз движ.ден.средств'!DY80</f>
        <v>0</v>
      </c>
      <c r="DZ85" s="772">
        <f>'Прогноз движ.ден.средств'!DZ80</f>
        <v>0</v>
      </c>
      <c r="EA85" s="772">
        <f>'Прогноз движ.ден.средств'!EA80</f>
        <v>0</v>
      </c>
      <c r="EB85" s="772">
        <f>'Прогноз движ.ден.средств'!EB80</f>
        <v>0</v>
      </c>
      <c r="EC85" s="772">
        <f>'Прогноз движ.ден.средств'!EC80</f>
        <v>0</v>
      </c>
      <c r="ED85" s="772">
        <f>'Прогноз движ.ден.средств'!ED80</f>
        <v>0</v>
      </c>
      <c r="EE85" s="772">
        <f>'Прогноз движ.ден.средств'!EE80</f>
        <v>0</v>
      </c>
      <c r="EF85" s="772">
        <f>'Прогноз движ.ден.средств'!EF80</f>
        <v>0</v>
      </c>
      <c r="EG85" s="772">
        <f>'Прогноз движ.ден.средств'!EG80</f>
        <v>0</v>
      </c>
      <c r="EH85" s="772">
        <f>'Прогноз движ.ден.средств'!EH80</f>
        <v>0</v>
      </c>
      <c r="EI85" s="772">
        <f>'Прогноз движ.ден.средств'!EI80</f>
        <v>0</v>
      </c>
      <c r="EJ85" s="772">
        <f>'Прогноз движ.ден.средств'!EJ80</f>
        <v>0</v>
      </c>
      <c r="EK85" s="772">
        <f>'Прогноз движ.ден.средств'!EK80</f>
        <v>0</v>
      </c>
    </row>
    <row r="86" spans="1:141" ht="15.75" hidden="1" outlineLevel="1" x14ac:dyDescent="0.25">
      <c r="A86" s="418" t="str">
        <f>'Прогноз движ.ден.средств'!A81</f>
        <v>nnn</v>
      </c>
      <c r="B86" s="440">
        <f>'Прогноз движ.ден.средств'!B81</f>
        <v>0</v>
      </c>
      <c r="C86" s="772">
        <f>'Прогноз движ.ден.средств'!C81</f>
        <v>0</v>
      </c>
      <c r="D86" s="772">
        <f>'Прогноз движ.ден.средств'!D81</f>
        <v>0</v>
      </c>
      <c r="E86" s="772">
        <f>'Прогноз движ.ден.средств'!E81</f>
        <v>0</v>
      </c>
      <c r="F86" s="772">
        <f>'Прогноз движ.ден.средств'!F81</f>
        <v>0</v>
      </c>
      <c r="G86" s="772">
        <f>'Прогноз движ.ден.средств'!G81</f>
        <v>0</v>
      </c>
      <c r="H86" s="772">
        <f>'Прогноз движ.ден.средств'!H81</f>
        <v>0</v>
      </c>
      <c r="I86" s="772">
        <f>'Прогноз движ.ден.средств'!I81</f>
        <v>0</v>
      </c>
      <c r="J86" s="772">
        <f>'Прогноз движ.ден.средств'!J81</f>
        <v>0</v>
      </c>
      <c r="K86" s="772">
        <f>'Прогноз движ.ден.средств'!K81</f>
        <v>0</v>
      </c>
      <c r="L86" s="772">
        <f>'Прогноз движ.ден.средств'!L81</f>
        <v>0</v>
      </c>
      <c r="M86" s="772">
        <f>'Прогноз движ.ден.средств'!M81</f>
        <v>0</v>
      </c>
      <c r="N86" s="772">
        <f>'Прогноз движ.ден.средств'!N81</f>
        <v>0</v>
      </c>
      <c r="O86" s="772">
        <f>'Прогноз движ.ден.средств'!O81</f>
        <v>0</v>
      </c>
      <c r="P86" s="772">
        <f>'Прогноз движ.ден.средств'!P81</f>
        <v>0</v>
      </c>
      <c r="Q86" s="772">
        <f>'Прогноз движ.ден.средств'!Q81</f>
        <v>0</v>
      </c>
      <c r="R86" s="772">
        <f>'Прогноз движ.ден.средств'!R81</f>
        <v>0</v>
      </c>
      <c r="S86" s="772">
        <f>'Прогноз движ.ден.средств'!S81</f>
        <v>0</v>
      </c>
      <c r="T86" s="772">
        <f>'Прогноз движ.ден.средств'!T81</f>
        <v>0</v>
      </c>
      <c r="U86" s="772">
        <f>'Прогноз движ.ден.средств'!U81</f>
        <v>0</v>
      </c>
      <c r="V86" s="772">
        <f>'Прогноз движ.ден.средств'!V81</f>
        <v>0</v>
      </c>
      <c r="W86" s="772">
        <f>'Прогноз движ.ден.средств'!W81</f>
        <v>0</v>
      </c>
      <c r="X86" s="772">
        <f>'Прогноз движ.ден.средств'!X81</f>
        <v>0</v>
      </c>
      <c r="Y86" s="772">
        <f>'Прогноз движ.ден.средств'!Y81</f>
        <v>0</v>
      </c>
      <c r="Z86" s="772">
        <f>'Прогноз движ.ден.средств'!Z81</f>
        <v>0</v>
      </c>
      <c r="AA86" s="772">
        <f>'Прогноз движ.ден.средств'!AA81</f>
        <v>0</v>
      </c>
      <c r="AB86" s="772">
        <f>'Прогноз движ.ден.средств'!AB81</f>
        <v>0</v>
      </c>
      <c r="AC86" s="772">
        <f>'Прогноз движ.ден.средств'!AC81</f>
        <v>0</v>
      </c>
      <c r="AD86" s="772">
        <f>'Прогноз движ.ден.средств'!AD81</f>
        <v>0</v>
      </c>
      <c r="AE86" s="772">
        <f>'Прогноз движ.ден.средств'!AE81</f>
        <v>0</v>
      </c>
      <c r="AF86" s="772">
        <f>'Прогноз движ.ден.средств'!AF81</f>
        <v>0</v>
      </c>
      <c r="AG86" s="772">
        <f>'Прогноз движ.ден.средств'!AG81</f>
        <v>0</v>
      </c>
      <c r="AH86" s="772">
        <f>'Прогноз движ.ден.средств'!AH81</f>
        <v>0</v>
      </c>
      <c r="AI86" s="772">
        <f>'Прогноз движ.ден.средств'!AI81</f>
        <v>0</v>
      </c>
      <c r="AJ86" s="772">
        <f>'Прогноз движ.ден.средств'!AJ81</f>
        <v>0</v>
      </c>
      <c r="AK86" s="772">
        <f>'Прогноз движ.ден.средств'!AK81</f>
        <v>0</v>
      </c>
      <c r="AL86" s="772">
        <f>'Прогноз движ.ден.средств'!AL81</f>
        <v>0</v>
      </c>
      <c r="AM86" s="772">
        <f>'Прогноз движ.ден.средств'!AM81</f>
        <v>0</v>
      </c>
      <c r="AN86" s="772">
        <f>'Прогноз движ.ден.средств'!AN81</f>
        <v>0</v>
      </c>
      <c r="AO86" s="772">
        <f>'Прогноз движ.ден.средств'!AO81</f>
        <v>0</v>
      </c>
      <c r="AP86" s="772">
        <f>'Прогноз движ.ден.средств'!AP81</f>
        <v>0</v>
      </c>
      <c r="AQ86" s="772">
        <f>'Прогноз движ.ден.средств'!AQ81</f>
        <v>0</v>
      </c>
      <c r="AR86" s="772">
        <f>'Прогноз движ.ден.средств'!AR81</f>
        <v>0</v>
      </c>
      <c r="AS86" s="772">
        <f>'Прогноз движ.ден.средств'!AS81</f>
        <v>0</v>
      </c>
      <c r="AT86" s="772">
        <f>'Прогноз движ.ден.средств'!AT81</f>
        <v>0</v>
      </c>
      <c r="AU86" s="772">
        <f>'Прогноз движ.ден.средств'!AU81</f>
        <v>0</v>
      </c>
      <c r="AV86" s="772">
        <f>'Прогноз движ.ден.средств'!AV81</f>
        <v>0</v>
      </c>
      <c r="AW86" s="772">
        <f>'Прогноз движ.ден.средств'!AW81</f>
        <v>0</v>
      </c>
      <c r="AX86" s="772">
        <f>'Прогноз движ.ден.средств'!AX81</f>
        <v>0</v>
      </c>
      <c r="AY86" s="772">
        <f>'Прогноз движ.ден.средств'!AY81</f>
        <v>0</v>
      </c>
      <c r="AZ86" s="772">
        <f>'Прогноз движ.ден.средств'!AZ81</f>
        <v>0</v>
      </c>
      <c r="BA86" s="772">
        <f>'Прогноз движ.ден.средств'!BA81</f>
        <v>0</v>
      </c>
      <c r="BB86" s="772">
        <f>'Прогноз движ.ден.средств'!BB81</f>
        <v>0</v>
      </c>
      <c r="BC86" s="772">
        <f>'Прогноз движ.ден.средств'!BC81</f>
        <v>0</v>
      </c>
      <c r="BD86" s="772">
        <f>'Прогноз движ.ден.средств'!BD81</f>
        <v>0</v>
      </c>
      <c r="BE86" s="772">
        <f>'Прогноз движ.ден.средств'!BE81</f>
        <v>0</v>
      </c>
      <c r="BF86" s="772">
        <f>'Прогноз движ.ден.средств'!BF81</f>
        <v>0</v>
      </c>
      <c r="BG86" s="772">
        <f>'Прогноз движ.ден.средств'!BG81</f>
        <v>0</v>
      </c>
      <c r="BH86" s="772">
        <f>'Прогноз движ.ден.средств'!BH81</f>
        <v>0</v>
      </c>
      <c r="BI86" s="772">
        <f>'Прогноз движ.ден.средств'!BI81</f>
        <v>0</v>
      </c>
      <c r="BJ86" s="772">
        <f>'Прогноз движ.ден.средств'!BJ81</f>
        <v>0</v>
      </c>
      <c r="BK86" s="772">
        <f>'Прогноз движ.ден.средств'!BK81</f>
        <v>0</v>
      </c>
      <c r="BL86" s="772">
        <f>'Прогноз движ.ден.средств'!BL81</f>
        <v>0</v>
      </c>
      <c r="BM86" s="772">
        <f>'Прогноз движ.ден.средств'!BM81</f>
        <v>0</v>
      </c>
      <c r="BN86" s="772">
        <f>'Прогноз движ.ден.средств'!BN81</f>
        <v>0</v>
      </c>
      <c r="BO86" s="772">
        <f>'Прогноз движ.ден.средств'!BO81</f>
        <v>0</v>
      </c>
      <c r="BP86" s="772">
        <f>'Прогноз движ.ден.средств'!BP81</f>
        <v>0</v>
      </c>
      <c r="BQ86" s="772">
        <f>'Прогноз движ.ден.средств'!BQ81</f>
        <v>0</v>
      </c>
      <c r="BR86" s="772">
        <f>'Прогноз движ.ден.средств'!BR81</f>
        <v>0</v>
      </c>
      <c r="BS86" s="772">
        <f>'Прогноз движ.ден.средств'!BS81</f>
        <v>0</v>
      </c>
      <c r="BT86" s="772">
        <f>'Прогноз движ.ден.средств'!BT81</f>
        <v>0</v>
      </c>
      <c r="BU86" s="772">
        <f>'Прогноз движ.ден.средств'!BU81</f>
        <v>0</v>
      </c>
      <c r="BV86" s="772">
        <f>'Прогноз движ.ден.средств'!BV81</f>
        <v>0</v>
      </c>
      <c r="BW86" s="772">
        <f>'Прогноз движ.ден.средств'!BW81</f>
        <v>0</v>
      </c>
      <c r="BX86" s="772">
        <f>'Прогноз движ.ден.средств'!BX81</f>
        <v>0</v>
      </c>
      <c r="BY86" s="772">
        <f>'Прогноз движ.ден.средств'!BY81</f>
        <v>0</v>
      </c>
      <c r="BZ86" s="772">
        <f>'Прогноз движ.ден.средств'!BZ81</f>
        <v>0</v>
      </c>
      <c r="CA86" s="772">
        <f>'Прогноз движ.ден.средств'!CA81</f>
        <v>0</v>
      </c>
      <c r="CB86" s="772">
        <f>'Прогноз движ.ден.средств'!CB81</f>
        <v>0</v>
      </c>
      <c r="CC86" s="772">
        <f>'Прогноз движ.ден.средств'!CC81</f>
        <v>0</v>
      </c>
      <c r="CD86" s="772">
        <f>'Прогноз движ.ден.средств'!CD81</f>
        <v>0</v>
      </c>
      <c r="CE86" s="772">
        <f>'Прогноз движ.ден.средств'!CE81</f>
        <v>0</v>
      </c>
      <c r="CF86" s="772">
        <f>'Прогноз движ.ден.средств'!CF81</f>
        <v>0</v>
      </c>
      <c r="CG86" s="772">
        <f>'Прогноз движ.ден.средств'!CG81</f>
        <v>0</v>
      </c>
      <c r="CH86" s="772">
        <f>'Прогноз движ.ден.средств'!CH81</f>
        <v>0</v>
      </c>
      <c r="CI86" s="772">
        <f>'Прогноз движ.ден.средств'!CI81</f>
        <v>0</v>
      </c>
      <c r="CJ86" s="772">
        <f>'Прогноз движ.ден.средств'!CJ81</f>
        <v>0</v>
      </c>
      <c r="CK86" s="772">
        <f>'Прогноз движ.ден.средств'!CK81</f>
        <v>0</v>
      </c>
      <c r="CL86" s="772">
        <f>'Прогноз движ.ден.средств'!CL81</f>
        <v>0</v>
      </c>
      <c r="CM86" s="772">
        <f>'Прогноз движ.ден.средств'!CM81</f>
        <v>0</v>
      </c>
      <c r="CN86" s="772">
        <f>'Прогноз движ.ден.средств'!CN81</f>
        <v>0</v>
      </c>
      <c r="CO86" s="772">
        <f>'Прогноз движ.ден.средств'!CO81</f>
        <v>0</v>
      </c>
      <c r="CP86" s="772">
        <f>'Прогноз движ.ден.средств'!CP81</f>
        <v>0</v>
      </c>
      <c r="CQ86" s="772">
        <f>'Прогноз движ.ден.средств'!CQ81</f>
        <v>0</v>
      </c>
      <c r="CR86" s="772">
        <f>'Прогноз движ.ден.средств'!CR81</f>
        <v>0</v>
      </c>
      <c r="CS86" s="772">
        <f>'Прогноз движ.ден.средств'!CS81</f>
        <v>0</v>
      </c>
      <c r="CT86" s="772">
        <f>'Прогноз движ.ден.средств'!CT81</f>
        <v>0</v>
      </c>
      <c r="CU86" s="772">
        <f>'Прогноз движ.ден.средств'!CU81</f>
        <v>0</v>
      </c>
      <c r="CV86" s="772">
        <f>'Прогноз движ.ден.средств'!CV81</f>
        <v>0</v>
      </c>
      <c r="CW86" s="772">
        <f>'Прогноз движ.ден.средств'!CW81</f>
        <v>0</v>
      </c>
      <c r="CX86" s="772">
        <f>'Прогноз движ.ден.средств'!CX81</f>
        <v>0</v>
      </c>
      <c r="CY86" s="772">
        <f>'Прогноз движ.ден.средств'!CY81</f>
        <v>0</v>
      </c>
      <c r="CZ86" s="772">
        <f>'Прогноз движ.ден.средств'!CZ81</f>
        <v>0</v>
      </c>
      <c r="DA86" s="772">
        <f>'Прогноз движ.ден.средств'!DA81</f>
        <v>0</v>
      </c>
      <c r="DB86" s="772">
        <f>'Прогноз движ.ден.средств'!DB81</f>
        <v>0</v>
      </c>
      <c r="DC86" s="772">
        <f>'Прогноз движ.ден.средств'!DC81</f>
        <v>0</v>
      </c>
      <c r="DD86" s="772">
        <f>'Прогноз движ.ден.средств'!DD81</f>
        <v>0</v>
      </c>
      <c r="DE86" s="772">
        <f>'Прогноз движ.ден.средств'!DE81</f>
        <v>0</v>
      </c>
      <c r="DF86" s="772">
        <f>'Прогноз движ.ден.средств'!DF81</f>
        <v>0</v>
      </c>
      <c r="DG86" s="772">
        <f>'Прогноз движ.ден.средств'!DG81</f>
        <v>0</v>
      </c>
      <c r="DH86" s="772">
        <f>'Прогноз движ.ден.средств'!DH81</f>
        <v>0</v>
      </c>
      <c r="DI86" s="772">
        <f>'Прогноз движ.ден.средств'!DI81</f>
        <v>0</v>
      </c>
      <c r="DJ86" s="772">
        <f>'Прогноз движ.ден.средств'!DJ81</f>
        <v>0</v>
      </c>
      <c r="DK86" s="772">
        <f>'Прогноз движ.ден.средств'!DK81</f>
        <v>0</v>
      </c>
      <c r="DL86" s="772">
        <f>'Прогноз движ.ден.средств'!DL81</f>
        <v>0</v>
      </c>
      <c r="DM86" s="772">
        <f>'Прогноз движ.ден.средств'!DM81</f>
        <v>0</v>
      </c>
      <c r="DN86" s="772">
        <f>'Прогноз движ.ден.средств'!DN81</f>
        <v>0</v>
      </c>
      <c r="DO86" s="772">
        <f>'Прогноз движ.ден.средств'!DO81</f>
        <v>0</v>
      </c>
      <c r="DP86" s="772">
        <f>'Прогноз движ.ден.средств'!DP81</f>
        <v>0</v>
      </c>
      <c r="DQ86" s="772">
        <f>'Прогноз движ.ден.средств'!DQ81</f>
        <v>0</v>
      </c>
      <c r="DR86" s="772">
        <f>'Прогноз движ.ден.средств'!DR81</f>
        <v>0</v>
      </c>
      <c r="DS86" s="772">
        <f>'Прогноз движ.ден.средств'!DS81</f>
        <v>0</v>
      </c>
      <c r="DT86" s="772">
        <f>'Прогноз движ.ден.средств'!DT81</f>
        <v>0</v>
      </c>
      <c r="DU86" s="772">
        <f>'Прогноз движ.ден.средств'!DU81</f>
        <v>0</v>
      </c>
      <c r="DV86" s="772">
        <f>'Прогноз движ.ден.средств'!DV81</f>
        <v>0</v>
      </c>
      <c r="DW86" s="772">
        <f>'Прогноз движ.ден.средств'!DW81</f>
        <v>0</v>
      </c>
      <c r="DX86" s="772">
        <f>'Прогноз движ.ден.средств'!DX81</f>
        <v>0</v>
      </c>
      <c r="DY86" s="772">
        <f>'Прогноз движ.ден.средств'!DY81</f>
        <v>0</v>
      </c>
      <c r="DZ86" s="772">
        <f>'Прогноз движ.ден.средств'!DZ81</f>
        <v>0</v>
      </c>
      <c r="EA86" s="772">
        <f>'Прогноз движ.ден.средств'!EA81</f>
        <v>0</v>
      </c>
      <c r="EB86" s="772">
        <f>'Прогноз движ.ден.средств'!EB81</f>
        <v>0</v>
      </c>
      <c r="EC86" s="772">
        <f>'Прогноз движ.ден.средств'!EC81</f>
        <v>0</v>
      </c>
      <c r="ED86" s="772">
        <f>'Прогноз движ.ден.средств'!ED81</f>
        <v>0</v>
      </c>
      <c r="EE86" s="772">
        <f>'Прогноз движ.ден.средств'!EE81</f>
        <v>0</v>
      </c>
      <c r="EF86" s="772">
        <f>'Прогноз движ.ден.средств'!EF81</f>
        <v>0</v>
      </c>
      <c r="EG86" s="772">
        <f>'Прогноз движ.ден.средств'!EG81</f>
        <v>0</v>
      </c>
      <c r="EH86" s="772">
        <f>'Прогноз движ.ден.средств'!EH81</f>
        <v>0</v>
      </c>
      <c r="EI86" s="772">
        <f>'Прогноз движ.ден.средств'!EI81</f>
        <v>0</v>
      </c>
      <c r="EJ86" s="772">
        <f>'Прогноз движ.ден.средств'!EJ81</f>
        <v>0</v>
      </c>
      <c r="EK86" s="772">
        <f>'Прогноз движ.ден.средств'!EK81</f>
        <v>0</v>
      </c>
    </row>
    <row r="87" spans="1:141" ht="15.75" hidden="1" outlineLevel="1" x14ac:dyDescent="0.25">
      <c r="A87" s="418" t="str">
        <f>'Прогноз движ.ден.средств'!A82</f>
        <v>nnn</v>
      </c>
      <c r="B87" s="440">
        <f>'Прогноз движ.ден.средств'!B82</f>
        <v>0</v>
      </c>
      <c r="C87" s="772">
        <f>'Прогноз движ.ден.средств'!C82</f>
        <v>0</v>
      </c>
      <c r="D87" s="772">
        <f>'Прогноз движ.ден.средств'!D82</f>
        <v>0</v>
      </c>
      <c r="E87" s="772">
        <f>'Прогноз движ.ден.средств'!E82</f>
        <v>0</v>
      </c>
      <c r="F87" s="772">
        <f>'Прогноз движ.ден.средств'!F82</f>
        <v>0</v>
      </c>
      <c r="G87" s="772">
        <f>'Прогноз движ.ден.средств'!G82</f>
        <v>0</v>
      </c>
      <c r="H87" s="772">
        <f>'Прогноз движ.ден.средств'!H82</f>
        <v>0</v>
      </c>
      <c r="I87" s="772">
        <f>'Прогноз движ.ден.средств'!I82</f>
        <v>0</v>
      </c>
      <c r="J87" s="772">
        <f>'Прогноз движ.ден.средств'!J82</f>
        <v>0</v>
      </c>
      <c r="K87" s="772">
        <f>'Прогноз движ.ден.средств'!K82</f>
        <v>0</v>
      </c>
      <c r="L87" s="772">
        <f>'Прогноз движ.ден.средств'!L82</f>
        <v>0</v>
      </c>
      <c r="M87" s="772">
        <f>'Прогноз движ.ден.средств'!M82</f>
        <v>0</v>
      </c>
      <c r="N87" s="772">
        <f>'Прогноз движ.ден.средств'!N82</f>
        <v>0</v>
      </c>
      <c r="O87" s="772">
        <f>'Прогноз движ.ден.средств'!O82</f>
        <v>0</v>
      </c>
      <c r="P87" s="772">
        <f>'Прогноз движ.ден.средств'!P82</f>
        <v>0</v>
      </c>
      <c r="Q87" s="772">
        <f>'Прогноз движ.ден.средств'!Q82</f>
        <v>0</v>
      </c>
      <c r="R87" s="772">
        <f>'Прогноз движ.ден.средств'!R82</f>
        <v>0</v>
      </c>
      <c r="S87" s="772">
        <f>'Прогноз движ.ден.средств'!S82</f>
        <v>0</v>
      </c>
      <c r="T87" s="772">
        <f>'Прогноз движ.ден.средств'!T82</f>
        <v>0</v>
      </c>
      <c r="U87" s="772">
        <f>'Прогноз движ.ден.средств'!U82</f>
        <v>0</v>
      </c>
      <c r="V87" s="772">
        <f>'Прогноз движ.ден.средств'!V82</f>
        <v>0</v>
      </c>
      <c r="W87" s="772">
        <f>'Прогноз движ.ден.средств'!W82</f>
        <v>0</v>
      </c>
      <c r="X87" s="772">
        <f>'Прогноз движ.ден.средств'!X82</f>
        <v>0</v>
      </c>
      <c r="Y87" s="772">
        <f>'Прогноз движ.ден.средств'!Y82</f>
        <v>0</v>
      </c>
      <c r="Z87" s="772">
        <f>'Прогноз движ.ден.средств'!Z82</f>
        <v>0</v>
      </c>
      <c r="AA87" s="772">
        <f>'Прогноз движ.ден.средств'!AA82</f>
        <v>0</v>
      </c>
      <c r="AB87" s="772">
        <f>'Прогноз движ.ден.средств'!AB82</f>
        <v>0</v>
      </c>
      <c r="AC87" s="772">
        <f>'Прогноз движ.ден.средств'!AC82</f>
        <v>0</v>
      </c>
      <c r="AD87" s="772">
        <f>'Прогноз движ.ден.средств'!AD82</f>
        <v>0</v>
      </c>
      <c r="AE87" s="772">
        <f>'Прогноз движ.ден.средств'!AE82</f>
        <v>0</v>
      </c>
      <c r="AF87" s="772">
        <f>'Прогноз движ.ден.средств'!AF82</f>
        <v>0</v>
      </c>
      <c r="AG87" s="772">
        <f>'Прогноз движ.ден.средств'!AG82</f>
        <v>0</v>
      </c>
      <c r="AH87" s="772">
        <f>'Прогноз движ.ден.средств'!AH82</f>
        <v>0</v>
      </c>
      <c r="AI87" s="772">
        <f>'Прогноз движ.ден.средств'!AI82</f>
        <v>0</v>
      </c>
      <c r="AJ87" s="772">
        <f>'Прогноз движ.ден.средств'!AJ82</f>
        <v>0</v>
      </c>
      <c r="AK87" s="772">
        <f>'Прогноз движ.ден.средств'!AK82</f>
        <v>0</v>
      </c>
      <c r="AL87" s="772">
        <f>'Прогноз движ.ден.средств'!AL82</f>
        <v>0</v>
      </c>
      <c r="AM87" s="772">
        <f>'Прогноз движ.ден.средств'!AM82</f>
        <v>0</v>
      </c>
      <c r="AN87" s="772">
        <f>'Прогноз движ.ден.средств'!AN82</f>
        <v>0</v>
      </c>
      <c r="AO87" s="772">
        <f>'Прогноз движ.ден.средств'!AO82</f>
        <v>0</v>
      </c>
      <c r="AP87" s="772">
        <f>'Прогноз движ.ден.средств'!AP82</f>
        <v>0</v>
      </c>
      <c r="AQ87" s="772">
        <f>'Прогноз движ.ден.средств'!AQ82</f>
        <v>0</v>
      </c>
      <c r="AR87" s="772">
        <f>'Прогноз движ.ден.средств'!AR82</f>
        <v>0</v>
      </c>
      <c r="AS87" s="772">
        <f>'Прогноз движ.ден.средств'!AS82</f>
        <v>0</v>
      </c>
      <c r="AT87" s="772">
        <f>'Прогноз движ.ден.средств'!AT82</f>
        <v>0</v>
      </c>
      <c r="AU87" s="772">
        <f>'Прогноз движ.ден.средств'!AU82</f>
        <v>0</v>
      </c>
      <c r="AV87" s="772">
        <f>'Прогноз движ.ден.средств'!AV82</f>
        <v>0</v>
      </c>
      <c r="AW87" s="772">
        <f>'Прогноз движ.ден.средств'!AW82</f>
        <v>0</v>
      </c>
      <c r="AX87" s="772">
        <f>'Прогноз движ.ден.средств'!AX82</f>
        <v>0</v>
      </c>
      <c r="AY87" s="772">
        <f>'Прогноз движ.ден.средств'!AY82</f>
        <v>0</v>
      </c>
      <c r="AZ87" s="772">
        <f>'Прогноз движ.ден.средств'!AZ82</f>
        <v>0</v>
      </c>
      <c r="BA87" s="772">
        <f>'Прогноз движ.ден.средств'!BA82</f>
        <v>0</v>
      </c>
      <c r="BB87" s="772">
        <f>'Прогноз движ.ден.средств'!BB82</f>
        <v>0</v>
      </c>
      <c r="BC87" s="772">
        <f>'Прогноз движ.ден.средств'!BC82</f>
        <v>0</v>
      </c>
      <c r="BD87" s="772">
        <f>'Прогноз движ.ден.средств'!BD82</f>
        <v>0</v>
      </c>
      <c r="BE87" s="772">
        <f>'Прогноз движ.ден.средств'!BE82</f>
        <v>0</v>
      </c>
      <c r="BF87" s="772">
        <f>'Прогноз движ.ден.средств'!BF82</f>
        <v>0</v>
      </c>
      <c r="BG87" s="772">
        <f>'Прогноз движ.ден.средств'!BG82</f>
        <v>0</v>
      </c>
      <c r="BH87" s="772">
        <f>'Прогноз движ.ден.средств'!BH82</f>
        <v>0</v>
      </c>
      <c r="BI87" s="772">
        <f>'Прогноз движ.ден.средств'!BI82</f>
        <v>0</v>
      </c>
      <c r="BJ87" s="772">
        <f>'Прогноз движ.ден.средств'!BJ82</f>
        <v>0</v>
      </c>
      <c r="BK87" s="772">
        <f>'Прогноз движ.ден.средств'!BK82</f>
        <v>0</v>
      </c>
      <c r="BL87" s="772">
        <f>'Прогноз движ.ден.средств'!BL82</f>
        <v>0</v>
      </c>
      <c r="BM87" s="772">
        <f>'Прогноз движ.ден.средств'!BM82</f>
        <v>0</v>
      </c>
      <c r="BN87" s="772">
        <f>'Прогноз движ.ден.средств'!BN82</f>
        <v>0</v>
      </c>
      <c r="BO87" s="772">
        <f>'Прогноз движ.ден.средств'!BO82</f>
        <v>0</v>
      </c>
      <c r="BP87" s="772">
        <f>'Прогноз движ.ден.средств'!BP82</f>
        <v>0</v>
      </c>
      <c r="BQ87" s="772">
        <f>'Прогноз движ.ден.средств'!BQ82</f>
        <v>0</v>
      </c>
      <c r="BR87" s="772">
        <f>'Прогноз движ.ден.средств'!BR82</f>
        <v>0</v>
      </c>
      <c r="BS87" s="772">
        <f>'Прогноз движ.ден.средств'!BS82</f>
        <v>0</v>
      </c>
      <c r="BT87" s="772">
        <f>'Прогноз движ.ден.средств'!BT82</f>
        <v>0</v>
      </c>
      <c r="BU87" s="772">
        <f>'Прогноз движ.ден.средств'!BU82</f>
        <v>0</v>
      </c>
      <c r="BV87" s="772">
        <f>'Прогноз движ.ден.средств'!BV82</f>
        <v>0</v>
      </c>
      <c r="BW87" s="772">
        <f>'Прогноз движ.ден.средств'!BW82</f>
        <v>0</v>
      </c>
      <c r="BX87" s="772">
        <f>'Прогноз движ.ден.средств'!BX82</f>
        <v>0</v>
      </c>
      <c r="BY87" s="772">
        <f>'Прогноз движ.ден.средств'!BY82</f>
        <v>0</v>
      </c>
      <c r="BZ87" s="772">
        <f>'Прогноз движ.ден.средств'!BZ82</f>
        <v>0</v>
      </c>
      <c r="CA87" s="772">
        <f>'Прогноз движ.ден.средств'!CA82</f>
        <v>0</v>
      </c>
      <c r="CB87" s="772">
        <f>'Прогноз движ.ден.средств'!CB82</f>
        <v>0</v>
      </c>
      <c r="CC87" s="772">
        <f>'Прогноз движ.ден.средств'!CC82</f>
        <v>0</v>
      </c>
      <c r="CD87" s="772">
        <f>'Прогноз движ.ден.средств'!CD82</f>
        <v>0</v>
      </c>
      <c r="CE87" s="772">
        <f>'Прогноз движ.ден.средств'!CE82</f>
        <v>0</v>
      </c>
      <c r="CF87" s="772">
        <f>'Прогноз движ.ден.средств'!CF82</f>
        <v>0</v>
      </c>
      <c r="CG87" s="772">
        <f>'Прогноз движ.ден.средств'!CG82</f>
        <v>0</v>
      </c>
      <c r="CH87" s="772">
        <f>'Прогноз движ.ден.средств'!CH82</f>
        <v>0</v>
      </c>
      <c r="CI87" s="772">
        <f>'Прогноз движ.ден.средств'!CI82</f>
        <v>0</v>
      </c>
      <c r="CJ87" s="772">
        <f>'Прогноз движ.ден.средств'!CJ82</f>
        <v>0</v>
      </c>
      <c r="CK87" s="772">
        <f>'Прогноз движ.ден.средств'!CK82</f>
        <v>0</v>
      </c>
      <c r="CL87" s="772">
        <f>'Прогноз движ.ден.средств'!CL82</f>
        <v>0</v>
      </c>
      <c r="CM87" s="772">
        <f>'Прогноз движ.ден.средств'!CM82</f>
        <v>0</v>
      </c>
      <c r="CN87" s="772">
        <f>'Прогноз движ.ден.средств'!CN82</f>
        <v>0</v>
      </c>
      <c r="CO87" s="772">
        <f>'Прогноз движ.ден.средств'!CO82</f>
        <v>0</v>
      </c>
      <c r="CP87" s="772">
        <f>'Прогноз движ.ден.средств'!CP82</f>
        <v>0</v>
      </c>
      <c r="CQ87" s="772">
        <f>'Прогноз движ.ден.средств'!CQ82</f>
        <v>0</v>
      </c>
      <c r="CR87" s="772">
        <f>'Прогноз движ.ден.средств'!CR82</f>
        <v>0</v>
      </c>
      <c r="CS87" s="772">
        <f>'Прогноз движ.ден.средств'!CS82</f>
        <v>0</v>
      </c>
      <c r="CT87" s="772">
        <f>'Прогноз движ.ден.средств'!CT82</f>
        <v>0</v>
      </c>
      <c r="CU87" s="772">
        <f>'Прогноз движ.ден.средств'!CU82</f>
        <v>0</v>
      </c>
      <c r="CV87" s="772">
        <f>'Прогноз движ.ден.средств'!CV82</f>
        <v>0</v>
      </c>
      <c r="CW87" s="772">
        <f>'Прогноз движ.ден.средств'!CW82</f>
        <v>0</v>
      </c>
      <c r="CX87" s="772">
        <f>'Прогноз движ.ден.средств'!CX82</f>
        <v>0</v>
      </c>
      <c r="CY87" s="772">
        <f>'Прогноз движ.ден.средств'!CY82</f>
        <v>0</v>
      </c>
      <c r="CZ87" s="772">
        <f>'Прогноз движ.ден.средств'!CZ82</f>
        <v>0</v>
      </c>
      <c r="DA87" s="772">
        <f>'Прогноз движ.ден.средств'!DA82</f>
        <v>0</v>
      </c>
      <c r="DB87" s="772">
        <f>'Прогноз движ.ден.средств'!DB82</f>
        <v>0</v>
      </c>
      <c r="DC87" s="772">
        <f>'Прогноз движ.ден.средств'!DC82</f>
        <v>0</v>
      </c>
      <c r="DD87" s="772">
        <f>'Прогноз движ.ден.средств'!DD82</f>
        <v>0</v>
      </c>
      <c r="DE87" s="772">
        <f>'Прогноз движ.ден.средств'!DE82</f>
        <v>0</v>
      </c>
      <c r="DF87" s="772">
        <f>'Прогноз движ.ден.средств'!DF82</f>
        <v>0</v>
      </c>
      <c r="DG87" s="772">
        <f>'Прогноз движ.ден.средств'!DG82</f>
        <v>0</v>
      </c>
      <c r="DH87" s="772">
        <f>'Прогноз движ.ден.средств'!DH82</f>
        <v>0</v>
      </c>
      <c r="DI87" s="772">
        <f>'Прогноз движ.ден.средств'!DI82</f>
        <v>0</v>
      </c>
      <c r="DJ87" s="772">
        <f>'Прогноз движ.ден.средств'!DJ82</f>
        <v>0</v>
      </c>
      <c r="DK87" s="772">
        <f>'Прогноз движ.ден.средств'!DK82</f>
        <v>0</v>
      </c>
      <c r="DL87" s="772">
        <f>'Прогноз движ.ден.средств'!DL82</f>
        <v>0</v>
      </c>
      <c r="DM87" s="772">
        <f>'Прогноз движ.ден.средств'!DM82</f>
        <v>0</v>
      </c>
      <c r="DN87" s="772">
        <f>'Прогноз движ.ден.средств'!DN82</f>
        <v>0</v>
      </c>
      <c r="DO87" s="772">
        <f>'Прогноз движ.ден.средств'!DO82</f>
        <v>0</v>
      </c>
      <c r="DP87" s="772">
        <f>'Прогноз движ.ден.средств'!DP82</f>
        <v>0</v>
      </c>
      <c r="DQ87" s="772">
        <f>'Прогноз движ.ден.средств'!DQ82</f>
        <v>0</v>
      </c>
      <c r="DR87" s="772">
        <f>'Прогноз движ.ден.средств'!DR82</f>
        <v>0</v>
      </c>
      <c r="DS87" s="772">
        <f>'Прогноз движ.ден.средств'!DS82</f>
        <v>0</v>
      </c>
      <c r="DT87" s="772">
        <f>'Прогноз движ.ден.средств'!DT82</f>
        <v>0</v>
      </c>
      <c r="DU87" s="772">
        <f>'Прогноз движ.ден.средств'!DU82</f>
        <v>0</v>
      </c>
      <c r="DV87" s="772">
        <f>'Прогноз движ.ден.средств'!DV82</f>
        <v>0</v>
      </c>
      <c r="DW87" s="772">
        <f>'Прогноз движ.ден.средств'!DW82</f>
        <v>0</v>
      </c>
      <c r="DX87" s="772">
        <f>'Прогноз движ.ден.средств'!DX82</f>
        <v>0</v>
      </c>
      <c r="DY87" s="772">
        <f>'Прогноз движ.ден.средств'!DY82</f>
        <v>0</v>
      </c>
      <c r="DZ87" s="772">
        <f>'Прогноз движ.ден.средств'!DZ82</f>
        <v>0</v>
      </c>
      <c r="EA87" s="772">
        <f>'Прогноз движ.ден.средств'!EA82</f>
        <v>0</v>
      </c>
      <c r="EB87" s="772">
        <f>'Прогноз движ.ден.средств'!EB82</f>
        <v>0</v>
      </c>
      <c r="EC87" s="772">
        <f>'Прогноз движ.ден.средств'!EC82</f>
        <v>0</v>
      </c>
      <c r="ED87" s="772">
        <f>'Прогноз движ.ден.средств'!ED82</f>
        <v>0</v>
      </c>
      <c r="EE87" s="772">
        <f>'Прогноз движ.ден.средств'!EE82</f>
        <v>0</v>
      </c>
      <c r="EF87" s="772">
        <f>'Прогноз движ.ден.средств'!EF82</f>
        <v>0</v>
      </c>
      <c r="EG87" s="772">
        <f>'Прогноз движ.ден.средств'!EG82</f>
        <v>0</v>
      </c>
      <c r="EH87" s="772">
        <f>'Прогноз движ.ден.средств'!EH82</f>
        <v>0</v>
      </c>
      <c r="EI87" s="772">
        <f>'Прогноз движ.ден.средств'!EI82</f>
        <v>0</v>
      </c>
      <c r="EJ87" s="772">
        <f>'Прогноз движ.ден.средств'!EJ82</f>
        <v>0</v>
      </c>
      <c r="EK87" s="772">
        <f>'Прогноз движ.ден.средств'!EK82</f>
        <v>0</v>
      </c>
    </row>
    <row r="88" spans="1:141" ht="15.75" hidden="1" outlineLevel="1" x14ac:dyDescent="0.25">
      <c r="A88" s="418" t="str">
        <f>'Прогноз движ.ден.средств'!A83</f>
        <v>nnn</v>
      </c>
      <c r="B88" s="440">
        <f>'Прогноз движ.ден.средств'!B83</f>
        <v>0</v>
      </c>
      <c r="C88" s="772">
        <f>'Прогноз движ.ден.средств'!C83</f>
        <v>0</v>
      </c>
      <c r="D88" s="772">
        <f>'Прогноз движ.ден.средств'!D83</f>
        <v>0</v>
      </c>
      <c r="E88" s="772">
        <f>'Прогноз движ.ден.средств'!E83</f>
        <v>0</v>
      </c>
      <c r="F88" s="772">
        <f>'Прогноз движ.ден.средств'!F83</f>
        <v>0</v>
      </c>
      <c r="G88" s="772">
        <f>'Прогноз движ.ден.средств'!G83</f>
        <v>0</v>
      </c>
      <c r="H88" s="772">
        <f>'Прогноз движ.ден.средств'!H83</f>
        <v>0</v>
      </c>
      <c r="I88" s="772">
        <f>'Прогноз движ.ден.средств'!I83</f>
        <v>0</v>
      </c>
      <c r="J88" s="772">
        <f>'Прогноз движ.ден.средств'!J83</f>
        <v>0</v>
      </c>
      <c r="K88" s="772">
        <f>'Прогноз движ.ден.средств'!K83</f>
        <v>0</v>
      </c>
      <c r="L88" s="772">
        <f>'Прогноз движ.ден.средств'!L83</f>
        <v>0</v>
      </c>
      <c r="M88" s="772">
        <f>'Прогноз движ.ден.средств'!M83</f>
        <v>0</v>
      </c>
      <c r="N88" s="772">
        <f>'Прогноз движ.ден.средств'!N83</f>
        <v>0</v>
      </c>
      <c r="O88" s="772">
        <f>'Прогноз движ.ден.средств'!O83</f>
        <v>0</v>
      </c>
      <c r="P88" s="772">
        <f>'Прогноз движ.ден.средств'!P83</f>
        <v>0</v>
      </c>
      <c r="Q88" s="772">
        <f>'Прогноз движ.ден.средств'!Q83</f>
        <v>0</v>
      </c>
      <c r="R88" s="772">
        <f>'Прогноз движ.ден.средств'!R83</f>
        <v>0</v>
      </c>
      <c r="S88" s="772">
        <f>'Прогноз движ.ден.средств'!S83</f>
        <v>0</v>
      </c>
      <c r="T88" s="772">
        <f>'Прогноз движ.ден.средств'!T83</f>
        <v>0</v>
      </c>
      <c r="U88" s="772">
        <f>'Прогноз движ.ден.средств'!U83</f>
        <v>0</v>
      </c>
      <c r="V88" s="772">
        <f>'Прогноз движ.ден.средств'!V83</f>
        <v>0</v>
      </c>
      <c r="W88" s="772">
        <f>'Прогноз движ.ден.средств'!W83</f>
        <v>0</v>
      </c>
      <c r="X88" s="772">
        <f>'Прогноз движ.ден.средств'!X83</f>
        <v>0</v>
      </c>
      <c r="Y88" s="772">
        <f>'Прогноз движ.ден.средств'!Y83</f>
        <v>0</v>
      </c>
      <c r="Z88" s="772">
        <f>'Прогноз движ.ден.средств'!Z83</f>
        <v>0</v>
      </c>
      <c r="AA88" s="772">
        <f>'Прогноз движ.ден.средств'!AA83</f>
        <v>0</v>
      </c>
      <c r="AB88" s="772">
        <f>'Прогноз движ.ден.средств'!AB83</f>
        <v>0</v>
      </c>
      <c r="AC88" s="772">
        <f>'Прогноз движ.ден.средств'!AC83</f>
        <v>0</v>
      </c>
      <c r="AD88" s="772">
        <f>'Прогноз движ.ден.средств'!AD83</f>
        <v>0</v>
      </c>
      <c r="AE88" s="772">
        <f>'Прогноз движ.ден.средств'!AE83</f>
        <v>0</v>
      </c>
      <c r="AF88" s="772">
        <f>'Прогноз движ.ден.средств'!AF83</f>
        <v>0</v>
      </c>
      <c r="AG88" s="772">
        <f>'Прогноз движ.ден.средств'!AG83</f>
        <v>0</v>
      </c>
      <c r="AH88" s="772">
        <f>'Прогноз движ.ден.средств'!AH83</f>
        <v>0</v>
      </c>
      <c r="AI88" s="772">
        <f>'Прогноз движ.ден.средств'!AI83</f>
        <v>0</v>
      </c>
      <c r="AJ88" s="772">
        <f>'Прогноз движ.ден.средств'!AJ83</f>
        <v>0</v>
      </c>
      <c r="AK88" s="772">
        <f>'Прогноз движ.ден.средств'!AK83</f>
        <v>0</v>
      </c>
      <c r="AL88" s="772">
        <f>'Прогноз движ.ден.средств'!AL83</f>
        <v>0</v>
      </c>
      <c r="AM88" s="772">
        <f>'Прогноз движ.ден.средств'!AM83</f>
        <v>0</v>
      </c>
      <c r="AN88" s="772">
        <f>'Прогноз движ.ден.средств'!AN83</f>
        <v>0</v>
      </c>
      <c r="AO88" s="772">
        <f>'Прогноз движ.ден.средств'!AO83</f>
        <v>0</v>
      </c>
      <c r="AP88" s="772">
        <f>'Прогноз движ.ден.средств'!AP83</f>
        <v>0</v>
      </c>
      <c r="AQ88" s="772">
        <f>'Прогноз движ.ден.средств'!AQ83</f>
        <v>0</v>
      </c>
      <c r="AR88" s="772">
        <f>'Прогноз движ.ден.средств'!AR83</f>
        <v>0</v>
      </c>
      <c r="AS88" s="772">
        <f>'Прогноз движ.ден.средств'!AS83</f>
        <v>0</v>
      </c>
      <c r="AT88" s="772">
        <f>'Прогноз движ.ден.средств'!AT83</f>
        <v>0</v>
      </c>
      <c r="AU88" s="772">
        <f>'Прогноз движ.ден.средств'!AU83</f>
        <v>0</v>
      </c>
      <c r="AV88" s="772">
        <f>'Прогноз движ.ден.средств'!AV83</f>
        <v>0</v>
      </c>
      <c r="AW88" s="772">
        <f>'Прогноз движ.ден.средств'!AW83</f>
        <v>0</v>
      </c>
      <c r="AX88" s="772">
        <f>'Прогноз движ.ден.средств'!AX83</f>
        <v>0</v>
      </c>
      <c r="AY88" s="772">
        <f>'Прогноз движ.ден.средств'!AY83</f>
        <v>0</v>
      </c>
      <c r="AZ88" s="772">
        <f>'Прогноз движ.ден.средств'!AZ83</f>
        <v>0</v>
      </c>
      <c r="BA88" s="772">
        <f>'Прогноз движ.ден.средств'!BA83</f>
        <v>0</v>
      </c>
      <c r="BB88" s="772">
        <f>'Прогноз движ.ден.средств'!BB83</f>
        <v>0</v>
      </c>
      <c r="BC88" s="772">
        <f>'Прогноз движ.ден.средств'!BC83</f>
        <v>0</v>
      </c>
      <c r="BD88" s="772">
        <f>'Прогноз движ.ден.средств'!BD83</f>
        <v>0</v>
      </c>
      <c r="BE88" s="772">
        <f>'Прогноз движ.ден.средств'!BE83</f>
        <v>0</v>
      </c>
      <c r="BF88" s="772">
        <f>'Прогноз движ.ден.средств'!BF83</f>
        <v>0</v>
      </c>
      <c r="BG88" s="772">
        <f>'Прогноз движ.ден.средств'!BG83</f>
        <v>0</v>
      </c>
      <c r="BH88" s="772">
        <f>'Прогноз движ.ден.средств'!BH83</f>
        <v>0</v>
      </c>
      <c r="BI88" s="772">
        <f>'Прогноз движ.ден.средств'!BI83</f>
        <v>0</v>
      </c>
      <c r="BJ88" s="772">
        <f>'Прогноз движ.ден.средств'!BJ83</f>
        <v>0</v>
      </c>
      <c r="BK88" s="772">
        <f>'Прогноз движ.ден.средств'!BK83</f>
        <v>0</v>
      </c>
      <c r="BL88" s="772">
        <f>'Прогноз движ.ден.средств'!BL83</f>
        <v>0</v>
      </c>
      <c r="BM88" s="772">
        <f>'Прогноз движ.ден.средств'!BM83</f>
        <v>0</v>
      </c>
      <c r="BN88" s="772">
        <f>'Прогноз движ.ден.средств'!BN83</f>
        <v>0</v>
      </c>
      <c r="BO88" s="772">
        <f>'Прогноз движ.ден.средств'!BO83</f>
        <v>0</v>
      </c>
      <c r="BP88" s="772">
        <f>'Прогноз движ.ден.средств'!BP83</f>
        <v>0</v>
      </c>
      <c r="BQ88" s="772">
        <f>'Прогноз движ.ден.средств'!BQ83</f>
        <v>0</v>
      </c>
      <c r="BR88" s="772">
        <f>'Прогноз движ.ден.средств'!BR83</f>
        <v>0</v>
      </c>
      <c r="BS88" s="772">
        <f>'Прогноз движ.ден.средств'!BS83</f>
        <v>0</v>
      </c>
      <c r="BT88" s="772">
        <f>'Прогноз движ.ден.средств'!BT83</f>
        <v>0</v>
      </c>
      <c r="BU88" s="772">
        <f>'Прогноз движ.ден.средств'!BU83</f>
        <v>0</v>
      </c>
      <c r="BV88" s="772">
        <f>'Прогноз движ.ден.средств'!BV83</f>
        <v>0</v>
      </c>
      <c r="BW88" s="772">
        <f>'Прогноз движ.ден.средств'!BW83</f>
        <v>0</v>
      </c>
      <c r="BX88" s="772">
        <f>'Прогноз движ.ден.средств'!BX83</f>
        <v>0</v>
      </c>
      <c r="BY88" s="772">
        <f>'Прогноз движ.ден.средств'!BY83</f>
        <v>0</v>
      </c>
      <c r="BZ88" s="772">
        <f>'Прогноз движ.ден.средств'!BZ83</f>
        <v>0</v>
      </c>
      <c r="CA88" s="772">
        <f>'Прогноз движ.ден.средств'!CA83</f>
        <v>0</v>
      </c>
      <c r="CB88" s="772">
        <f>'Прогноз движ.ден.средств'!CB83</f>
        <v>0</v>
      </c>
      <c r="CC88" s="772">
        <f>'Прогноз движ.ден.средств'!CC83</f>
        <v>0</v>
      </c>
      <c r="CD88" s="772">
        <f>'Прогноз движ.ден.средств'!CD83</f>
        <v>0</v>
      </c>
      <c r="CE88" s="772">
        <f>'Прогноз движ.ден.средств'!CE83</f>
        <v>0</v>
      </c>
      <c r="CF88" s="772">
        <f>'Прогноз движ.ден.средств'!CF83</f>
        <v>0</v>
      </c>
      <c r="CG88" s="772">
        <f>'Прогноз движ.ден.средств'!CG83</f>
        <v>0</v>
      </c>
      <c r="CH88" s="772">
        <f>'Прогноз движ.ден.средств'!CH83</f>
        <v>0</v>
      </c>
      <c r="CI88" s="772">
        <f>'Прогноз движ.ден.средств'!CI83</f>
        <v>0</v>
      </c>
      <c r="CJ88" s="772">
        <f>'Прогноз движ.ден.средств'!CJ83</f>
        <v>0</v>
      </c>
      <c r="CK88" s="772">
        <f>'Прогноз движ.ден.средств'!CK83</f>
        <v>0</v>
      </c>
      <c r="CL88" s="772">
        <f>'Прогноз движ.ден.средств'!CL83</f>
        <v>0</v>
      </c>
      <c r="CM88" s="772">
        <f>'Прогноз движ.ден.средств'!CM83</f>
        <v>0</v>
      </c>
      <c r="CN88" s="772">
        <f>'Прогноз движ.ден.средств'!CN83</f>
        <v>0</v>
      </c>
      <c r="CO88" s="772">
        <f>'Прогноз движ.ден.средств'!CO83</f>
        <v>0</v>
      </c>
      <c r="CP88" s="772">
        <f>'Прогноз движ.ден.средств'!CP83</f>
        <v>0</v>
      </c>
      <c r="CQ88" s="772">
        <f>'Прогноз движ.ден.средств'!CQ83</f>
        <v>0</v>
      </c>
      <c r="CR88" s="772">
        <f>'Прогноз движ.ден.средств'!CR83</f>
        <v>0</v>
      </c>
      <c r="CS88" s="772">
        <f>'Прогноз движ.ден.средств'!CS83</f>
        <v>0</v>
      </c>
      <c r="CT88" s="772">
        <f>'Прогноз движ.ден.средств'!CT83</f>
        <v>0</v>
      </c>
      <c r="CU88" s="772">
        <f>'Прогноз движ.ден.средств'!CU83</f>
        <v>0</v>
      </c>
      <c r="CV88" s="772">
        <f>'Прогноз движ.ден.средств'!CV83</f>
        <v>0</v>
      </c>
      <c r="CW88" s="772">
        <f>'Прогноз движ.ден.средств'!CW83</f>
        <v>0</v>
      </c>
      <c r="CX88" s="772">
        <f>'Прогноз движ.ден.средств'!CX83</f>
        <v>0</v>
      </c>
      <c r="CY88" s="772">
        <f>'Прогноз движ.ден.средств'!CY83</f>
        <v>0</v>
      </c>
      <c r="CZ88" s="772">
        <f>'Прогноз движ.ден.средств'!CZ83</f>
        <v>0</v>
      </c>
      <c r="DA88" s="772">
        <f>'Прогноз движ.ден.средств'!DA83</f>
        <v>0</v>
      </c>
      <c r="DB88" s="772">
        <f>'Прогноз движ.ден.средств'!DB83</f>
        <v>0</v>
      </c>
      <c r="DC88" s="772">
        <f>'Прогноз движ.ден.средств'!DC83</f>
        <v>0</v>
      </c>
      <c r="DD88" s="772">
        <f>'Прогноз движ.ден.средств'!DD83</f>
        <v>0</v>
      </c>
      <c r="DE88" s="772">
        <f>'Прогноз движ.ден.средств'!DE83</f>
        <v>0</v>
      </c>
      <c r="DF88" s="772">
        <f>'Прогноз движ.ден.средств'!DF83</f>
        <v>0</v>
      </c>
      <c r="DG88" s="772">
        <f>'Прогноз движ.ден.средств'!DG83</f>
        <v>0</v>
      </c>
      <c r="DH88" s="772">
        <f>'Прогноз движ.ден.средств'!DH83</f>
        <v>0</v>
      </c>
      <c r="DI88" s="772">
        <f>'Прогноз движ.ден.средств'!DI83</f>
        <v>0</v>
      </c>
      <c r="DJ88" s="772">
        <f>'Прогноз движ.ден.средств'!DJ83</f>
        <v>0</v>
      </c>
      <c r="DK88" s="772">
        <f>'Прогноз движ.ден.средств'!DK83</f>
        <v>0</v>
      </c>
      <c r="DL88" s="772">
        <f>'Прогноз движ.ден.средств'!DL83</f>
        <v>0</v>
      </c>
      <c r="DM88" s="772">
        <f>'Прогноз движ.ден.средств'!DM83</f>
        <v>0</v>
      </c>
      <c r="DN88" s="772">
        <f>'Прогноз движ.ден.средств'!DN83</f>
        <v>0</v>
      </c>
      <c r="DO88" s="772">
        <f>'Прогноз движ.ден.средств'!DO83</f>
        <v>0</v>
      </c>
      <c r="DP88" s="772">
        <f>'Прогноз движ.ден.средств'!DP83</f>
        <v>0</v>
      </c>
      <c r="DQ88" s="772">
        <f>'Прогноз движ.ден.средств'!DQ83</f>
        <v>0</v>
      </c>
      <c r="DR88" s="772">
        <f>'Прогноз движ.ден.средств'!DR83</f>
        <v>0</v>
      </c>
      <c r="DS88" s="772">
        <f>'Прогноз движ.ден.средств'!DS83</f>
        <v>0</v>
      </c>
      <c r="DT88" s="772">
        <f>'Прогноз движ.ден.средств'!DT83</f>
        <v>0</v>
      </c>
      <c r="DU88" s="772">
        <f>'Прогноз движ.ден.средств'!DU83</f>
        <v>0</v>
      </c>
      <c r="DV88" s="772">
        <f>'Прогноз движ.ден.средств'!DV83</f>
        <v>0</v>
      </c>
      <c r="DW88" s="772">
        <f>'Прогноз движ.ден.средств'!DW83</f>
        <v>0</v>
      </c>
      <c r="DX88" s="772">
        <f>'Прогноз движ.ден.средств'!DX83</f>
        <v>0</v>
      </c>
      <c r="DY88" s="772">
        <f>'Прогноз движ.ден.средств'!DY83</f>
        <v>0</v>
      </c>
      <c r="DZ88" s="772">
        <f>'Прогноз движ.ден.средств'!DZ83</f>
        <v>0</v>
      </c>
      <c r="EA88" s="772">
        <f>'Прогноз движ.ден.средств'!EA83</f>
        <v>0</v>
      </c>
      <c r="EB88" s="772">
        <f>'Прогноз движ.ден.средств'!EB83</f>
        <v>0</v>
      </c>
      <c r="EC88" s="772">
        <f>'Прогноз движ.ден.средств'!EC83</f>
        <v>0</v>
      </c>
      <c r="ED88" s="772">
        <f>'Прогноз движ.ден.средств'!ED83</f>
        <v>0</v>
      </c>
      <c r="EE88" s="772">
        <f>'Прогноз движ.ден.средств'!EE83</f>
        <v>0</v>
      </c>
      <c r="EF88" s="772">
        <f>'Прогноз движ.ден.средств'!EF83</f>
        <v>0</v>
      </c>
      <c r="EG88" s="772">
        <f>'Прогноз движ.ден.средств'!EG83</f>
        <v>0</v>
      </c>
      <c r="EH88" s="772">
        <f>'Прогноз движ.ден.средств'!EH83</f>
        <v>0</v>
      </c>
      <c r="EI88" s="772">
        <f>'Прогноз движ.ден.средств'!EI83</f>
        <v>0</v>
      </c>
      <c r="EJ88" s="772">
        <f>'Прогноз движ.ден.средств'!EJ83</f>
        <v>0</v>
      </c>
      <c r="EK88" s="772">
        <f>'Прогноз движ.ден.средств'!EK83</f>
        <v>0</v>
      </c>
    </row>
    <row r="89" spans="1:141" ht="15.75" hidden="1" outlineLevel="1" x14ac:dyDescent="0.25">
      <c r="A89" s="418" t="str">
        <f>'Прогноз движ.ден.средств'!A84</f>
        <v>nnn</v>
      </c>
      <c r="B89" s="440">
        <f>'Прогноз движ.ден.средств'!B84</f>
        <v>0</v>
      </c>
      <c r="C89" s="772">
        <f>'Прогноз движ.ден.средств'!C84</f>
        <v>0</v>
      </c>
      <c r="D89" s="772">
        <f>'Прогноз движ.ден.средств'!D84</f>
        <v>0</v>
      </c>
      <c r="E89" s="772">
        <f>'Прогноз движ.ден.средств'!E84</f>
        <v>0</v>
      </c>
      <c r="F89" s="772">
        <f>'Прогноз движ.ден.средств'!F84</f>
        <v>0</v>
      </c>
      <c r="G89" s="772">
        <f>'Прогноз движ.ден.средств'!G84</f>
        <v>0</v>
      </c>
      <c r="H89" s="772">
        <f>'Прогноз движ.ден.средств'!H84</f>
        <v>0</v>
      </c>
      <c r="I89" s="772">
        <f>'Прогноз движ.ден.средств'!I84</f>
        <v>0</v>
      </c>
      <c r="J89" s="772">
        <f>'Прогноз движ.ден.средств'!J84</f>
        <v>0</v>
      </c>
      <c r="K89" s="772">
        <f>'Прогноз движ.ден.средств'!K84</f>
        <v>0</v>
      </c>
      <c r="L89" s="772">
        <f>'Прогноз движ.ден.средств'!L84</f>
        <v>0</v>
      </c>
      <c r="M89" s="772">
        <f>'Прогноз движ.ден.средств'!M84</f>
        <v>0</v>
      </c>
      <c r="N89" s="772">
        <f>'Прогноз движ.ден.средств'!N84</f>
        <v>0</v>
      </c>
      <c r="O89" s="772">
        <f>'Прогноз движ.ден.средств'!O84</f>
        <v>0</v>
      </c>
      <c r="P89" s="772">
        <f>'Прогноз движ.ден.средств'!P84</f>
        <v>0</v>
      </c>
      <c r="Q89" s="772">
        <f>'Прогноз движ.ден.средств'!Q84</f>
        <v>0</v>
      </c>
      <c r="R89" s="772">
        <f>'Прогноз движ.ден.средств'!R84</f>
        <v>0</v>
      </c>
      <c r="S89" s="772">
        <f>'Прогноз движ.ден.средств'!S84</f>
        <v>0</v>
      </c>
      <c r="T89" s="772">
        <f>'Прогноз движ.ден.средств'!T84</f>
        <v>0</v>
      </c>
      <c r="U89" s="772">
        <f>'Прогноз движ.ден.средств'!U84</f>
        <v>0</v>
      </c>
      <c r="V89" s="772">
        <f>'Прогноз движ.ден.средств'!V84</f>
        <v>0</v>
      </c>
      <c r="W89" s="772">
        <f>'Прогноз движ.ден.средств'!W84</f>
        <v>0</v>
      </c>
      <c r="X89" s="772">
        <f>'Прогноз движ.ден.средств'!X84</f>
        <v>0</v>
      </c>
      <c r="Y89" s="772">
        <f>'Прогноз движ.ден.средств'!Y84</f>
        <v>0</v>
      </c>
      <c r="Z89" s="772">
        <f>'Прогноз движ.ден.средств'!Z84</f>
        <v>0</v>
      </c>
      <c r="AA89" s="772">
        <f>'Прогноз движ.ден.средств'!AA84</f>
        <v>0</v>
      </c>
      <c r="AB89" s="772">
        <f>'Прогноз движ.ден.средств'!AB84</f>
        <v>0</v>
      </c>
      <c r="AC89" s="772">
        <f>'Прогноз движ.ден.средств'!AC84</f>
        <v>0</v>
      </c>
      <c r="AD89" s="772">
        <f>'Прогноз движ.ден.средств'!AD84</f>
        <v>0</v>
      </c>
      <c r="AE89" s="772">
        <f>'Прогноз движ.ден.средств'!AE84</f>
        <v>0</v>
      </c>
      <c r="AF89" s="772">
        <f>'Прогноз движ.ден.средств'!AF84</f>
        <v>0</v>
      </c>
      <c r="AG89" s="772">
        <f>'Прогноз движ.ден.средств'!AG84</f>
        <v>0</v>
      </c>
      <c r="AH89" s="772">
        <f>'Прогноз движ.ден.средств'!AH84</f>
        <v>0</v>
      </c>
      <c r="AI89" s="772">
        <f>'Прогноз движ.ден.средств'!AI84</f>
        <v>0</v>
      </c>
      <c r="AJ89" s="772">
        <f>'Прогноз движ.ден.средств'!AJ84</f>
        <v>0</v>
      </c>
      <c r="AK89" s="772">
        <f>'Прогноз движ.ден.средств'!AK84</f>
        <v>0</v>
      </c>
      <c r="AL89" s="772">
        <f>'Прогноз движ.ден.средств'!AL84</f>
        <v>0</v>
      </c>
      <c r="AM89" s="772">
        <f>'Прогноз движ.ден.средств'!AM84</f>
        <v>0</v>
      </c>
      <c r="AN89" s="772">
        <f>'Прогноз движ.ден.средств'!AN84</f>
        <v>0</v>
      </c>
      <c r="AO89" s="772">
        <f>'Прогноз движ.ден.средств'!AO84</f>
        <v>0</v>
      </c>
      <c r="AP89" s="772">
        <f>'Прогноз движ.ден.средств'!AP84</f>
        <v>0</v>
      </c>
      <c r="AQ89" s="772">
        <f>'Прогноз движ.ден.средств'!AQ84</f>
        <v>0</v>
      </c>
      <c r="AR89" s="772">
        <f>'Прогноз движ.ден.средств'!AR84</f>
        <v>0</v>
      </c>
      <c r="AS89" s="772">
        <f>'Прогноз движ.ден.средств'!AS84</f>
        <v>0</v>
      </c>
      <c r="AT89" s="772">
        <f>'Прогноз движ.ден.средств'!AT84</f>
        <v>0</v>
      </c>
      <c r="AU89" s="772">
        <f>'Прогноз движ.ден.средств'!AU84</f>
        <v>0</v>
      </c>
      <c r="AV89" s="772">
        <f>'Прогноз движ.ден.средств'!AV84</f>
        <v>0</v>
      </c>
      <c r="AW89" s="772">
        <f>'Прогноз движ.ден.средств'!AW84</f>
        <v>0</v>
      </c>
      <c r="AX89" s="772">
        <f>'Прогноз движ.ден.средств'!AX84</f>
        <v>0</v>
      </c>
      <c r="AY89" s="772">
        <f>'Прогноз движ.ден.средств'!AY84</f>
        <v>0</v>
      </c>
      <c r="AZ89" s="772">
        <f>'Прогноз движ.ден.средств'!AZ84</f>
        <v>0</v>
      </c>
      <c r="BA89" s="772">
        <f>'Прогноз движ.ден.средств'!BA84</f>
        <v>0</v>
      </c>
      <c r="BB89" s="772">
        <f>'Прогноз движ.ден.средств'!BB84</f>
        <v>0</v>
      </c>
      <c r="BC89" s="772">
        <f>'Прогноз движ.ден.средств'!BC84</f>
        <v>0</v>
      </c>
      <c r="BD89" s="772">
        <f>'Прогноз движ.ден.средств'!BD84</f>
        <v>0</v>
      </c>
      <c r="BE89" s="772">
        <f>'Прогноз движ.ден.средств'!BE84</f>
        <v>0</v>
      </c>
      <c r="BF89" s="772">
        <f>'Прогноз движ.ден.средств'!BF84</f>
        <v>0</v>
      </c>
      <c r="BG89" s="772">
        <f>'Прогноз движ.ден.средств'!BG84</f>
        <v>0</v>
      </c>
      <c r="BH89" s="772">
        <f>'Прогноз движ.ден.средств'!BH84</f>
        <v>0</v>
      </c>
      <c r="BI89" s="772">
        <f>'Прогноз движ.ден.средств'!BI84</f>
        <v>0</v>
      </c>
      <c r="BJ89" s="772">
        <f>'Прогноз движ.ден.средств'!BJ84</f>
        <v>0</v>
      </c>
      <c r="BK89" s="772">
        <f>'Прогноз движ.ден.средств'!BK84</f>
        <v>0</v>
      </c>
      <c r="BL89" s="772">
        <f>'Прогноз движ.ден.средств'!BL84</f>
        <v>0</v>
      </c>
      <c r="BM89" s="772">
        <f>'Прогноз движ.ден.средств'!BM84</f>
        <v>0</v>
      </c>
      <c r="BN89" s="772">
        <f>'Прогноз движ.ден.средств'!BN84</f>
        <v>0</v>
      </c>
      <c r="BO89" s="772">
        <f>'Прогноз движ.ден.средств'!BO84</f>
        <v>0</v>
      </c>
      <c r="BP89" s="772">
        <f>'Прогноз движ.ден.средств'!BP84</f>
        <v>0</v>
      </c>
      <c r="BQ89" s="772">
        <f>'Прогноз движ.ден.средств'!BQ84</f>
        <v>0</v>
      </c>
      <c r="BR89" s="772">
        <f>'Прогноз движ.ден.средств'!BR84</f>
        <v>0</v>
      </c>
      <c r="BS89" s="772">
        <f>'Прогноз движ.ден.средств'!BS84</f>
        <v>0</v>
      </c>
      <c r="BT89" s="772">
        <f>'Прогноз движ.ден.средств'!BT84</f>
        <v>0</v>
      </c>
      <c r="BU89" s="772">
        <f>'Прогноз движ.ден.средств'!BU84</f>
        <v>0</v>
      </c>
      <c r="BV89" s="772">
        <f>'Прогноз движ.ден.средств'!BV84</f>
        <v>0</v>
      </c>
      <c r="BW89" s="772">
        <f>'Прогноз движ.ден.средств'!BW84</f>
        <v>0</v>
      </c>
      <c r="BX89" s="772">
        <f>'Прогноз движ.ден.средств'!BX84</f>
        <v>0</v>
      </c>
      <c r="BY89" s="772">
        <f>'Прогноз движ.ден.средств'!BY84</f>
        <v>0</v>
      </c>
      <c r="BZ89" s="772">
        <f>'Прогноз движ.ден.средств'!BZ84</f>
        <v>0</v>
      </c>
      <c r="CA89" s="772">
        <f>'Прогноз движ.ден.средств'!CA84</f>
        <v>0</v>
      </c>
      <c r="CB89" s="772">
        <f>'Прогноз движ.ден.средств'!CB84</f>
        <v>0</v>
      </c>
      <c r="CC89" s="772">
        <f>'Прогноз движ.ден.средств'!CC84</f>
        <v>0</v>
      </c>
      <c r="CD89" s="772">
        <f>'Прогноз движ.ден.средств'!CD84</f>
        <v>0</v>
      </c>
      <c r="CE89" s="772">
        <f>'Прогноз движ.ден.средств'!CE84</f>
        <v>0</v>
      </c>
      <c r="CF89" s="772">
        <f>'Прогноз движ.ден.средств'!CF84</f>
        <v>0</v>
      </c>
      <c r="CG89" s="772">
        <f>'Прогноз движ.ден.средств'!CG84</f>
        <v>0</v>
      </c>
      <c r="CH89" s="772">
        <f>'Прогноз движ.ден.средств'!CH84</f>
        <v>0</v>
      </c>
      <c r="CI89" s="772">
        <f>'Прогноз движ.ден.средств'!CI84</f>
        <v>0</v>
      </c>
      <c r="CJ89" s="772">
        <f>'Прогноз движ.ден.средств'!CJ84</f>
        <v>0</v>
      </c>
      <c r="CK89" s="772">
        <f>'Прогноз движ.ден.средств'!CK84</f>
        <v>0</v>
      </c>
      <c r="CL89" s="772">
        <f>'Прогноз движ.ден.средств'!CL84</f>
        <v>0</v>
      </c>
      <c r="CM89" s="772">
        <f>'Прогноз движ.ден.средств'!CM84</f>
        <v>0</v>
      </c>
      <c r="CN89" s="772">
        <f>'Прогноз движ.ден.средств'!CN84</f>
        <v>0</v>
      </c>
      <c r="CO89" s="772">
        <f>'Прогноз движ.ден.средств'!CO84</f>
        <v>0</v>
      </c>
      <c r="CP89" s="772">
        <f>'Прогноз движ.ден.средств'!CP84</f>
        <v>0</v>
      </c>
      <c r="CQ89" s="772">
        <f>'Прогноз движ.ден.средств'!CQ84</f>
        <v>0</v>
      </c>
      <c r="CR89" s="772">
        <f>'Прогноз движ.ден.средств'!CR84</f>
        <v>0</v>
      </c>
      <c r="CS89" s="772">
        <f>'Прогноз движ.ден.средств'!CS84</f>
        <v>0</v>
      </c>
      <c r="CT89" s="772">
        <f>'Прогноз движ.ден.средств'!CT84</f>
        <v>0</v>
      </c>
      <c r="CU89" s="772">
        <f>'Прогноз движ.ден.средств'!CU84</f>
        <v>0</v>
      </c>
      <c r="CV89" s="772">
        <f>'Прогноз движ.ден.средств'!CV84</f>
        <v>0</v>
      </c>
      <c r="CW89" s="772">
        <f>'Прогноз движ.ден.средств'!CW84</f>
        <v>0</v>
      </c>
      <c r="CX89" s="772">
        <f>'Прогноз движ.ден.средств'!CX84</f>
        <v>0</v>
      </c>
      <c r="CY89" s="772">
        <f>'Прогноз движ.ден.средств'!CY84</f>
        <v>0</v>
      </c>
      <c r="CZ89" s="772">
        <f>'Прогноз движ.ден.средств'!CZ84</f>
        <v>0</v>
      </c>
      <c r="DA89" s="772">
        <f>'Прогноз движ.ден.средств'!DA84</f>
        <v>0</v>
      </c>
      <c r="DB89" s="772">
        <f>'Прогноз движ.ден.средств'!DB84</f>
        <v>0</v>
      </c>
      <c r="DC89" s="772">
        <f>'Прогноз движ.ден.средств'!DC84</f>
        <v>0</v>
      </c>
      <c r="DD89" s="772">
        <f>'Прогноз движ.ден.средств'!DD84</f>
        <v>0</v>
      </c>
      <c r="DE89" s="772">
        <f>'Прогноз движ.ден.средств'!DE84</f>
        <v>0</v>
      </c>
      <c r="DF89" s="772">
        <f>'Прогноз движ.ден.средств'!DF84</f>
        <v>0</v>
      </c>
      <c r="DG89" s="772">
        <f>'Прогноз движ.ден.средств'!DG84</f>
        <v>0</v>
      </c>
      <c r="DH89" s="772">
        <f>'Прогноз движ.ден.средств'!DH84</f>
        <v>0</v>
      </c>
      <c r="DI89" s="772">
        <f>'Прогноз движ.ден.средств'!DI84</f>
        <v>0</v>
      </c>
      <c r="DJ89" s="772">
        <f>'Прогноз движ.ден.средств'!DJ84</f>
        <v>0</v>
      </c>
      <c r="DK89" s="772">
        <f>'Прогноз движ.ден.средств'!DK84</f>
        <v>0</v>
      </c>
      <c r="DL89" s="772">
        <f>'Прогноз движ.ден.средств'!DL84</f>
        <v>0</v>
      </c>
      <c r="DM89" s="772">
        <f>'Прогноз движ.ден.средств'!DM84</f>
        <v>0</v>
      </c>
      <c r="DN89" s="772">
        <f>'Прогноз движ.ден.средств'!DN84</f>
        <v>0</v>
      </c>
      <c r="DO89" s="772">
        <f>'Прогноз движ.ден.средств'!DO84</f>
        <v>0</v>
      </c>
      <c r="DP89" s="772">
        <f>'Прогноз движ.ден.средств'!DP84</f>
        <v>0</v>
      </c>
      <c r="DQ89" s="772">
        <f>'Прогноз движ.ден.средств'!DQ84</f>
        <v>0</v>
      </c>
      <c r="DR89" s="772">
        <f>'Прогноз движ.ден.средств'!DR84</f>
        <v>0</v>
      </c>
      <c r="DS89" s="772">
        <f>'Прогноз движ.ден.средств'!DS84</f>
        <v>0</v>
      </c>
      <c r="DT89" s="772">
        <f>'Прогноз движ.ден.средств'!DT84</f>
        <v>0</v>
      </c>
      <c r="DU89" s="772">
        <f>'Прогноз движ.ден.средств'!DU84</f>
        <v>0</v>
      </c>
      <c r="DV89" s="772">
        <f>'Прогноз движ.ден.средств'!DV84</f>
        <v>0</v>
      </c>
      <c r="DW89" s="772">
        <f>'Прогноз движ.ден.средств'!DW84</f>
        <v>0</v>
      </c>
      <c r="DX89" s="772">
        <f>'Прогноз движ.ден.средств'!DX84</f>
        <v>0</v>
      </c>
      <c r="DY89" s="772">
        <f>'Прогноз движ.ден.средств'!DY84</f>
        <v>0</v>
      </c>
      <c r="DZ89" s="772">
        <f>'Прогноз движ.ден.средств'!DZ84</f>
        <v>0</v>
      </c>
      <c r="EA89" s="772">
        <f>'Прогноз движ.ден.средств'!EA84</f>
        <v>0</v>
      </c>
      <c r="EB89" s="772">
        <f>'Прогноз движ.ден.средств'!EB84</f>
        <v>0</v>
      </c>
      <c r="EC89" s="772">
        <f>'Прогноз движ.ден.средств'!EC84</f>
        <v>0</v>
      </c>
      <c r="ED89" s="772">
        <f>'Прогноз движ.ден.средств'!ED84</f>
        <v>0</v>
      </c>
      <c r="EE89" s="772">
        <f>'Прогноз движ.ден.средств'!EE84</f>
        <v>0</v>
      </c>
      <c r="EF89" s="772">
        <f>'Прогноз движ.ден.средств'!EF84</f>
        <v>0</v>
      </c>
      <c r="EG89" s="772">
        <f>'Прогноз движ.ден.средств'!EG84</f>
        <v>0</v>
      </c>
      <c r="EH89" s="772">
        <f>'Прогноз движ.ден.средств'!EH84</f>
        <v>0</v>
      </c>
      <c r="EI89" s="772">
        <f>'Прогноз движ.ден.средств'!EI84</f>
        <v>0</v>
      </c>
      <c r="EJ89" s="772">
        <f>'Прогноз движ.ден.средств'!EJ84</f>
        <v>0</v>
      </c>
      <c r="EK89" s="772">
        <f>'Прогноз движ.ден.средств'!EK84</f>
        <v>0</v>
      </c>
    </row>
    <row r="90" spans="1:141" ht="15.75" hidden="1" outlineLevel="1" x14ac:dyDescent="0.25">
      <c r="A90" s="418" t="str">
        <f>'Прогноз движ.ден.средств'!A85</f>
        <v>nnn</v>
      </c>
      <c r="B90" s="440">
        <f>'Прогноз движ.ден.средств'!B85</f>
        <v>0</v>
      </c>
      <c r="C90" s="772">
        <f>'Прогноз движ.ден.средств'!C85</f>
        <v>0</v>
      </c>
      <c r="D90" s="772">
        <f>'Прогноз движ.ден.средств'!D85</f>
        <v>0</v>
      </c>
      <c r="E90" s="772">
        <f>'Прогноз движ.ден.средств'!E85</f>
        <v>0</v>
      </c>
      <c r="F90" s="772">
        <f>'Прогноз движ.ден.средств'!F85</f>
        <v>0</v>
      </c>
      <c r="G90" s="772">
        <f>'Прогноз движ.ден.средств'!G85</f>
        <v>0</v>
      </c>
      <c r="H90" s="772">
        <f>'Прогноз движ.ден.средств'!H85</f>
        <v>0</v>
      </c>
      <c r="I90" s="772">
        <f>'Прогноз движ.ден.средств'!I85</f>
        <v>0</v>
      </c>
      <c r="J90" s="772">
        <f>'Прогноз движ.ден.средств'!J85</f>
        <v>0</v>
      </c>
      <c r="K90" s="772">
        <f>'Прогноз движ.ден.средств'!K85</f>
        <v>0</v>
      </c>
      <c r="L90" s="772">
        <f>'Прогноз движ.ден.средств'!L85</f>
        <v>0</v>
      </c>
      <c r="M90" s="772">
        <f>'Прогноз движ.ден.средств'!M85</f>
        <v>0</v>
      </c>
      <c r="N90" s="772">
        <f>'Прогноз движ.ден.средств'!N85</f>
        <v>0</v>
      </c>
      <c r="O90" s="772">
        <f>'Прогноз движ.ден.средств'!O85</f>
        <v>0</v>
      </c>
      <c r="P90" s="772">
        <f>'Прогноз движ.ден.средств'!P85</f>
        <v>0</v>
      </c>
      <c r="Q90" s="772">
        <f>'Прогноз движ.ден.средств'!Q85</f>
        <v>0</v>
      </c>
      <c r="R90" s="772">
        <f>'Прогноз движ.ден.средств'!R85</f>
        <v>0</v>
      </c>
      <c r="S90" s="772">
        <f>'Прогноз движ.ден.средств'!S85</f>
        <v>0</v>
      </c>
      <c r="T90" s="772">
        <f>'Прогноз движ.ден.средств'!T85</f>
        <v>0</v>
      </c>
      <c r="U90" s="772">
        <f>'Прогноз движ.ден.средств'!U85</f>
        <v>0</v>
      </c>
      <c r="V90" s="772">
        <f>'Прогноз движ.ден.средств'!V85</f>
        <v>0</v>
      </c>
      <c r="W90" s="772">
        <f>'Прогноз движ.ден.средств'!W85</f>
        <v>0</v>
      </c>
      <c r="X90" s="772">
        <f>'Прогноз движ.ден.средств'!X85</f>
        <v>0</v>
      </c>
      <c r="Y90" s="772">
        <f>'Прогноз движ.ден.средств'!Y85</f>
        <v>0</v>
      </c>
      <c r="Z90" s="772">
        <f>'Прогноз движ.ден.средств'!Z85</f>
        <v>0</v>
      </c>
      <c r="AA90" s="772">
        <f>'Прогноз движ.ден.средств'!AA85</f>
        <v>0</v>
      </c>
      <c r="AB90" s="772">
        <f>'Прогноз движ.ден.средств'!AB85</f>
        <v>0</v>
      </c>
      <c r="AC90" s="772">
        <f>'Прогноз движ.ден.средств'!AC85</f>
        <v>0</v>
      </c>
      <c r="AD90" s="772">
        <f>'Прогноз движ.ден.средств'!AD85</f>
        <v>0</v>
      </c>
      <c r="AE90" s="772">
        <f>'Прогноз движ.ден.средств'!AE85</f>
        <v>0</v>
      </c>
      <c r="AF90" s="772">
        <f>'Прогноз движ.ден.средств'!AF85</f>
        <v>0</v>
      </c>
      <c r="AG90" s="772">
        <f>'Прогноз движ.ден.средств'!AG85</f>
        <v>0</v>
      </c>
      <c r="AH90" s="772">
        <f>'Прогноз движ.ден.средств'!AH85</f>
        <v>0</v>
      </c>
      <c r="AI90" s="772">
        <f>'Прогноз движ.ден.средств'!AI85</f>
        <v>0</v>
      </c>
      <c r="AJ90" s="772">
        <f>'Прогноз движ.ден.средств'!AJ85</f>
        <v>0</v>
      </c>
      <c r="AK90" s="772">
        <f>'Прогноз движ.ден.средств'!AK85</f>
        <v>0</v>
      </c>
      <c r="AL90" s="772">
        <f>'Прогноз движ.ден.средств'!AL85</f>
        <v>0</v>
      </c>
      <c r="AM90" s="772">
        <f>'Прогноз движ.ден.средств'!AM85</f>
        <v>0</v>
      </c>
      <c r="AN90" s="772">
        <f>'Прогноз движ.ден.средств'!AN85</f>
        <v>0</v>
      </c>
      <c r="AO90" s="772">
        <f>'Прогноз движ.ден.средств'!AO85</f>
        <v>0</v>
      </c>
      <c r="AP90" s="772">
        <f>'Прогноз движ.ден.средств'!AP85</f>
        <v>0</v>
      </c>
      <c r="AQ90" s="772">
        <f>'Прогноз движ.ден.средств'!AQ85</f>
        <v>0</v>
      </c>
      <c r="AR90" s="772">
        <f>'Прогноз движ.ден.средств'!AR85</f>
        <v>0</v>
      </c>
      <c r="AS90" s="772">
        <f>'Прогноз движ.ден.средств'!AS85</f>
        <v>0</v>
      </c>
      <c r="AT90" s="772">
        <f>'Прогноз движ.ден.средств'!AT85</f>
        <v>0</v>
      </c>
      <c r="AU90" s="772">
        <f>'Прогноз движ.ден.средств'!AU85</f>
        <v>0</v>
      </c>
      <c r="AV90" s="772">
        <f>'Прогноз движ.ден.средств'!AV85</f>
        <v>0</v>
      </c>
      <c r="AW90" s="772">
        <f>'Прогноз движ.ден.средств'!AW85</f>
        <v>0</v>
      </c>
      <c r="AX90" s="772">
        <f>'Прогноз движ.ден.средств'!AX85</f>
        <v>0</v>
      </c>
      <c r="AY90" s="772">
        <f>'Прогноз движ.ден.средств'!AY85</f>
        <v>0</v>
      </c>
      <c r="AZ90" s="772">
        <f>'Прогноз движ.ден.средств'!AZ85</f>
        <v>0</v>
      </c>
      <c r="BA90" s="772">
        <f>'Прогноз движ.ден.средств'!BA85</f>
        <v>0</v>
      </c>
      <c r="BB90" s="772">
        <f>'Прогноз движ.ден.средств'!BB85</f>
        <v>0</v>
      </c>
      <c r="BC90" s="772">
        <f>'Прогноз движ.ден.средств'!BC85</f>
        <v>0</v>
      </c>
      <c r="BD90" s="772">
        <f>'Прогноз движ.ден.средств'!BD85</f>
        <v>0</v>
      </c>
      <c r="BE90" s="772">
        <f>'Прогноз движ.ден.средств'!BE85</f>
        <v>0</v>
      </c>
      <c r="BF90" s="772">
        <f>'Прогноз движ.ден.средств'!BF85</f>
        <v>0</v>
      </c>
      <c r="BG90" s="772">
        <f>'Прогноз движ.ден.средств'!BG85</f>
        <v>0</v>
      </c>
      <c r="BH90" s="772">
        <f>'Прогноз движ.ден.средств'!BH85</f>
        <v>0</v>
      </c>
      <c r="BI90" s="772">
        <f>'Прогноз движ.ден.средств'!BI85</f>
        <v>0</v>
      </c>
      <c r="BJ90" s="772">
        <f>'Прогноз движ.ден.средств'!BJ85</f>
        <v>0</v>
      </c>
      <c r="BK90" s="772">
        <f>'Прогноз движ.ден.средств'!BK85</f>
        <v>0</v>
      </c>
      <c r="BL90" s="772">
        <f>'Прогноз движ.ден.средств'!BL85</f>
        <v>0</v>
      </c>
      <c r="BM90" s="772">
        <f>'Прогноз движ.ден.средств'!BM85</f>
        <v>0</v>
      </c>
      <c r="BN90" s="772">
        <f>'Прогноз движ.ден.средств'!BN85</f>
        <v>0</v>
      </c>
      <c r="BO90" s="772">
        <f>'Прогноз движ.ден.средств'!BO85</f>
        <v>0</v>
      </c>
      <c r="BP90" s="772">
        <f>'Прогноз движ.ден.средств'!BP85</f>
        <v>0</v>
      </c>
      <c r="BQ90" s="772">
        <f>'Прогноз движ.ден.средств'!BQ85</f>
        <v>0</v>
      </c>
      <c r="BR90" s="772">
        <f>'Прогноз движ.ден.средств'!BR85</f>
        <v>0</v>
      </c>
      <c r="BS90" s="772">
        <f>'Прогноз движ.ден.средств'!BS85</f>
        <v>0</v>
      </c>
      <c r="BT90" s="772">
        <f>'Прогноз движ.ден.средств'!BT85</f>
        <v>0</v>
      </c>
      <c r="BU90" s="772">
        <f>'Прогноз движ.ден.средств'!BU85</f>
        <v>0</v>
      </c>
      <c r="BV90" s="772">
        <f>'Прогноз движ.ден.средств'!BV85</f>
        <v>0</v>
      </c>
      <c r="BW90" s="772">
        <f>'Прогноз движ.ден.средств'!BW85</f>
        <v>0</v>
      </c>
      <c r="BX90" s="772">
        <f>'Прогноз движ.ден.средств'!BX85</f>
        <v>0</v>
      </c>
      <c r="BY90" s="772">
        <f>'Прогноз движ.ден.средств'!BY85</f>
        <v>0</v>
      </c>
      <c r="BZ90" s="772">
        <f>'Прогноз движ.ден.средств'!BZ85</f>
        <v>0</v>
      </c>
      <c r="CA90" s="772">
        <f>'Прогноз движ.ден.средств'!CA85</f>
        <v>0</v>
      </c>
      <c r="CB90" s="772">
        <f>'Прогноз движ.ден.средств'!CB85</f>
        <v>0</v>
      </c>
      <c r="CC90" s="772">
        <f>'Прогноз движ.ден.средств'!CC85</f>
        <v>0</v>
      </c>
      <c r="CD90" s="772">
        <f>'Прогноз движ.ден.средств'!CD85</f>
        <v>0</v>
      </c>
      <c r="CE90" s="772">
        <f>'Прогноз движ.ден.средств'!CE85</f>
        <v>0</v>
      </c>
      <c r="CF90" s="772">
        <f>'Прогноз движ.ден.средств'!CF85</f>
        <v>0</v>
      </c>
      <c r="CG90" s="772">
        <f>'Прогноз движ.ден.средств'!CG85</f>
        <v>0</v>
      </c>
      <c r="CH90" s="772">
        <f>'Прогноз движ.ден.средств'!CH85</f>
        <v>0</v>
      </c>
      <c r="CI90" s="772">
        <f>'Прогноз движ.ден.средств'!CI85</f>
        <v>0</v>
      </c>
      <c r="CJ90" s="772">
        <f>'Прогноз движ.ден.средств'!CJ85</f>
        <v>0</v>
      </c>
      <c r="CK90" s="772">
        <f>'Прогноз движ.ден.средств'!CK85</f>
        <v>0</v>
      </c>
      <c r="CL90" s="772">
        <f>'Прогноз движ.ден.средств'!CL85</f>
        <v>0</v>
      </c>
      <c r="CM90" s="772">
        <f>'Прогноз движ.ден.средств'!CM85</f>
        <v>0</v>
      </c>
      <c r="CN90" s="772">
        <f>'Прогноз движ.ден.средств'!CN85</f>
        <v>0</v>
      </c>
      <c r="CO90" s="772">
        <f>'Прогноз движ.ден.средств'!CO85</f>
        <v>0</v>
      </c>
      <c r="CP90" s="772">
        <f>'Прогноз движ.ден.средств'!CP85</f>
        <v>0</v>
      </c>
      <c r="CQ90" s="772">
        <f>'Прогноз движ.ден.средств'!CQ85</f>
        <v>0</v>
      </c>
      <c r="CR90" s="772">
        <f>'Прогноз движ.ден.средств'!CR85</f>
        <v>0</v>
      </c>
      <c r="CS90" s="772">
        <f>'Прогноз движ.ден.средств'!CS85</f>
        <v>0</v>
      </c>
      <c r="CT90" s="772">
        <f>'Прогноз движ.ден.средств'!CT85</f>
        <v>0</v>
      </c>
      <c r="CU90" s="772">
        <f>'Прогноз движ.ден.средств'!CU85</f>
        <v>0</v>
      </c>
      <c r="CV90" s="772">
        <f>'Прогноз движ.ден.средств'!CV85</f>
        <v>0</v>
      </c>
      <c r="CW90" s="772">
        <f>'Прогноз движ.ден.средств'!CW85</f>
        <v>0</v>
      </c>
      <c r="CX90" s="772">
        <f>'Прогноз движ.ден.средств'!CX85</f>
        <v>0</v>
      </c>
      <c r="CY90" s="772">
        <f>'Прогноз движ.ден.средств'!CY85</f>
        <v>0</v>
      </c>
      <c r="CZ90" s="772">
        <f>'Прогноз движ.ден.средств'!CZ85</f>
        <v>0</v>
      </c>
      <c r="DA90" s="772">
        <f>'Прогноз движ.ден.средств'!DA85</f>
        <v>0</v>
      </c>
      <c r="DB90" s="772">
        <f>'Прогноз движ.ден.средств'!DB85</f>
        <v>0</v>
      </c>
      <c r="DC90" s="772">
        <f>'Прогноз движ.ден.средств'!DC85</f>
        <v>0</v>
      </c>
      <c r="DD90" s="772">
        <f>'Прогноз движ.ден.средств'!DD85</f>
        <v>0</v>
      </c>
      <c r="DE90" s="772">
        <f>'Прогноз движ.ден.средств'!DE85</f>
        <v>0</v>
      </c>
      <c r="DF90" s="772">
        <f>'Прогноз движ.ден.средств'!DF85</f>
        <v>0</v>
      </c>
      <c r="DG90" s="772">
        <f>'Прогноз движ.ден.средств'!DG85</f>
        <v>0</v>
      </c>
      <c r="DH90" s="772">
        <f>'Прогноз движ.ден.средств'!DH85</f>
        <v>0</v>
      </c>
      <c r="DI90" s="772">
        <f>'Прогноз движ.ден.средств'!DI85</f>
        <v>0</v>
      </c>
      <c r="DJ90" s="772">
        <f>'Прогноз движ.ден.средств'!DJ85</f>
        <v>0</v>
      </c>
      <c r="DK90" s="772">
        <f>'Прогноз движ.ден.средств'!DK85</f>
        <v>0</v>
      </c>
      <c r="DL90" s="772">
        <f>'Прогноз движ.ден.средств'!DL85</f>
        <v>0</v>
      </c>
      <c r="DM90" s="772">
        <f>'Прогноз движ.ден.средств'!DM85</f>
        <v>0</v>
      </c>
      <c r="DN90" s="772">
        <f>'Прогноз движ.ден.средств'!DN85</f>
        <v>0</v>
      </c>
      <c r="DO90" s="772">
        <f>'Прогноз движ.ден.средств'!DO85</f>
        <v>0</v>
      </c>
      <c r="DP90" s="772">
        <f>'Прогноз движ.ден.средств'!DP85</f>
        <v>0</v>
      </c>
      <c r="DQ90" s="772">
        <f>'Прогноз движ.ден.средств'!DQ85</f>
        <v>0</v>
      </c>
      <c r="DR90" s="772">
        <f>'Прогноз движ.ден.средств'!DR85</f>
        <v>0</v>
      </c>
      <c r="DS90" s="772">
        <f>'Прогноз движ.ден.средств'!DS85</f>
        <v>0</v>
      </c>
      <c r="DT90" s="772">
        <f>'Прогноз движ.ден.средств'!DT85</f>
        <v>0</v>
      </c>
      <c r="DU90" s="772">
        <f>'Прогноз движ.ден.средств'!DU85</f>
        <v>0</v>
      </c>
      <c r="DV90" s="772">
        <f>'Прогноз движ.ден.средств'!DV85</f>
        <v>0</v>
      </c>
      <c r="DW90" s="772">
        <f>'Прогноз движ.ден.средств'!DW85</f>
        <v>0</v>
      </c>
      <c r="DX90" s="772">
        <f>'Прогноз движ.ден.средств'!DX85</f>
        <v>0</v>
      </c>
      <c r="DY90" s="772">
        <f>'Прогноз движ.ден.средств'!DY85</f>
        <v>0</v>
      </c>
      <c r="DZ90" s="772">
        <f>'Прогноз движ.ден.средств'!DZ85</f>
        <v>0</v>
      </c>
      <c r="EA90" s="772">
        <f>'Прогноз движ.ден.средств'!EA85</f>
        <v>0</v>
      </c>
      <c r="EB90" s="772">
        <f>'Прогноз движ.ден.средств'!EB85</f>
        <v>0</v>
      </c>
      <c r="EC90" s="772">
        <f>'Прогноз движ.ден.средств'!EC85</f>
        <v>0</v>
      </c>
      <c r="ED90" s="772">
        <f>'Прогноз движ.ден.средств'!ED85</f>
        <v>0</v>
      </c>
      <c r="EE90" s="772">
        <f>'Прогноз движ.ден.средств'!EE85</f>
        <v>0</v>
      </c>
      <c r="EF90" s="772">
        <f>'Прогноз движ.ден.средств'!EF85</f>
        <v>0</v>
      </c>
      <c r="EG90" s="772">
        <f>'Прогноз движ.ден.средств'!EG85</f>
        <v>0</v>
      </c>
      <c r="EH90" s="772">
        <f>'Прогноз движ.ден.средств'!EH85</f>
        <v>0</v>
      </c>
      <c r="EI90" s="772">
        <f>'Прогноз движ.ден.средств'!EI85</f>
        <v>0</v>
      </c>
      <c r="EJ90" s="772">
        <f>'Прогноз движ.ден.средств'!EJ85</f>
        <v>0</v>
      </c>
      <c r="EK90" s="772">
        <f>'Прогноз движ.ден.средств'!EK85</f>
        <v>0</v>
      </c>
    </row>
    <row r="91" spans="1:141" ht="15.75" collapsed="1" x14ac:dyDescent="0.25">
      <c r="A91" s="193" t="s">
        <v>872</v>
      </c>
      <c r="B91" s="95" t="s">
        <v>844</v>
      </c>
      <c r="C91" s="772">
        <f>'Прогноз движ.ден.средств'!C86</f>
        <v>0</v>
      </c>
      <c r="D91" s="772">
        <f>'Прогноз движ.ден.средств'!D86</f>
        <v>0</v>
      </c>
      <c r="E91" s="772">
        <f>'Прогноз движ.ден.средств'!E86</f>
        <v>0</v>
      </c>
      <c r="F91" s="772">
        <f>'Прогноз движ.ден.средств'!F86</f>
        <v>0</v>
      </c>
      <c r="G91" s="772">
        <f>'Прогноз движ.ден.средств'!G86</f>
        <v>0</v>
      </c>
      <c r="H91" s="772">
        <f>'Прогноз движ.ден.средств'!H86</f>
        <v>0</v>
      </c>
      <c r="I91" s="772">
        <f>'Прогноз движ.ден.средств'!I86</f>
        <v>0</v>
      </c>
      <c r="J91" s="772">
        <f>'Прогноз движ.ден.средств'!J86</f>
        <v>0</v>
      </c>
      <c r="K91" s="772">
        <f>'Прогноз движ.ден.средств'!K86</f>
        <v>0</v>
      </c>
      <c r="L91" s="772">
        <f>'Прогноз движ.ден.средств'!L86</f>
        <v>0</v>
      </c>
      <c r="M91" s="772">
        <f>'Прогноз движ.ден.средств'!M86</f>
        <v>0</v>
      </c>
      <c r="N91" s="772">
        <f>'Прогноз движ.ден.средств'!N86</f>
        <v>0</v>
      </c>
      <c r="O91" s="772">
        <f>'Прогноз движ.ден.средств'!O86</f>
        <v>0</v>
      </c>
      <c r="P91" s="772">
        <f>'Прогноз движ.ден.средств'!P86</f>
        <v>0</v>
      </c>
      <c r="Q91" s="772">
        <f>'Прогноз движ.ден.средств'!Q86</f>
        <v>0</v>
      </c>
      <c r="R91" s="772">
        <f>'Прогноз движ.ден.средств'!R86</f>
        <v>0</v>
      </c>
      <c r="S91" s="772">
        <f>'Прогноз движ.ден.средств'!S86</f>
        <v>0</v>
      </c>
      <c r="T91" s="772">
        <f>'Прогноз движ.ден.средств'!T86</f>
        <v>0</v>
      </c>
      <c r="U91" s="772">
        <f>'Прогноз движ.ден.средств'!U86</f>
        <v>0</v>
      </c>
      <c r="V91" s="772">
        <f>'Прогноз движ.ден.средств'!V86</f>
        <v>0</v>
      </c>
      <c r="W91" s="772">
        <f>'Прогноз движ.ден.средств'!W86</f>
        <v>0</v>
      </c>
      <c r="X91" s="772">
        <f>'Прогноз движ.ден.средств'!X86</f>
        <v>0</v>
      </c>
      <c r="Y91" s="772">
        <f>'Прогноз движ.ден.средств'!Y86</f>
        <v>0</v>
      </c>
      <c r="Z91" s="772">
        <f>'Прогноз движ.ден.средств'!Z86</f>
        <v>0</v>
      </c>
      <c r="AA91" s="772">
        <f>'Прогноз движ.ден.средств'!AA86</f>
        <v>0</v>
      </c>
      <c r="AB91" s="772">
        <f>'Прогноз движ.ден.средств'!AB86</f>
        <v>0</v>
      </c>
      <c r="AC91" s="772">
        <f>'Прогноз движ.ден.средств'!AC86</f>
        <v>0</v>
      </c>
      <c r="AD91" s="772">
        <f>'Прогноз движ.ден.средств'!AD86</f>
        <v>0</v>
      </c>
      <c r="AE91" s="772">
        <f>'Прогноз движ.ден.средств'!AE86</f>
        <v>0</v>
      </c>
      <c r="AF91" s="772">
        <f>'Прогноз движ.ден.средств'!AF86</f>
        <v>0</v>
      </c>
      <c r="AG91" s="772">
        <f>'Прогноз движ.ден.средств'!AG86</f>
        <v>0</v>
      </c>
      <c r="AH91" s="772">
        <f>'Прогноз движ.ден.средств'!AH86</f>
        <v>0</v>
      </c>
      <c r="AI91" s="772">
        <f>'Прогноз движ.ден.средств'!AI86</f>
        <v>0</v>
      </c>
      <c r="AJ91" s="772">
        <f>'Прогноз движ.ден.средств'!AJ86</f>
        <v>0</v>
      </c>
      <c r="AK91" s="772">
        <f>'Прогноз движ.ден.средств'!AK86</f>
        <v>0</v>
      </c>
      <c r="AL91" s="772">
        <f>'Прогноз движ.ден.средств'!AL86</f>
        <v>0</v>
      </c>
      <c r="AM91" s="772">
        <f>'Прогноз движ.ден.средств'!AM86</f>
        <v>0</v>
      </c>
      <c r="AN91" s="772">
        <f>'Прогноз движ.ден.средств'!AN86</f>
        <v>0</v>
      </c>
      <c r="AO91" s="772">
        <f>'Прогноз движ.ден.средств'!AO86</f>
        <v>0</v>
      </c>
      <c r="AP91" s="772">
        <f>'Прогноз движ.ден.средств'!AP86</f>
        <v>0</v>
      </c>
      <c r="AQ91" s="772">
        <f>'Прогноз движ.ден.средств'!AQ86</f>
        <v>0</v>
      </c>
      <c r="AR91" s="772">
        <f>'Прогноз движ.ден.средств'!AR86</f>
        <v>0</v>
      </c>
      <c r="AS91" s="772">
        <f>'Прогноз движ.ден.средств'!AS86</f>
        <v>0</v>
      </c>
      <c r="AT91" s="772">
        <f>'Прогноз движ.ден.средств'!AT86</f>
        <v>0</v>
      </c>
      <c r="AU91" s="772">
        <f>'Прогноз движ.ден.средств'!AU86</f>
        <v>0</v>
      </c>
      <c r="AV91" s="772">
        <f>'Прогноз движ.ден.средств'!AV86</f>
        <v>0</v>
      </c>
      <c r="AW91" s="772">
        <f>'Прогноз движ.ден.средств'!AW86</f>
        <v>0</v>
      </c>
      <c r="AX91" s="772">
        <f>'Прогноз движ.ден.средств'!AX86</f>
        <v>0</v>
      </c>
      <c r="AY91" s="772">
        <f>'Прогноз движ.ден.средств'!AY86</f>
        <v>0</v>
      </c>
      <c r="AZ91" s="772">
        <f>'Прогноз движ.ден.средств'!AZ86</f>
        <v>0</v>
      </c>
      <c r="BA91" s="772">
        <f>'Прогноз движ.ден.средств'!BA86</f>
        <v>0</v>
      </c>
      <c r="BB91" s="772">
        <f>'Прогноз движ.ден.средств'!BB86</f>
        <v>0</v>
      </c>
      <c r="BC91" s="772">
        <f>'Прогноз движ.ден.средств'!BC86</f>
        <v>0</v>
      </c>
      <c r="BD91" s="772">
        <f>'Прогноз движ.ден.средств'!BD86</f>
        <v>0</v>
      </c>
      <c r="BE91" s="772">
        <f>'Прогноз движ.ден.средств'!BE86</f>
        <v>0</v>
      </c>
      <c r="BF91" s="772">
        <f>'Прогноз движ.ден.средств'!BF86</f>
        <v>0</v>
      </c>
      <c r="BG91" s="772">
        <f>'Прогноз движ.ден.средств'!BG86</f>
        <v>0</v>
      </c>
      <c r="BH91" s="772">
        <f>'Прогноз движ.ден.средств'!BH86</f>
        <v>0</v>
      </c>
      <c r="BI91" s="772">
        <f>'Прогноз движ.ден.средств'!BI86</f>
        <v>0</v>
      </c>
      <c r="BJ91" s="772">
        <f>'Прогноз движ.ден.средств'!BJ86</f>
        <v>0</v>
      </c>
      <c r="BK91" s="772">
        <f>'Прогноз движ.ден.средств'!BK86</f>
        <v>0</v>
      </c>
      <c r="BL91" s="772">
        <f>'Прогноз движ.ден.средств'!BL86</f>
        <v>0</v>
      </c>
      <c r="BM91" s="772">
        <f>'Прогноз движ.ден.средств'!BM86</f>
        <v>0</v>
      </c>
      <c r="BN91" s="772">
        <f>'Прогноз движ.ден.средств'!BN86</f>
        <v>0</v>
      </c>
      <c r="BO91" s="772">
        <f>'Прогноз движ.ден.средств'!BO86</f>
        <v>0</v>
      </c>
      <c r="BP91" s="772">
        <f>'Прогноз движ.ден.средств'!BP86</f>
        <v>0</v>
      </c>
      <c r="BQ91" s="772">
        <f>'Прогноз движ.ден.средств'!BQ86</f>
        <v>0</v>
      </c>
      <c r="BR91" s="772">
        <f>'Прогноз движ.ден.средств'!BR86</f>
        <v>0</v>
      </c>
      <c r="BS91" s="772">
        <f>'Прогноз движ.ден.средств'!BS86</f>
        <v>0</v>
      </c>
      <c r="BT91" s="772">
        <f>'Прогноз движ.ден.средств'!BT86</f>
        <v>0</v>
      </c>
      <c r="BU91" s="772">
        <f>'Прогноз движ.ден.средств'!BU86</f>
        <v>0</v>
      </c>
      <c r="BV91" s="772">
        <f>'Прогноз движ.ден.средств'!BV86</f>
        <v>0</v>
      </c>
      <c r="BW91" s="772">
        <f>'Прогноз движ.ден.средств'!BW86</f>
        <v>0</v>
      </c>
      <c r="BX91" s="772">
        <f>'Прогноз движ.ден.средств'!BX86</f>
        <v>0</v>
      </c>
      <c r="BY91" s="772">
        <f>'Прогноз движ.ден.средств'!BY86</f>
        <v>0</v>
      </c>
      <c r="BZ91" s="772">
        <f>'Прогноз движ.ден.средств'!BZ86</f>
        <v>0</v>
      </c>
      <c r="CA91" s="772">
        <f>'Прогноз движ.ден.средств'!CA86</f>
        <v>0</v>
      </c>
      <c r="CB91" s="772">
        <f>'Прогноз движ.ден.средств'!CB86</f>
        <v>0</v>
      </c>
      <c r="CC91" s="772">
        <f>'Прогноз движ.ден.средств'!CC86</f>
        <v>0</v>
      </c>
      <c r="CD91" s="772">
        <f>'Прогноз движ.ден.средств'!CD86</f>
        <v>0</v>
      </c>
      <c r="CE91" s="772">
        <f>'Прогноз движ.ден.средств'!CE86</f>
        <v>0</v>
      </c>
      <c r="CF91" s="772">
        <f>'Прогноз движ.ден.средств'!CF86</f>
        <v>0</v>
      </c>
      <c r="CG91" s="772">
        <f>'Прогноз движ.ден.средств'!CG86</f>
        <v>0</v>
      </c>
      <c r="CH91" s="772">
        <f>'Прогноз движ.ден.средств'!CH86</f>
        <v>0</v>
      </c>
      <c r="CI91" s="772">
        <f>'Прогноз движ.ден.средств'!CI86</f>
        <v>0</v>
      </c>
      <c r="CJ91" s="772">
        <f>'Прогноз движ.ден.средств'!CJ86</f>
        <v>0</v>
      </c>
      <c r="CK91" s="772">
        <f>'Прогноз движ.ден.средств'!CK86</f>
        <v>0</v>
      </c>
      <c r="CL91" s="772">
        <f>'Прогноз движ.ден.средств'!CL86</f>
        <v>0</v>
      </c>
      <c r="CM91" s="772">
        <f>'Прогноз движ.ден.средств'!CM86</f>
        <v>0</v>
      </c>
      <c r="CN91" s="772">
        <f>'Прогноз движ.ден.средств'!CN86</f>
        <v>0</v>
      </c>
      <c r="CO91" s="772">
        <f>'Прогноз движ.ден.средств'!CO86</f>
        <v>0</v>
      </c>
      <c r="CP91" s="772">
        <f>'Прогноз движ.ден.средств'!CP86</f>
        <v>0</v>
      </c>
      <c r="CQ91" s="772">
        <f>'Прогноз движ.ден.средств'!CQ86</f>
        <v>0</v>
      </c>
      <c r="CR91" s="772">
        <f>'Прогноз движ.ден.средств'!CR86</f>
        <v>0</v>
      </c>
      <c r="CS91" s="772">
        <f>'Прогноз движ.ден.средств'!CS86</f>
        <v>0</v>
      </c>
      <c r="CT91" s="772">
        <f>'Прогноз движ.ден.средств'!CT86</f>
        <v>0</v>
      </c>
      <c r="CU91" s="772">
        <f>'Прогноз движ.ден.средств'!CU86</f>
        <v>0</v>
      </c>
      <c r="CV91" s="772">
        <f>'Прогноз движ.ден.средств'!CV86</f>
        <v>0</v>
      </c>
      <c r="CW91" s="772">
        <f>'Прогноз движ.ден.средств'!CW86</f>
        <v>0</v>
      </c>
      <c r="CX91" s="772">
        <f>'Прогноз движ.ден.средств'!CX86</f>
        <v>0</v>
      </c>
      <c r="CY91" s="772">
        <f>'Прогноз движ.ден.средств'!CY86</f>
        <v>0</v>
      </c>
      <c r="CZ91" s="772">
        <f>'Прогноз движ.ден.средств'!CZ86</f>
        <v>0</v>
      </c>
      <c r="DA91" s="772">
        <f>'Прогноз движ.ден.средств'!DA86</f>
        <v>0</v>
      </c>
      <c r="DB91" s="772">
        <f>'Прогноз движ.ден.средств'!DB86</f>
        <v>0</v>
      </c>
      <c r="DC91" s="772">
        <f>'Прогноз движ.ден.средств'!DC86</f>
        <v>0</v>
      </c>
      <c r="DD91" s="772">
        <f>'Прогноз движ.ден.средств'!DD86</f>
        <v>0</v>
      </c>
      <c r="DE91" s="772">
        <f>'Прогноз движ.ден.средств'!DE86</f>
        <v>0</v>
      </c>
      <c r="DF91" s="772">
        <f>'Прогноз движ.ден.средств'!DF86</f>
        <v>0</v>
      </c>
      <c r="DG91" s="772">
        <f>'Прогноз движ.ден.средств'!DG86</f>
        <v>0</v>
      </c>
      <c r="DH91" s="772">
        <f>'Прогноз движ.ден.средств'!DH86</f>
        <v>0</v>
      </c>
      <c r="DI91" s="772">
        <f>'Прогноз движ.ден.средств'!DI86</f>
        <v>0</v>
      </c>
      <c r="DJ91" s="772">
        <f>'Прогноз движ.ден.средств'!DJ86</f>
        <v>0</v>
      </c>
      <c r="DK91" s="772">
        <f>'Прогноз движ.ден.средств'!DK86</f>
        <v>0</v>
      </c>
      <c r="DL91" s="772">
        <f>'Прогноз движ.ден.средств'!DL86</f>
        <v>0</v>
      </c>
      <c r="DM91" s="772">
        <f>'Прогноз движ.ден.средств'!DM86</f>
        <v>0</v>
      </c>
      <c r="DN91" s="772">
        <f>'Прогноз движ.ден.средств'!DN86</f>
        <v>0</v>
      </c>
      <c r="DO91" s="772">
        <f>'Прогноз движ.ден.средств'!DO86</f>
        <v>0</v>
      </c>
      <c r="DP91" s="772">
        <f>'Прогноз движ.ден.средств'!DP86</f>
        <v>0</v>
      </c>
      <c r="DQ91" s="772">
        <f>'Прогноз движ.ден.средств'!DQ86</f>
        <v>0</v>
      </c>
      <c r="DR91" s="772">
        <f>'Прогноз движ.ден.средств'!DR86</f>
        <v>0</v>
      </c>
      <c r="DS91" s="772">
        <f>'Прогноз движ.ден.средств'!DS86</f>
        <v>0</v>
      </c>
      <c r="DT91" s="772">
        <f>'Прогноз движ.ден.средств'!DT86</f>
        <v>0</v>
      </c>
      <c r="DU91" s="772">
        <f>'Прогноз движ.ден.средств'!DU86</f>
        <v>0</v>
      </c>
      <c r="DV91" s="772">
        <f>'Прогноз движ.ден.средств'!DV86</f>
        <v>0</v>
      </c>
      <c r="DW91" s="772">
        <f>'Прогноз движ.ден.средств'!DW86</f>
        <v>0</v>
      </c>
      <c r="DX91" s="772">
        <f>'Прогноз движ.ден.средств'!DX86</f>
        <v>0</v>
      </c>
      <c r="DY91" s="772">
        <f>'Прогноз движ.ден.средств'!DY86</f>
        <v>0</v>
      </c>
      <c r="DZ91" s="772">
        <f>'Прогноз движ.ден.средств'!DZ86</f>
        <v>0</v>
      </c>
      <c r="EA91" s="772">
        <f>'Прогноз движ.ден.средств'!EA86</f>
        <v>0</v>
      </c>
      <c r="EB91" s="772">
        <f>'Прогноз движ.ден.средств'!EB86</f>
        <v>0</v>
      </c>
      <c r="EC91" s="772">
        <f>'Прогноз движ.ден.средств'!EC86</f>
        <v>0</v>
      </c>
      <c r="ED91" s="772">
        <f>'Прогноз движ.ден.средств'!ED86</f>
        <v>0</v>
      </c>
      <c r="EE91" s="772">
        <f>'Прогноз движ.ден.средств'!EE86</f>
        <v>0</v>
      </c>
      <c r="EF91" s="772">
        <f>'Прогноз движ.ден.средств'!EF86</f>
        <v>0</v>
      </c>
      <c r="EG91" s="772">
        <f>'Прогноз движ.ден.средств'!EG86</f>
        <v>0</v>
      </c>
      <c r="EH91" s="772">
        <f>'Прогноз движ.ден.средств'!EH86</f>
        <v>0</v>
      </c>
      <c r="EI91" s="772">
        <f>'Прогноз движ.ден.средств'!EI86</f>
        <v>0</v>
      </c>
      <c r="EJ91" s="772">
        <f>'Прогноз движ.ден.средств'!EJ86</f>
        <v>0</v>
      </c>
      <c r="EK91" s="772">
        <f>'Прогноз движ.ден.средств'!EK86</f>
        <v>0</v>
      </c>
    </row>
    <row r="92" spans="1:141" ht="15.75" x14ac:dyDescent="0.25">
      <c r="A92" s="193" t="s">
        <v>873</v>
      </c>
      <c r="B92" s="95" t="s">
        <v>874</v>
      </c>
      <c r="C92" s="772">
        <f>'Прогноз движ.ден.средств'!C87</f>
        <v>0</v>
      </c>
      <c r="D92" s="772">
        <f>'Прогноз движ.ден.средств'!D87</f>
        <v>0</v>
      </c>
      <c r="E92" s="772">
        <f>'Прогноз движ.ден.средств'!E87</f>
        <v>0</v>
      </c>
      <c r="F92" s="772">
        <f>'Прогноз движ.ден.средств'!F87</f>
        <v>0</v>
      </c>
      <c r="G92" s="772">
        <f>'Прогноз движ.ден.средств'!G87</f>
        <v>0</v>
      </c>
      <c r="H92" s="772">
        <f>'Прогноз движ.ден.средств'!H87</f>
        <v>0</v>
      </c>
      <c r="I92" s="772">
        <f>'Прогноз движ.ден.средств'!I87</f>
        <v>0</v>
      </c>
      <c r="J92" s="772">
        <f>'Прогноз движ.ден.средств'!J87</f>
        <v>0</v>
      </c>
      <c r="K92" s="772">
        <f>'Прогноз движ.ден.средств'!K87</f>
        <v>0</v>
      </c>
      <c r="L92" s="772">
        <f>'Прогноз движ.ден.средств'!L87</f>
        <v>0</v>
      </c>
      <c r="M92" s="772">
        <f>'Прогноз движ.ден.средств'!M87</f>
        <v>0</v>
      </c>
      <c r="N92" s="772">
        <f>'Прогноз движ.ден.средств'!N87</f>
        <v>0</v>
      </c>
      <c r="O92" s="772">
        <f>'Прогноз движ.ден.средств'!O87</f>
        <v>0</v>
      </c>
      <c r="P92" s="772">
        <f>'Прогноз движ.ден.средств'!P87</f>
        <v>0</v>
      </c>
      <c r="Q92" s="772">
        <f>'Прогноз движ.ден.средств'!Q87</f>
        <v>0</v>
      </c>
      <c r="R92" s="772">
        <f>'Прогноз движ.ден.средств'!R87</f>
        <v>0</v>
      </c>
      <c r="S92" s="772">
        <f>'Прогноз движ.ден.средств'!S87</f>
        <v>0</v>
      </c>
      <c r="T92" s="772">
        <f>'Прогноз движ.ден.средств'!T87</f>
        <v>0</v>
      </c>
      <c r="U92" s="772">
        <f>'Прогноз движ.ден.средств'!U87</f>
        <v>0</v>
      </c>
      <c r="V92" s="772">
        <f>'Прогноз движ.ден.средств'!V87</f>
        <v>0</v>
      </c>
      <c r="W92" s="772">
        <f>'Прогноз движ.ден.средств'!W87</f>
        <v>0</v>
      </c>
      <c r="X92" s="772">
        <f>'Прогноз движ.ден.средств'!X87</f>
        <v>0</v>
      </c>
      <c r="Y92" s="772">
        <f>'Прогноз движ.ден.средств'!Y87</f>
        <v>0</v>
      </c>
      <c r="Z92" s="772">
        <f>'Прогноз движ.ден.средств'!Z87</f>
        <v>0</v>
      </c>
      <c r="AA92" s="772">
        <f>'Прогноз движ.ден.средств'!AA87</f>
        <v>0</v>
      </c>
      <c r="AB92" s="772">
        <f>'Прогноз движ.ден.средств'!AB87</f>
        <v>0</v>
      </c>
      <c r="AC92" s="772">
        <f>'Прогноз движ.ден.средств'!AC87</f>
        <v>0</v>
      </c>
      <c r="AD92" s="772">
        <f>'Прогноз движ.ден.средств'!AD87</f>
        <v>0</v>
      </c>
      <c r="AE92" s="772">
        <f>'Прогноз движ.ден.средств'!AE87</f>
        <v>0</v>
      </c>
      <c r="AF92" s="772">
        <f>'Прогноз движ.ден.средств'!AF87</f>
        <v>0</v>
      </c>
      <c r="AG92" s="772">
        <f>'Прогноз движ.ден.средств'!AG87</f>
        <v>0</v>
      </c>
      <c r="AH92" s="772">
        <f>'Прогноз движ.ден.средств'!AH87</f>
        <v>0</v>
      </c>
      <c r="AI92" s="772">
        <f>'Прогноз движ.ден.средств'!AI87</f>
        <v>0</v>
      </c>
      <c r="AJ92" s="772">
        <f>'Прогноз движ.ден.средств'!AJ87</f>
        <v>0</v>
      </c>
      <c r="AK92" s="772">
        <f>'Прогноз движ.ден.средств'!AK87</f>
        <v>0</v>
      </c>
      <c r="AL92" s="772">
        <f>'Прогноз движ.ден.средств'!AL87</f>
        <v>0</v>
      </c>
      <c r="AM92" s="772">
        <f>'Прогноз движ.ден.средств'!AM87</f>
        <v>0</v>
      </c>
      <c r="AN92" s="772">
        <f>'Прогноз движ.ден.средств'!AN87</f>
        <v>0</v>
      </c>
      <c r="AO92" s="772">
        <f>'Прогноз движ.ден.средств'!AO87</f>
        <v>0</v>
      </c>
      <c r="AP92" s="772">
        <f>'Прогноз движ.ден.средств'!AP87</f>
        <v>0</v>
      </c>
      <c r="AQ92" s="772">
        <f>'Прогноз движ.ден.средств'!AQ87</f>
        <v>0</v>
      </c>
      <c r="AR92" s="772">
        <f>'Прогноз движ.ден.средств'!AR87</f>
        <v>0</v>
      </c>
      <c r="AS92" s="772">
        <f>'Прогноз движ.ден.средств'!AS87</f>
        <v>0</v>
      </c>
      <c r="AT92" s="772">
        <f>'Прогноз движ.ден.средств'!AT87</f>
        <v>0</v>
      </c>
      <c r="AU92" s="772">
        <f>'Прогноз движ.ден.средств'!AU87</f>
        <v>0</v>
      </c>
      <c r="AV92" s="772">
        <f>'Прогноз движ.ден.средств'!AV87</f>
        <v>0</v>
      </c>
      <c r="AW92" s="772">
        <f>'Прогноз движ.ден.средств'!AW87</f>
        <v>0</v>
      </c>
      <c r="AX92" s="772">
        <f>'Прогноз движ.ден.средств'!AX87</f>
        <v>0</v>
      </c>
      <c r="AY92" s="772">
        <f>'Прогноз движ.ден.средств'!AY87</f>
        <v>0</v>
      </c>
      <c r="AZ92" s="772">
        <f>'Прогноз движ.ден.средств'!AZ87</f>
        <v>0</v>
      </c>
      <c r="BA92" s="772">
        <f>'Прогноз движ.ден.средств'!BA87</f>
        <v>0</v>
      </c>
      <c r="BB92" s="772">
        <f>'Прогноз движ.ден.средств'!BB87</f>
        <v>0</v>
      </c>
      <c r="BC92" s="772">
        <f>'Прогноз движ.ден.средств'!BC87</f>
        <v>0</v>
      </c>
      <c r="BD92" s="772">
        <f>'Прогноз движ.ден.средств'!BD87</f>
        <v>0</v>
      </c>
      <c r="BE92" s="772">
        <f>'Прогноз движ.ден.средств'!BE87</f>
        <v>0</v>
      </c>
      <c r="BF92" s="772">
        <f>'Прогноз движ.ден.средств'!BF87</f>
        <v>0</v>
      </c>
      <c r="BG92" s="772">
        <f>'Прогноз движ.ден.средств'!BG87</f>
        <v>0</v>
      </c>
      <c r="BH92" s="772">
        <f>'Прогноз движ.ден.средств'!BH87</f>
        <v>0</v>
      </c>
      <c r="BI92" s="772">
        <f>'Прогноз движ.ден.средств'!BI87</f>
        <v>0</v>
      </c>
      <c r="BJ92" s="772">
        <f>'Прогноз движ.ден.средств'!BJ87</f>
        <v>0</v>
      </c>
      <c r="BK92" s="772">
        <f>'Прогноз движ.ден.средств'!BK87</f>
        <v>0</v>
      </c>
      <c r="BL92" s="772">
        <f>'Прогноз движ.ден.средств'!BL87</f>
        <v>0</v>
      </c>
      <c r="BM92" s="772">
        <f>'Прогноз движ.ден.средств'!BM87</f>
        <v>0</v>
      </c>
      <c r="BN92" s="772">
        <f>'Прогноз движ.ден.средств'!BN87</f>
        <v>0</v>
      </c>
      <c r="BO92" s="772">
        <f>'Прогноз движ.ден.средств'!BO87</f>
        <v>0</v>
      </c>
      <c r="BP92" s="772">
        <f>'Прогноз движ.ден.средств'!BP87</f>
        <v>0</v>
      </c>
      <c r="BQ92" s="772">
        <f>'Прогноз движ.ден.средств'!BQ87</f>
        <v>0</v>
      </c>
      <c r="BR92" s="772">
        <f>'Прогноз движ.ден.средств'!BR87</f>
        <v>0</v>
      </c>
      <c r="BS92" s="772">
        <f>'Прогноз движ.ден.средств'!BS87</f>
        <v>0</v>
      </c>
      <c r="BT92" s="772">
        <f>'Прогноз движ.ден.средств'!BT87</f>
        <v>0</v>
      </c>
      <c r="BU92" s="772">
        <f>'Прогноз движ.ден.средств'!BU87</f>
        <v>0</v>
      </c>
      <c r="BV92" s="772">
        <f>'Прогноз движ.ден.средств'!BV87</f>
        <v>0</v>
      </c>
      <c r="BW92" s="772">
        <f>'Прогноз движ.ден.средств'!BW87</f>
        <v>0</v>
      </c>
      <c r="BX92" s="772">
        <f>'Прогноз движ.ден.средств'!BX87</f>
        <v>0</v>
      </c>
      <c r="BY92" s="772">
        <f>'Прогноз движ.ден.средств'!BY87</f>
        <v>0</v>
      </c>
      <c r="BZ92" s="772">
        <f>'Прогноз движ.ден.средств'!BZ87</f>
        <v>0</v>
      </c>
      <c r="CA92" s="772">
        <f>'Прогноз движ.ден.средств'!CA87</f>
        <v>0</v>
      </c>
      <c r="CB92" s="772">
        <f>'Прогноз движ.ден.средств'!CB87</f>
        <v>0</v>
      </c>
      <c r="CC92" s="772">
        <f>'Прогноз движ.ден.средств'!CC87</f>
        <v>0</v>
      </c>
      <c r="CD92" s="772">
        <f>'Прогноз движ.ден.средств'!CD87</f>
        <v>0</v>
      </c>
      <c r="CE92" s="772">
        <f>'Прогноз движ.ден.средств'!CE87</f>
        <v>0</v>
      </c>
      <c r="CF92" s="772">
        <f>'Прогноз движ.ден.средств'!CF87</f>
        <v>0</v>
      </c>
      <c r="CG92" s="772">
        <f>'Прогноз движ.ден.средств'!CG87</f>
        <v>0</v>
      </c>
      <c r="CH92" s="772">
        <f>'Прогноз движ.ден.средств'!CH87</f>
        <v>0</v>
      </c>
      <c r="CI92" s="772">
        <f>'Прогноз движ.ден.средств'!CI87</f>
        <v>0</v>
      </c>
      <c r="CJ92" s="772">
        <f>'Прогноз движ.ден.средств'!CJ87</f>
        <v>0</v>
      </c>
      <c r="CK92" s="772">
        <f>'Прогноз движ.ден.средств'!CK87</f>
        <v>0</v>
      </c>
      <c r="CL92" s="772">
        <f>'Прогноз движ.ден.средств'!CL87</f>
        <v>0</v>
      </c>
      <c r="CM92" s="772">
        <f>'Прогноз движ.ден.средств'!CM87</f>
        <v>0</v>
      </c>
      <c r="CN92" s="772">
        <f>'Прогноз движ.ден.средств'!CN87</f>
        <v>0</v>
      </c>
      <c r="CO92" s="772">
        <f>'Прогноз движ.ден.средств'!CO87</f>
        <v>0</v>
      </c>
      <c r="CP92" s="772">
        <f>'Прогноз движ.ден.средств'!CP87</f>
        <v>0</v>
      </c>
      <c r="CQ92" s="772">
        <f>'Прогноз движ.ден.средств'!CQ87</f>
        <v>0</v>
      </c>
      <c r="CR92" s="772">
        <f>'Прогноз движ.ден.средств'!CR87</f>
        <v>0</v>
      </c>
      <c r="CS92" s="772">
        <f>'Прогноз движ.ден.средств'!CS87</f>
        <v>0</v>
      </c>
      <c r="CT92" s="772">
        <f>'Прогноз движ.ден.средств'!CT87</f>
        <v>0</v>
      </c>
      <c r="CU92" s="772">
        <f>'Прогноз движ.ден.средств'!CU87</f>
        <v>0</v>
      </c>
      <c r="CV92" s="772">
        <f>'Прогноз движ.ден.средств'!CV87</f>
        <v>0</v>
      </c>
      <c r="CW92" s="772">
        <f>'Прогноз движ.ден.средств'!CW87</f>
        <v>0</v>
      </c>
      <c r="CX92" s="772">
        <f>'Прогноз движ.ден.средств'!CX87</f>
        <v>0</v>
      </c>
      <c r="CY92" s="772">
        <f>'Прогноз движ.ден.средств'!CY87</f>
        <v>0</v>
      </c>
      <c r="CZ92" s="772">
        <f>'Прогноз движ.ден.средств'!CZ87</f>
        <v>0</v>
      </c>
      <c r="DA92" s="772">
        <f>'Прогноз движ.ден.средств'!DA87</f>
        <v>0</v>
      </c>
      <c r="DB92" s="772">
        <f>'Прогноз движ.ден.средств'!DB87</f>
        <v>0</v>
      </c>
      <c r="DC92" s="772">
        <f>'Прогноз движ.ден.средств'!DC87</f>
        <v>0</v>
      </c>
      <c r="DD92" s="772">
        <f>'Прогноз движ.ден.средств'!DD87</f>
        <v>0</v>
      </c>
      <c r="DE92" s="772">
        <f>'Прогноз движ.ден.средств'!DE87</f>
        <v>0</v>
      </c>
      <c r="DF92" s="772">
        <f>'Прогноз движ.ден.средств'!DF87</f>
        <v>0</v>
      </c>
      <c r="DG92" s="772">
        <f>'Прогноз движ.ден.средств'!DG87</f>
        <v>0</v>
      </c>
      <c r="DH92" s="772">
        <f>'Прогноз движ.ден.средств'!DH87</f>
        <v>0</v>
      </c>
      <c r="DI92" s="772">
        <f>'Прогноз движ.ден.средств'!DI87</f>
        <v>0</v>
      </c>
      <c r="DJ92" s="772">
        <f>'Прогноз движ.ден.средств'!DJ87</f>
        <v>0</v>
      </c>
      <c r="DK92" s="772">
        <f>'Прогноз движ.ден.средств'!DK87</f>
        <v>0</v>
      </c>
      <c r="DL92" s="772">
        <f>'Прогноз движ.ден.средств'!DL87</f>
        <v>0</v>
      </c>
      <c r="DM92" s="772">
        <f>'Прогноз движ.ден.средств'!DM87</f>
        <v>0</v>
      </c>
      <c r="DN92" s="772">
        <f>'Прогноз движ.ден.средств'!DN87</f>
        <v>0</v>
      </c>
      <c r="DO92" s="772">
        <f>'Прогноз движ.ден.средств'!DO87</f>
        <v>0</v>
      </c>
      <c r="DP92" s="772">
        <f>'Прогноз движ.ден.средств'!DP87</f>
        <v>0</v>
      </c>
      <c r="DQ92" s="772">
        <f>'Прогноз движ.ден.средств'!DQ87</f>
        <v>0</v>
      </c>
      <c r="DR92" s="772">
        <f>'Прогноз движ.ден.средств'!DR87</f>
        <v>0</v>
      </c>
      <c r="DS92" s="772">
        <f>'Прогноз движ.ден.средств'!DS87</f>
        <v>0</v>
      </c>
      <c r="DT92" s="772">
        <f>'Прогноз движ.ден.средств'!DT87</f>
        <v>0</v>
      </c>
      <c r="DU92" s="772">
        <f>'Прогноз движ.ден.средств'!DU87</f>
        <v>0</v>
      </c>
      <c r="DV92" s="772">
        <f>'Прогноз движ.ден.средств'!DV87</f>
        <v>0</v>
      </c>
      <c r="DW92" s="772">
        <f>'Прогноз движ.ден.средств'!DW87</f>
        <v>0</v>
      </c>
      <c r="DX92" s="772">
        <f>'Прогноз движ.ден.средств'!DX87</f>
        <v>0</v>
      </c>
      <c r="DY92" s="772">
        <f>'Прогноз движ.ден.средств'!DY87</f>
        <v>0</v>
      </c>
      <c r="DZ92" s="772">
        <f>'Прогноз движ.ден.средств'!DZ87</f>
        <v>0</v>
      </c>
      <c r="EA92" s="772">
        <f>'Прогноз движ.ден.средств'!EA87</f>
        <v>0</v>
      </c>
      <c r="EB92" s="772">
        <f>'Прогноз движ.ден.средств'!EB87</f>
        <v>0</v>
      </c>
      <c r="EC92" s="772">
        <f>'Прогноз движ.ден.средств'!EC87</f>
        <v>0</v>
      </c>
      <c r="ED92" s="772">
        <f>'Прогноз движ.ден.средств'!ED87</f>
        <v>0</v>
      </c>
      <c r="EE92" s="772">
        <f>'Прогноз движ.ден.средств'!EE87</f>
        <v>0</v>
      </c>
      <c r="EF92" s="772">
        <f>'Прогноз движ.ден.средств'!EF87</f>
        <v>0</v>
      </c>
      <c r="EG92" s="772">
        <f>'Прогноз движ.ден.средств'!EG87</f>
        <v>0</v>
      </c>
      <c r="EH92" s="772">
        <f>'Прогноз движ.ден.средств'!EH87</f>
        <v>0</v>
      </c>
      <c r="EI92" s="772">
        <f>'Прогноз движ.ден.средств'!EI87</f>
        <v>0</v>
      </c>
      <c r="EJ92" s="772">
        <f>'Прогноз движ.ден.средств'!EJ87</f>
        <v>0</v>
      </c>
      <c r="EK92" s="772">
        <f>'Прогноз движ.ден.средств'!EK87</f>
        <v>0</v>
      </c>
    </row>
    <row r="93" spans="1:141" ht="15.75" x14ac:dyDescent="0.25">
      <c r="A93" s="193" t="s">
        <v>875</v>
      </c>
      <c r="B93" s="95" t="s">
        <v>876</v>
      </c>
      <c r="C93" s="806">
        <f>'Прогноз движ.ден.средств'!C88</f>
        <v>0</v>
      </c>
      <c r="D93" s="806">
        <f>'Прогноз движ.ден.средств'!D88</f>
        <v>0</v>
      </c>
      <c r="E93" s="806">
        <f>'Прогноз движ.ден.средств'!E88</f>
        <v>0</v>
      </c>
      <c r="F93" s="806">
        <f>'Прогноз движ.ден.средств'!F88</f>
        <v>0</v>
      </c>
      <c r="G93" s="806">
        <f>'Прогноз движ.ден.средств'!G88</f>
        <v>0</v>
      </c>
      <c r="H93" s="806">
        <f>'Прогноз движ.ден.средств'!H88</f>
        <v>0</v>
      </c>
      <c r="I93" s="806">
        <f>'Прогноз движ.ден.средств'!I88</f>
        <v>0</v>
      </c>
      <c r="J93" s="806">
        <f>'Прогноз движ.ден.средств'!J88</f>
        <v>0</v>
      </c>
      <c r="K93" s="806">
        <f>'Прогноз движ.ден.средств'!K88</f>
        <v>0</v>
      </c>
      <c r="L93" s="806">
        <f>'Прогноз движ.ден.средств'!L88</f>
        <v>0</v>
      </c>
      <c r="M93" s="806">
        <f>'Прогноз движ.ден.средств'!M88</f>
        <v>0</v>
      </c>
      <c r="N93" s="806">
        <f>'Прогноз движ.ден.средств'!N88</f>
        <v>0</v>
      </c>
      <c r="O93" s="806">
        <f>'Прогноз движ.ден.средств'!O88</f>
        <v>0</v>
      </c>
      <c r="P93" s="806">
        <f>'Прогноз движ.ден.средств'!P88</f>
        <v>0</v>
      </c>
      <c r="Q93" s="806">
        <f>'Прогноз движ.ден.средств'!Q88</f>
        <v>0</v>
      </c>
      <c r="R93" s="806">
        <f>'Прогноз движ.ден.средств'!R88</f>
        <v>0</v>
      </c>
      <c r="S93" s="806">
        <f>'Прогноз движ.ден.средств'!S88</f>
        <v>0</v>
      </c>
      <c r="T93" s="806">
        <f>'Прогноз движ.ден.средств'!T88</f>
        <v>0</v>
      </c>
      <c r="U93" s="806">
        <f>'Прогноз движ.ден.средств'!U88</f>
        <v>0</v>
      </c>
      <c r="V93" s="806">
        <f>'Прогноз движ.ден.средств'!V88</f>
        <v>0</v>
      </c>
      <c r="W93" s="806">
        <f>'Прогноз движ.ден.средств'!W88</f>
        <v>0</v>
      </c>
      <c r="X93" s="806">
        <f>'Прогноз движ.ден.средств'!X88</f>
        <v>0</v>
      </c>
      <c r="Y93" s="806">
        <f>'Прогноз движ.ден.средств'!Y88</f>
        <v>0</v>
      </c>
      <c r="Z93" s="806">
        <f>'Прогноз движ.ден.средств'!Z88</f>
        <v>0</v>
      </c>
      <c r="AA93" s="806">
        <f>'Прогноз движ.ден.средств'!AA88</f>
        <v>0</v>
      </c>
      <c r="AB93" s="806">
        <f>'Прогноз движ.ден.средств'!AB88</f>
        <v>0</v>
      </c>
      <c r="AC93" s="806">
        <f>'Прогноз движ.ден.средств'!AC88</f>
        <v>0</v>
      </c>
      <c r="AD93" s="806">
        <f>'Прогноз движ.ден.средств'!AD88</f>
        <v>0</v>
      </c>
      <c r="AE93" s="806">
        <f>'Прогноз движ.ден.средств'!AE88</f>
        <v>0</v>
      </c>
      <c r="AF93" s="806">
        <f>'Прогноз движ.ден.средств'!AF88</f>
        <v>0</v>
      </c>
      <c r="AG93" s="806">
        <f>'Прогноз движ.ден.средств'!AG88</f>
        <v>0</v>
      </c>
      <c r="AH93" s="806">
        <f>'Прогноз движ.ден.средств'!AH88</f>
        <v>0</v>
      </c>
      <c r="AI93" s="806">
        <f>'Прогноз движ.ден.средств'!AI88</f>
        <v>0</v>
      </c>
      <c r="AJ93" s="806">
        <f>'Прогноз движ.ден.средств'!AJ88</f>
        <v>0</v>
      </c>
      <c r="AK93" s="806">
        <f>'Прогноз движ.ден.средств'!AK88</f>
        <v>0</v>
      </c>
      <c r="AL93" s="806">
        <f>'Прогноз движ.ден.средств'!AL88</f>
        <v>0</v>
      </c>
      <c r="AM93" s="806">
        <f>'Прогноз движ.ден.средств'!AM88</f>
        <v>0</v>
      </c>
      <c r="AN93" s="806">
        <f>'Прогноз движ.ден.средств'!AN88</f>
        <v>0</v>
      </c>
      <c r="AO93" s="806">
        <f>'Прогноз движ.ден.средств'!AO88</f>
        <v>0</v>
      </c>
      <c r="AP93" s="806">
        <f>'Прогноз движ.ден.средств'!AP88</f>
        <v>0</v>
      </c>
      <c r="AQ93" s="806">
        <f>'Прогноз движ.ден.средств'!AQ88</f>
        <v>0</v>
      </c>
      <c r="AR93" s="806">
        <f>'Прогноз движ.ден.средств'!AR88</f>
        <v>0</v>
      </c>
      <c r="AS93" s="806">
        <f>'Прогноз движ.ден.средств'!AS88</f>
        <v>0</v>
      </c>
      <c r="AT93" s="806">
        <f>'Прогноз движ.ден.средств'!AT88</f>
        <v>0</v>
      </c>
      <c r="AU93" s="806">
        <f>'Прогноз движ.ден.средств'!AU88</f>
        <v>0</v>
      </c>
      <c r="AV93" s="806">
        <f>'Прогноз движ.ден.средств'!AV88</f>
        <v>0</v>
      </c>
      <c r="AW93" s="806">
        <f>'Прогноз движ.ден.средств'!AW88</f>
        <v>0</v>
      </c>
      <c r="AX93" s="806">
        <f>'Прогноз движ.ден.средств'!AX88</f>
        <v>0</v>
      </c>
      <c r="AY93" s="806">
        <f>'Прогноз движ.ден.средств'!AY88</f>
        <v>0</v>
      </c>
      <c r="AZ93" s="806">
        <f>'Прогноз движ.ден.средств'!AZ88</f>
        <v>0</v>
      </c>
      <c r="BA93" s="806">
        <f>'Прогноз движ.ден.средств'!BA88</f>
        <v>0</v>
      </c>
      <c r="BB93" s="806">
        <f>'Прогноз движ.ден.средств'!BB88</f>
        <v>0</v>
      </c>
      <c r="BC93" s="806">
        <f>'Прогноз движ.ден.средств'!BC88</f>
        <v>0</v>
      </c>
      <c r="BD93" s="806">
        <f>'Прогноз движ.ден.средств'!BD88</f>
        <v>0</v>
      </c>
      <c r="BE93" s="806">
        <f>'Прогноз движ.ден.средств'!BE88</f>
        <v>0</v>
      </c>
      <c r="BF93" s="806">
        <f>'Прогноз движ.ден.средств'!BF88</f>
        <v>0</v>
      </c>
      <c r="BG93" s="806">
        <f>'Прогноз движ.ден.средств'!BG88</f>
        <v>0</v>
      </c>
      <c r="BH93" s="806">
        <f>'Прогноз движ.ден.средств'!BH88</f>
        <v>0</v>
      </c>
      <c r="BI93" s="806">
        <f>'Прогноз движ.ден.средств'!BI88</f>
        <v>0</v>
      </c>
      <c r="BJ93" s="806">
        <f>'Прогноз движ.ден.средств'!BJ88</f>
        <v>0</v>
      </c>
      <c r="BK93" s="806">
        <f>'Прогноз движ.ден.средств'!BK88</f>
        <v>0</v>
      </c>
      <c r="BL93" s="806">
        <f>'Прогноз движ.ден.средств'!BL88</f>
        <v>0</v>
      </c>
      <c r="BM93" s="806">
        <f>'Прогноз движ.ден.средств'!BM88</f>
        <v>0</v>
      </c>
      <c r="BN93" s="806">
        <f>'Прогноз движ.ден.средств'!BN88</f>
        <v>0</v>
      </c>
      <c r="BO93" s="806">
        <f>'Прогноз движ.ден.средств'!BO88</f>
        <v>0</v>
      </c>
      <c r="BP93" s="806">
        <f>'Прогноз движ.ден.средств'!BP88</f>
        <v>0</v>
      </c>
      <c r="BQ93" s="806">
        <f>'Прогноз движ.ден.средств'!BQ88</f>
        <v>0</v>
      </c>
      <c r="BR93" s="806">
        <f>'Прогноз движ.ден.средств'!BR88</f>
        <v>0</v>
      </c>
      <c r="BS93" s="806">
        <f>'Прогноз движ.ден.средств'!BS88</f>
        <v>0</v>
      </c>
      <c r="BT93" s="806">
        <f>'Прогноз движ.ден.средств'!BT88</f>
        <v>0</v>
      </c>
      <c r="BU93" s="806">
        <f>'Прогноз движ.ден.средств'!BU88</f>
        <v>0</v>
      </c>
      <c r="BV93" s="806">
        <f>'Прогноз движ.ден.средств'!BV88</f>
        <v>0</v>
      </c>
      <c r="BW93" s="806">
        <f>'Прогноз движ.ден.средств'!BW88</f>
        <v>0</v>
      </c>
      <c r="BX93" s="806">
        <f>'Прогноз движ.ден.средств'!BX88</f>
        <v>0</v>
      </c>
      <c r="BY93" s="806">
        <f>'Прогноз движ.ден.средств'!BY88</f>
        <v>0</v>
      </c>
      <c r="BZ93" s="806">
        <f>'Прогноз движ.ден.средств'!BZ88</f>
        <v>0</v>
      </c>
      <c r="CA93" s="806">
        <f>'Прогноз движ.ден.средств'!CA88</f>
        <v>0</v>
      </c>
      <c r="CB93" s="806">
        <f>'Прогноз движ.ден.средств'!CB88</f>
        <v>0</v>
      </c>
      <c r="CC93" s="806">
        <f>'Прогноз движ.ден.средств'!CC88</f>
        <v>0</v>
      </c>
      <c r="CD93" s="806">
        <f>'Прогноз движ.ден.средств'!CD88</f>
        <v>0</v>
      </c>
      <c r="CE93" s="806">
        <f>'Прогноз движ.ден.средств'!CE88</f>
        <v>0</v>
      </c>
      <c r="CF93" s="806">
        <f>'Прогноз движ.ден.средств'!CF88</f>
        <v>0</v>
      </c>
      <c r="CG93" s="806">
        <f>'Прогноз движ.ден.средств'!CG88</f>
        <v>0</v>
      </c>
      <c r="CH93" s="806">
        <f>'Прогноз движ.ден.средств'!CH88</f>
        <v>0</v>
      </c>
      <c r="CI93" s="806">
        <f>'Прогноз движ.ден.средств'!CI88</f>
        <v>0</v>
      </c>
      <c r="CJ93" s="806">
        <f>'Прогноз движ.ден.средств'!CJ88</f>
        <v>0</v>
      </c>
      <c r="CK93" s="806">
        <f>'Прогноз движ.ден.средств'!CK88</f>
        <v>0</v>
      </c>
      <c r="CL93" s="806">
        <f>'Прогноз движ.ден.средств'!CL88</f>
        <v>0</v>
      </c>
      <c r="CM93" s="806">
        <f>'Прогноз движ.ден.средств'!CM88</f>
        <v>0</v>
      </c>
      <c r="CN93" s="806">
        <f>'Прогноз движ.ден.средств'!CN88</f>
        <v>0</v>
      </c>
      <c r="CO93" s="806">
        <f>'Прогноз движ.ден.средств'!CO88</f>
        <v>0</v>
      </c>
      <c r="CP93" s="806">
        <f>'Прогноз движ.ден.средств'!CP88</f>
        <v>0</v>
      </c>
      <c r="CQ93" s="806">
        <f>'Прогноз движ.ден.средств'!CQ88</f>
        <v>0</v>
      </c>
      <c r="CR93" s="806">
        <f>'Прогноз движ.ден.средств'!CR88</f>
        <v>0</v>
      </c>
      <c r="CS93" s="806">
        <f>'Прогноз движ.ден.средств'!CS88</f>
        <v>0</v>
      </c>
      <c r="CT93" s="806">
        <f>'Прогноз движ.ден.средств'!CT88</f>
        <v>0</v>
      </c>
      <c r="CU93" s="806">
        <f>'Прогноз движ.ден.средств'!CU88</f>
        <v>0</v>
      </c>
      <c r="CV93" s="806">
        <f>'Прогноз движ.ден.средств'!CV88</f>
        <v>0</v>
      </c>
      <c r="CW93" s="806">
        <f>'Прогноз движ.ден.средств'!CW88</f>
        <v>0</v>
      </c>
      <c r="CX93" s="806">
        <f>'Прогноз движ.ден.средств'!CX88</f>
        <v>0</v>
      </c>
      <c r="CY93" s="806">
        <f>'Прогноз движ.ден.средств'!CY88</f>
        <v>0</v>
      </c>
      <c r="CZ93" s="806">
        <f>'Прогноз движ.ден.средств'!CZ88</f>
        <v>0</v>
      </c>
      <c r="DA93" s="806">
        <f>'Прогноз движ.ден.средств'!DA88</f>
        <v>0</v>
      </c>
      <c r="DB93" s="806">
        <f>'Прогноз движ.ден.средств'!DB88</f>
        <v>0</v>
      </c>
      <c r="DC93" s="806">
        <f>'Прогноз движ.ден.средств'!DC88</f>
        <v>0</v>
      </c>
      <c r="DD93" s="806">
        <f>'Прогноз движ.ден.средств'!DD88</f>
        <v>0</v>
      </c>
      <c r="DE93" s="806">
        <f>'Прогноз движ.ден.средств'!DE88</f>
        <v>0</v>
      </c>
      <c r="DF93" s="806">
        <f>'Прогноз движ.ден.средств'!DF88</f>
        <v>0</v>
      </c>
      <c r="DG93" s="806">
        <f>'Прогноз движ.ден.средств'!DG88</f>
        <v>0</v>
      </c>
      <c r="DH93" s="806">
        <f>'Прогноз движ.ден.средств'!DH88</f>
        <v>0</v>
      </c>
      <c r="DI93" s="806">
        <f>'Прогноз движ.ден.средств'!DI88</f>
        <v>0</v>
      </c>
      <c r="DJ93" s="806">
        <f>'Прогноз движ.ден.средств'!DJ88</f>
        <v>0</v>
      </c>
      <c r="DK93" s="806">
        <f>'Прогноз движ.ден.средств'!DK88</f>
        <v>0</v>
      </c>
      <c r="DL93" s="806">
        <f>'Прогноз движ.ден.средств'!DL88</f>
        <v>0</v>
      </c>
      <c r="DM93" s="806">
        <f>'Прогноз движ.ден.средств'!DM88</f>
        <v>0</v>
      </c>
      <c r="DN93" s="806">
        <f>'Прогноз движ.ден.средств'!DN88</f>
        <v>0</v>
      </c>
      <c r="DO93" s="806">
        <f>'Прогноз движ.ден.средств'!DO88</f>
        <v>0</v>
      </c>
      <c r="DP93" s="806">
        <f>'Прогноз движ.ден.средств'!DP88</f>
        <v>0</v>
      </c>
      <c r="DQ93" s="806">
        <f>'Прогноз движ.ден.средств'!DQ88</f>
        <v>0</v>
      </c>
      <c r="DR93" s="806">
        <f>'Прогноз движ.ден.средств'!DR88</f>
        <v>0</v>
      </c>
      <c r="DS93" s="806">
        <f>'Прогноз движ.ден.средств'!DS88</f>
        <v>0</v>
      </c>
      <c r="DT93" s="806">
        <f>'Прогноз движ.ден.средств'!DT88</f>
        <v>0</v>
      </c>
      <c r="DU93" s="806">
        <f>'Прогноз движ.ден.средств'!DU88</f>
        <v>0</v>
      </c>
      <c r="DV93" s="806">
        <f>'Прогноз движ.ден.средств'!DV88</f>
        <v>0</v>
      </c>
      <c r="DW93" s="806">
        <f>'Прогноз движ.ден.средств'!DW88</f>
        <v>0</v>
      </c>
      <c r="DX93" s="806">
        <f>'Прогноз движ.ден.средств'!DX88</f>
        <v>0</v>
      </c>
      <c r="DY93" s="806">
        <f>'Прогноз движ.ден.средств'!DY88</f>
        <v>0</v>
      </c>
      <c r="DZ93" s="806">
        <f>'Прогноз движ.ден.средств'!DZ88</f>
        <v>0</v>
      </c>
      <c r="EA93" s="806">
        <f>'Прогноз движ.ден.средств'!EA88</f>
        <v>0</v>
      </c>
      <c r="EB93" s="806">
        <f>'Прогноз движ.ден.средств'!EB88</f>
        <v>0</v>
      </c>
      <c r="EC93" s="806">
        <f>'Прогноз движ.ден.средств'!EC88</f>
        <v>0</v>
      </c>
      <c r="ED93" s="806">
        <f>'Прогноз движ.ден.средств'!ED88</f>
        <v>0</v>
      </c>
      <c r="EE93" s="806">
        <f>'Прогноз движ.ден.средств'!EE88</f>
        <v>0</v>
      </c>
      <c r="EF93" s="806">
        <f>'Прогноз движ.ден.средств'!EF88</f>
        <v>0</v>
      </c>
      <c r="EG93" s="806">
        <f>'Прогноз движ.ден.средств'!EG88</f>
        <v>0</v>
      </c>
      <c r="EH93" s="806">
        <f>'Прогноз движ.ден.средств'!EH88</f>
        <v>0</v>
      </c>
      <c r="EI93" s="806">
        <f>'Прогноз движ.ден.средств'!EI88</f>
        <v>0</v>
      </c>
      <c r="EJ93" s="806">
        <f>'Прогноз движ.ден.средств'!EJ88</f>
        <v>0</v>
      </c>
      <c r="EK93" s="806">
        <f>'Прогноз движ.ден.средств'!EK88</f>
        <v>0</v>
      </c>
    </row>
    <row r="94" spans="1:141" ht="31.5" x14ac:dyDescent="0.25">
      <c r="A94" s="193" t="s">
        <v>237</v>
      </c>
      <c r="B94" s="95" t="s">
        <v>977</v>
      </c>
      <c r="C94" s="806">
        <f>'Прогноз движ.ден.средств'!C89</f>
        <v>0</v>
      </c>
      <c r="D94" s="806">
        <f>'Прогноз движ.ден.средств'!D89</f>
        <v>0</v>
      </c>
      <c r="E94" s="806">
        <f>'Прогноз движ.ден.средств'!E89</f>
        <v>0</v>
      </c>
      <c r="F94" s="806">
        <f>'Прогноз движ.ден.средств'!F89</f>
        <v>0</v>
      </c>
      <c r="G94" s="806">
        <f>'Прогноз движ.ден.средств'!G89</f>
        <v>0</v>
      </c>
      <c r="H94" s="806">
        <f>'Прогноз движ.ден.средств'!H89</f>
        <v>0</v>
      </c>
      <c r="I94" s="806">
        <f>'Прогноз движ.ден.средств'!I89</f>
        <v>0</v>
      </c>
      <c r="J94" s="806">
        <f>'Прогноз движ.ден.средств'!J89</f>
        <v>0</v>
      </c>
      <c r="K94" s="806">
        <f>'Прогноз движ.ден.средств'!K89</f>
        <v>0</v>
      </c>
      <c r="L94" s="806">
        <f>'Прогноз движ.ден.средств'!L89</f>
        <v>0</v>
      </c>
      <c r="M94" s="806">
        <f>'Прогноз движ.ден.средств'!M89</f>
        <v>0</v>
      </c>
      <c r="N94" s="806">
        <f>'Прогноз движ.ден.средств'!N89</f>
        <v>0</v>
      </c>
      <c r="O94" s="806">
        <f>'Прогноз движ.ден.средств'!O89</f>
        <v>0</v>
      </c>
      <c r="P94" s="806">
        <f>'Прогноз движ.ден.средств'!P89</f>
        <v>0</v>
      </c>
      <c r="Q94" s="806">
        <f>'Прогноз движ.ден.средств'!Q89</f>
        <v>0</v>
      </c>
      <c r="R94" s="806">
        <f>'Прогноз движ.ден.средств'!R89</f>
        <v>0</v>
      </c>
      <c r="S94" s="806">
        <f>'Прогноз движ.ден.средств'!S89</f>
        <v>0</v>
      </c>
      <c r="T94" s="806">
        <f>'Прогноз движ.ден.средств'!T89</f>
        <v>0</v>
      </c>
      <c r="U94" s="806">
        <f>'Прогноз движ.ден.средств'!U89</f>
        <v>0</v>
      </c>
      <c r="V94" s="806">
        <f>'Прогноз движ.ден.средств'!V89</f>
        <v>0</v>
      </c>
      <c r="W94" s="806">
        <f>'Прогноз движ.ден.средств'!W89</f>
        <v>0</v>
      </c>
      <c r="X94" s="806">
        <f>'Прогноз движ.ден.средств'!X89</f>
        <v>0</v>
      </c>
      <c r="Y94" s="806">
        <f>'Прогноз движ.ден.средств'!Y89</f>
        <v>0</v>
      </c>
      <c r="Z94" s="806">
        <f>'Прогноз движ.ден.средств'!Z89</f>
        <v>0</v>
      </c>
      <c r="AA94" s="806">
        <f>'Прогноз движ.ден.средств'!AA89</f>
        <v>0</v>
      </c>
      <c r="AB94" s="806">
        <f>'Прогноз движ.ден.средств'!AB89</f>
        <v>0</v>
      </c>
      <c r="AC94" s="806">
        <f>'Прогноз движ.ден.средств'!AC89</f>
        <v>0</v>
      </c>
      <c r="AD94" s="806">
        <f>'Прогноз движ.ден.средств'!AD89</f>
        <v>0</v>
      </c>
      <c r="AE94" s="806">
        <f>'Прогноз движ.ден.средств'!AE89</f>
        <v>0</v>
      </c>
      <c r="AF94" s="806">
        <f>'Прогноз движ.ден.средств'!AF89</f>
        <v>0</v>
      </c>
      <c r="AG94" s="806">
        <f>'Прогноз движ.ден.средств'!AG89</f>
        <v>0</v>
      </c>
      <c r="AH94" s="806">
        <f>'Прогноз движ.ден.средств'!AH89</f>
        <v>0</v>
      </c>
      <c r="AI94" s="806">
        <f>'Прогноз движ.ден.средств'!AI89</f>
        <v>0</v>
      </c>
      <c r="AJ94" s="806">
        <f>'Прогноз движ.ден.средств'!AJ89</f>
        <v>0</v>
      </c>
      <c r="AK94" s="806">
        <f>'Прогноз движ.ден.средств'!AK89</f>
        <v>0</v>
      </c>
      <c r="AL94" s="806">
        <f>'Прогноз движ.ден.средств'!AL89</f>
        <v>0</v>
      </c>
      <c r="AM94" s="806">
        <f>'Прогноз движ.ден.средств'!AM89</f>
        <v>0</v>
      </c>
      <c r="AN94" s="806">
        <f>'Прогноз движ.ден.средств'!AN89</f>
        <v>0</v>
      </c>
      <c r="AO94" s="806">
        <f>'Прогноз движ.ден.средств'!AO89</f>
        <v>0</v>
      </c>
      <c r="AP94" s="806">
        <f>'Прогноз движ.ден.средств'!AP89</f>
        <v>0</v>
      </c>
      <c r="AQ94" s="806">
        <f>'Прогноз движ.ден.средств'!AQ89</f>
        <v>0</v>
      </c>
      <c r="AR94" s="806">
        <f>'Прогноз движ.ден.средств'!AR89</f>
        <v>0</v>
      </c>
      <c r="AS94" s="806">
        <f>'Прогноз движ.ден.средств'!AS89</f>
        <v>0</v>
      </c>
      <c r="AT94" s="806">
        <f>'Прогноз движ.ден.средств'!AT89</f>
        <v>0</v>
      </c>
      <c r="AU94" s="806">
        <f>'Прогноз движ.ден.средств'!AU89</f>
        <v>0</v>
      </c>
      <c r="AV94" s="806">
        <f>'Прогноз движ.ден.средств'!AV89</f>
        <v>0</v>
      </c>
      <c r="AW94" s="806">
        <f>'Прогноз движ.ден.средств'!AW89</f>
        <v>0</v>
      </c>
      <c r="AX94" s="806">
        <f>'Прогноз движ.ден.средств'!AX89</f>
        <v>0</v>
      </c>
      <c r="AY94" s="806">
        <f>'Прогноз движ.ден.средств'!AY89</f>
        <v>0</v>
      </c>
      <c r="AZ94" s="806">
        <f>'Прогноз движ.ден.средств'!AZ89</f>
        <v>0</v>
      </c>
      <c r="BA94" s="806">
        <f>'Прогноз движ.ден.средств'!BA89</f>
        <v>0</v>
      </c>
      <c r="BB94" s="806">
        <f>'Прогноз движ.ден.средств'!BB89</f>
        <v>0</v>
      </c>
      <c r="BC94" s="806">
        <f>'Прогноз движ.ден.средств'!BC89</f>
        <v>0</v>
      </c>
      <c r="BD94" s="806">
        <f>'Прогноз движ.ден.средств'!BD89</f>
        <v>0</v>
      </c>
      <c r="BE94" s="806">
        <f>'Прогноз движ.ден.средств'!BE89</f>
        <v>0</v>
      </c>
      <c r="BF94" s="806">
        <f>'Прогноз движ.ден.средств'!BF89</f>
        <v>0</v>
      </c>
      <c r="BG94" s="806">
        <f>'Прогноз движ.ден.средств'!BG89</f>
        <v>0</v>
      </c>
      <c r="BH94" s="806">
        <f>'Прогноз движ.ден.средств'!BH89</f>
        <v>0</v>
      </c>
      <c r="BI94" s="806">
        <f>'Прогноз движ.ден.средств'!BI89</f>
        <v>0</v>
      </c>
      <c r="BJ94" s="806">
        <f>'Прогноз движ.ден.средств'!BJ89</f>
        <v>0</v>
      </c>
      <c r="BK94" s="806">
        <f>'Прогноз движ.ден.средств'!BK89</f>
        <v>0</v>
      </c>
      <c r="BL94" s="806">
        <f>'Прогноз движ.ден.средств'!BL89</f>
        <v>0</v>
      </c>
      <c r="BM94" s="806">
        <f>'Прогноз движ.ден.средств'!BM89</f>
        <v>0</v>
      </c>
      <c r="BN94" s="806">
        <f>'Прогноз движ.ден.средств'!BN89</f>
        <v>0</v>
      </c>
      <c r="BO94" s="806">
        <f>'Прогноз движ.ден.средств'!BO89</f>
        <v>0</v>
      </c>
      <c r="BP94" s="806">
        <f>'Прогноз движ.ден.средств'!BP89</f>
        <v>0</v>
      </c>
      <c r="BQ94" s="806">
        <f>'Прогноз движ.ден.средств'!BQ89</f>
        <v>0</v>
      </c>
      <c r="BR94" s="806">
        <f>'Прогноз движ.ден.средств'!BR89</f>
        <v>0</v>
      </c>
      <c r="BS94" s="806">
        <f>'Прогноз движ.ден.средств'!BS89</f>
        <v>0</v>
      </c>
      <c r="BT94" s="806">
        <f>'Прогноз движ.ден.средств'!BT89</f>
        <v>0</v>
      </c>
      <c r="BU94" s="806">
        <f>'Прогноз движ.ден.средств'!BU89</f>
        <v>0</v>
      </c>
      <c r="BV94" s="806">
        <f>'Прогноз движ.ден.средств'!BV89</f>
        <v>0</v>
      </c>
      <c r="BW94" s="806">
        <f>'Прогноз движ.ден.средств'!BW89</f>
        <v>0</v>
      </c>
      <c r="BX94" s="806">
        <f>'Прогноз движ.ден.средств'!BX89</f>
        <v>0</v>
      </c>
      <c r="BY94" s="806">
        <f>'Прогноз движ.ден.средств'!BY89</f>
        <v>0</v>
      </c>
      <c r="BZ94" s="806">
        <f>'Прогноз движ.ден.средств'!BZ89</f>
        <v>0</v>
      </c>
      <c r="CA94" s="806">
        <f>'Прогноз движ.ден.средств'!CA89</f>
        <v>0</v>
      </c>
      <c r="CB94" s="806">
        <f>'Прогноз движ.ден.средств'!CB89</f>
        <v>0</v>
      </c>
      <c r="CC94" s="806">
        <f>'Прогноз движ.ден.средств'!CC89</f>
        <v>0</v>
      </c>
      <c r="CD94" s="806">
        <f>'Прогноз движ.ден.средств'!CD89</f>
        <v>0</v>
      </c>
      <c r="CE94" s="806">
        <f>'Прогноз движ.ден.средств'!CE89</f>
        <v>0</v>
      </c>
      <c r="CF94" s="806">
        <f>'Прогноз движ.ден.средств'!CF89</f>
        <v>0</v>
      </c>
      <c r="CG94" s="806">
        <f>'Прогноз движ.ден.средств'!CG89</f>
        <v>0</v>
      </c>
      <c r="CH94" s="806">
        <f>'Прогноз движ.ден.средств'!CH89</f>
        <v>0</v>
      </c>
      <c r="CI94" s="806">
        <f>'Прогноз движ.ден.средств'!CI89</f>
        <v>0</v>
      </c>
      <c r="CJ94" s="806">
        <f>'Прогноз движ.ден.средств'!CJ89</f>
        <v>0</v>
      </c>
      <c r="CK94" s="806">
        <f>'Прогноз движ.ден.средств'!CK89</f>
        <v>0</v>
      </c>
      <c r="CL94" s="806">
        <f>'Прогноз движ.ден.средств'!CL89</f>
        <v>0</v>
      </c>
      <c r="CM94" s="806">
        <f>'Прогноз движ.ден.средств'!CM89</f>
        <v>0</v>
      </c>
      <c r="CN94" s="806">
        <f>'Прогноз движ.ден.средств'!CN89</f>
        <v>0</v>
      </c>
      <c r="CO94" s="806">
        <f>'Прогноз движ.ден.средств'!CO89</f>
        <v>0</v>
      </c>
      <c r="CP94" s="806">
        <f>'Прогноз движ.ден.средств'!CP89</f>
        <v>0</v>
      </c>
      <c r="CQ94" s="806">
        <f>'Прогноз движ.ден.средств'!CQ89</f>
        <v>0</v>
      </c>
      <c r="CR94" s="806">
        <f>'Прогноз движ.ден.средств'!CR89</f>
        <v>0</v>
      </c>
      <c r="CS94" s="806">
        <f>'Прогноз движ.ден.средств'!CS89</f>
        <v>0</v>
      </c>
      <c r="CT94" s="806">
        <f>'Прогноз движ.ден.средств'!CT89</f>
        <v>0</v>
      </c>
      <c r="CU94" s="806">
        <f>'Прогноз движ.ден.средств'!CU89</f>
        <v>0</v>
      </c>
      <c r="CV94" s="806">
        <f>'Прогноз движ.ден.средств'!CV89</f>
        <v>0</v>
      </c>
      <c r="CW94" s="806">
        <f>'Прогноз движ.ден.средств'!CW89</f>
        <v>0</v>
      </c>
      <c r="CX94" s="806">
        <f>'Прогноз движ.ден.средств'!CX89</f>
        <v>0</v>
      </c>
      <c r="CY94" s="806">
        <f>'Прогноз движ.ден.средств'!CY89</f>
        <v>0</v>
      </c>
      <c r="CZ94" s="806">
        <f>'Прогноз движ.ден.средств'!CZ89</f>
        <v>0</v>
      </c>
      <c r="DA94" s="806">
        <f>'Прогноз движ.ден.средств'!DA89</f>
        <v>0</v>
      </c>
      <c r="DB94" s="806">
        <f>'Прогноз движ.ден.средств'!DB89</f>
        <v>0</v>
      </c>
      <c r="DC94" s="806">
        <f>'Прогноз движ.ден.средств'!DC89</f>
        <v>0</v>
      </c>
      <c r="DD94" s="806">
        <f>'Прогноз движ.ден.средств'!DD89</f>
        <v>0</v>
      </c>
      <c r="DE94" s="806">
        <f>'Прогноз движ.ден.средств'!DE89</f>
        <v>0</v>
      </c>
      <c r="DF94" s="806">
        <f>'Прогноз движ.ден.средств'!DF89</f>
        <v>0</v>
      </c>
      <c r="DG94" s="806">
        <f>'Прогноз движ.ден.средств'!DG89</f>
        <v>0</v>
      </c>
      <c r="DH94" s="806">
        <f>'Прогноз движ.ден.средств'!DH89</f>
        <v>0</v>
      </c>
      <c r="DI94" s="806">
        <f>'Прогноз движ.ден.средств'!DI89</f>
        <v>0</v>
      </c>
      <c r="DJ94" s="806">
        <f>'Прогноз движ.ден.средств'!DJ89</f>
        <v>0</v>
      </c>
      <c r="DK94" s="806">
        <f>'Прогноз движ.ден.средств'!DK89</f>
        <v>0</v>
      </c>
      <c r="DL94" s="806">
        <f>'Прогноз движ.ден.средств'!DL89</f>
        <v>0</v>
      </c>
      <c r="DM94" s="806">
        <f>'Прогноз движ.ден.средств'!DM89</f>
        <v>0</v>
      </c>
      <c r="DN94" s="806">
        <f>'Прогноз движ.ден.средств'!DN89</f>
        <v>0</v>
      </c>
      <c r="DO94" s="806">
        <f>'Прогноз движ.ден.средств'!DO89</f>
        <v>0</v>
      </c>
      <c r="DP94" s="806">
        <f>'Прогноз движ.ден.средств'!DP89</f>
        <v>0</v>
      </c>
      <c r="DQ94" s="806">
        <f>'Прогноз движ.ден.средств'!DQ89</f>
        <v>0</v>
      </c>
      <c r="DR94" s="806">
        <f>'Прогноз движ.ден.средств'!DR89</f>
        <v>0</v>
      </c>
      <c r="DS94" s="806">
        <f>'Прогноз движ.ден.средств'!DS89</f>
        <v>0</v>
      </c>
      <c r="DT94" s="806">
        <f>'Прогноз движ.ден.средств'!DT89</f>
        <v>0</v>
      </c>
      <c r="DU94" s="806">
        <f>'Прогноз движ.ден.средств'!DU89</f>
        <v>0</v>
      </c>
      <c r="DV94" s="806">
        <f>'Прогноз движ.ден.средств'!DV89</f>
        <v>0</v>
      </c>
      <c r="DW94" s="806">
        <f>'Прогноз движ.ден.средств'!DW89</f>
        <v>0</v>
      </c>
      <c r="DX94" s="806">
        <f>'Прогноз движ.ден.средств'!DX89</f>
        <v>0</v>
      </c>
      <c r="DY94" s="806">
        <f>'Прогноз движ.ден.средств'!DY89</f>
        <v>0</v>
      </c>
      <c r="DZ94" s="806">
        <f>'Прогноз движ.ден.средств'!DZ89</f>
        <v>0</v>
      </c>
      <c r="EA94" s="806">
        <f>'Прогноз движ.ден.средств'!EA89</f>
        <v>0</v>
      </c>
      <c r="EB94" s="806">
        <f>'Прогноз движ.ден.средств'!EB89</f>
        <v>0</v>
      </c>
      <c r="EC94" s="806">
        <f>'Прогноз движ.ден.средств'!EC89</f>
        <v>0</v>
      </c>
      <c r="ED94" s="806">
        <f>'Прогноз движ.ден.средств'!ED89</f>
        <v>0</v>
      </c>
      <c r="EE94" s="806">
        <f>'Прогноз движ.ден.средств'!EE89</f>
        <v>0</v>
      </c>
      <c r="EF94" s="806">
        <f>'Прогноз движ.ден.средств'!EF89</f>
        <v>0</v>
      </c>
      <c r="EG94" s="806">
        <f>'Прогноз движ.ден.средств'!EG89</f>
        <v>0</v>
      </c>
      <c r="EH94" s="806">
        <f>'Прогноз движ.ден.средств'!EH89</f>
        <v>0</v>
      </c>
      <c r="EI94" s="806">
        <f>'Прогноз движ.ден.средств'!EI89</f>
        <v>0</v>
      </c>
      <c r="EJ94" s="806">
        <f>'Прогноз движ.ден.средств'!EJ89</f>
        <v>0</v>
      </c>
      <c r="EK94" s="806">
        <f>'Прогноз движ.ден.средств'!EK89</f>
        <v>0</v>
      </c>
    </row>
    <row r="95" spans="1:141" ht="47.25" x14ac:dyDescent="0.25">
      <c r="A95" s="193" t="s">
        <v>248</v>
      </c>
      <c r="B95" s="95" t="s">
        <v>877</v>
      </c>
      <c r="C95" s="806">
        <f>'Прогноз движ.ден.средств'!C90</f>
        <v>0</v>
      </c>
      <c r="D95" s="806">
        <f>'Прогноз движ.ден.средств'!D90</f>
        <v>0</v>
      </c>
      <c r="E95" s="806">
        <f>'Прогноз движ.ден.средств'!E90</f>
        <v>0</v>
      </c>
      <c r="F95" s="806">
        <f>'Прогноз движ.ден.средств'!F90</f>
        <v>0</v>
      </c>
      <c r="G95" s="806">
        <f>'Прогноз движ.ден.средств'!G90</f>
        <v>0</v>
      </c>
      <c r="H95" s="806">
        <f>'Прогноз движ.ден.средств'!H90</f>
        <v>0</v>
      </c>
      <c r="I95" s="806">
        <f>'Прогноз движ.ден.средств'!I90</f>
        <v>0</v>
      </c>
      <c r="J95" s="806">
        <f>'Прогноз движ.ден.средств'!J90</f>
        <v>0</v>
      </c>
      <c r="K95" s="806">
        <f>'Прогноз движ.ден.средств'!K90</f>
        <v>0</v>
      </c>
      <c r="L95" s="806">
        <f>'Прогноз движ.ден.средств'!L90</f>
        <v>0</v>
      </c>
      <c r="M95" s="806">
        <f>'Прогноз движ.ден.средств'!M90</f>
        <v>0</v>
      </c>
      <c r="N95" s="806">
        <f>'Прогноз движ.ден.средств'!N90</f>
        <v>0</v>
      </c>
      <c r="O95" s="806">
        <f>'Прогноз движ.ден.средств'!O90</f>
        <v>0</v>
      </c>
      <c r="P95" s="806">
        <f>'Прогноз движ.ден.средств'!P90</f>
        <v>0</v>
      </c>
      <c r="Q95" s="806">
        <f>'Прогноз движ.ден.средств'!Q90</f>
        <v>0</v>
      </c>
      <c r="R95" s="806">
        <f>'Прогноз движ.ден.средств'!R90</f>
        <v>0</v>
      </c>
      <c r="S95" s="806">
        <f>'Прогноз движ.ден.средств'!S90</f>
        <v>0</v>
      </c>
      <c r="T95" s="806">
        <f>'Прогноз движ.ден.средств'!T90</f>
        <v>0</v>
      </c>
      <c r="U95" s="806">
        <f>'Прогноз движ.ден.средств'!U90</f>
        <v>0</v>
      </c>
      <c r="V95" s="806">
        <f>'Прогноз движ.ден.средств'!V90</f>
        <v>0</v>
      </c>
      <c r="W95" s="806">
        <f>'Прогноз движ.ден.средств'!W90</f>
        <v>0</v>
      </c>
      <c r="X95" s="806">
        <f>'Прогноз движ.ден.средств'!X90</f>
        <v>0</v>
      </c>
      <c r="Y95" s="806">
        <f>'Прогноз движ.ден.средств'!Y90</f>
        <v>0</v>
      </c>
      <c r="Z95" s="806">
        <f>'Прогноз движ.ден.средств'!Z90</f>
        <v>0</v>
      </c>
      <c r="AA95" s="806">
        <f>'Прогноз движ.ден.средств'!AA90</f>
        <v>0</v>
      </c>
      <c r="AB95" s="806">
        <f>'Прогноз движ.ден.средств'!AB90</f>
        <v>0</v>
      </c>
      <c r="AC95" s="806">
        <f>'Прогноз движ.ден.средств'!AC90</f>
        <v>0</v>
      </c>
      <c r="AD95" s="806">
        <f>'Прогноз движ.ден.средств'!AD90</f>
        <v>0</v>
      </c>
      <c r="AE95" s="806">
        <f>'Прогноз движ.ден.средств'!AE90</f>
        <v>0</v>
      </c>
      <c r="AF95" s="806">
        <f>'Прогноз движ.ден.средств'!AF90</f>
        <v>0</v>
      </c>
      <c r="AG95" s="806">
        <f>'Прогноз движ.ден.средств'!AG90</f>
        <v>0</v>
      </c>
      <c r="AH95" s="806">
        <f>'Прогноз движ.ден.средств'!AH90</f>
        <v>0</v>
      </c>
      <c r="AI95" s="806">
        <f>'Прогноз движ.ден.средств'!AI90</f>
        <v>0</v>
      </c>
      <c r="AJ95" s="806">
        <f>'Прогноз движ.ден.средств'!AJ90</f>
        <v>0</v>
      </c>
      <c r="AK95" s="806">
        <f>'Прогноз движ.ден.средств'!AK90</f>
        <v>0</v>
      </c>
      <c r="AL95" s="806">
        <f>'Прогноз движ.ден.средств'!AL90</f>
        <v>0</v>
      </c>
      <c r="AM95" s="806">
        <f>'Прогноз движ.ден.средств'!AM90</f>
        <v>0</v>
      </c>
      <c r="AN95" s="806">
        <f>'Прогноз движ.ден.средств'!AN90</f>
        <v>0</v>
      </c>
      <c r="AO95" s="806">
        <f>'Прогноз движ.ден.средств'!AO90</f>
        <v>0</v>
      </c>
      <c r="AP95" s="806">
        <f>'Прогноз движ.ден.средств'!AP90</f>
        <v>0</v>
      </c>
      <c r="AQ95" s="806">
        <f>'Прогноз движ.ден.средств'!AQ90</f>
        <v>0</v>
      </c>
      <c r="AR95" s="806">
        <f>'Прогноз движ.ден.средств'!AR90</f>
        <v>0</v>
      </c>
      <c r="AS95" s="806">
        <f>'Прогноз движ.ден.средств'!AS90</f>
        <v>0</v>
      </c>
      <c r="AT95" s="806">
        <f>'Прогноз движ.ден.средств'!AT90</f>
        <v>0</v>
      </c>
      <c r="AU95" s="806">
        <f>'Прогноз движ.ден.средств'!AU90</f>
        <v>0</v>
      </c>
      <c r="AV95" s="806">
        <f>'Прогноз движ.ден.средств'!AV90</f>
        <v>0</v>
      </c>
      <c r="AW95" s="806">
        <f>'Прогноз движ.ден.средств'!AW90</f>
        <v>0</v>
      </c>
      <c r="AX95" s="806">
        <f>'Прогноз движ.ден.средств'!AX90</f>
        <v>0</v>
      </c>
      <c r="AY95" s="806">
        <f>'Прогноз движ.ден.средств'!AY90</f>
        <v>0</v>
      </c>
      <c r="AZ95" s="806">
        <f>'Прогноз движ.ден.средств'!AZ90</f>
        <v>0</v>
      </c>
      <c r="BA95" s="806">
        <f>'Прогноз движ.ден.средств'!BA90</f>
        <v>0</v>
      </c>
      <c r="BB95" s="806">
        <f>'Прогноз движ.ден.средств'!BB90</f>
        <v>0</v>
      </c>
      <c r="BC95" s="806">
        <f>'Прогноз движ.ден.средств'!BC90</f>
        <v>0</v>
      </c>
      <c r="BD95" s="806">
        <f>'Прогноз движ.ден.средств'!BD90</f>
        <v>0</v>
      </c>
      <c r="BE95" s="806">
        <f>'Прогноз движ.ден.средств'!BE90</f>
        <v>0</v>
      </c>
      <c r="BF95" s="806">
        <f>'Прогноз движ.ден.средств'!BF90</f>
        <v>0</v>
      </c>
      <c r="BG95" s="806">
        <f>'Прогноз движ.ден.средств'!BG90</f>
        <v>0</v>
      </c>
      <c r="BH95" s="806">
        <f>'Прогноз движ.ден.средств'!BH90</f>
        <v>0</v>
      </c>
      <c r="BI95" s="806">
        <f>'Прогноз движ.ден.средств'!BI90</f>
        <v>0</v>
      </c>
      <c r="BJ95" s="806">
        <f>'Прогноз движ.ден.средств'!BJ90</f>
        <v>0</v>
      </c>
      <c r="BK95" s="806">
        <f>'Прогноз движ.ден.средств'!BK90</f>
        <v>0</v>
      </c>
      <c r="BL95" s="806">
        <f>'Прогноз движ.ден.средств'!BL90</f>
        <v>0</v>
      </c>
      <c r="BM95" s="806">
        <f>'Прогноз движ.ден.средств'!BM90</f>
        <v>0</v>
      </c>
      <c r="BN95" s="806">
        <f>'Прогноз движ.ден.средств'!BN90</f>
        <v>0</v>
      </c>
      <c r="BO95" s="806">
        <f>'Прогноз движ.ден.средств'!BO90</f>
        <v>0</v>
      </c>
      <c r="BP95" s="806">
        <f>'Прогноз движ.ден.средств'!BP90</f>
        <v>0</v>
      </c>
      <c r="BQ95" s="806">
        <f>'Прогноз движ.ден.средств'!BQ90</f>
        <v>0</v>
      </c>
      <c r="BR95" s="806">
        <f>'Прогноз движ.ден.средств'!BR90</f>
        <v>0</v>
      </c>
      <c r="BS95" s="806">
        <f>'Прогноз движ.ден.средств'!BS90</f>
        <v>0</v>
      </c>
      <c r="BT95" s="806">
        <f>'Прогноз движ.ден.средств'!BT90</f>
        <v>0</v>
      </c>
      <c r="BU95" s="806">
        <f>'Прогноз движ.ден.средств'!BU90</f>
        <v>0</v>
      </c>
      <c r="BV95" s="806">
        <f>'Прогноз движ.ден.средств'!BV90</f>
        <v>0</v>
      </c>
      <c r="BW95" s="806">
        <f>'Прогноз движ.ден.средств'!BW90</f>
        <v>0</v>
      </c>
      <c r="BX95" s="806">
        <f>'Прогноз движ.ден.средств'!BX90</f>
        <v>0</v>
      </c>
      <c r="BY95" s="806">
        <f>'Прогноз движ.ден.средств'!BY90</f>
        <v>0</v>
      </c>
      <c r="BZ95" s="806">
        <f>'Прогноз движ.ден.средств'!BZ90</f>
        <v>0</v>
      </c>
      <c r="CA95" s="806">
        <f>'Прогноз движ.ден.средств'!CA90</f>
        <v>0</v>
      </c>
      <c r="CB95" s="806">
        <f>'Прогноз движ.ден.средств'!CB90</f>
        <v>0</v>
      </c>
      <c r="CC95" s="806">
        <f>'Прогноз движ.ден.средств'!CC90</f>
        <v>0</v>
      </c>
      <c r="CD95" s="806">
        <f>'Прогноз движ.ден.средств'!CD90</f>
        <v>0</v>
      </c>
      <c r="CE95" s="806">
        <f>'Прогноз движ.ден.средств'!CE90</f>
        <v>0</v>
      </c>
      <c r="CF95" s="806">
        <f>'Прогноз движ.ден.средств'!CF90</f>
        <v>0</v>
      </c>
      <c r="CG95" s="806">
        <f>'Прогноз движ.ден.средств'!CG90</f>
        <v>0</v>
      </c>
      <c r="CH95" s="806">
        <f>'Прогноз движ.ден.средств'!CH90</f>
        <v>0</v>
      </c>
      <c r="CI95" s="806">
        <f>'Прогноз движ.ден.средств'!CI90</f>
        <v>0</v>
      </c>
      <c r="CJ95" s="806">
        <f>'Прогноз движ.ден.средств'!CJ90</f>
        <v>0</v>
      </c>
      <c r="CK95" s="806">
        <f>'Прогноз движ.ден.средств'!CK90</f>
        <v>0</v>
      </c>
      <c r="CL95" s="806">
        <f>'Прогноз движ.ден.средств'!CL90</f>
        <v>0</v>
      </c>
      <c r="CM95" s="806">
        <f>'Прогноз движ.ден.средств'!CM90</f>
        <v>0</v>
      </c>
      <c r="CN95" s="806">
        <f>'Прогноз движ.ден.средств'!CN90</f>
        <v>0</v>
      </c>
      <c r="CO95" s="806">
        <f>'Прогноз движ.ден.средств'!CO90</f>
        <v>0</v>
      </c>
      <c r="CP95" s="806">
        <f>'Прогноз движ.ден.средств'!CP90</f>
        <v>0</v>
      </c>
      <c r="CQ95" s="806">
        <f>'Прогноз движ.ден.средств'!CQ90</f>
        <v>0</v>
      </c>
      <c r="CR95" s="806">
        <f>'Прогноз движ.ден.средств'!CR90</f>
        <v>0</v>
      </c>
      <c r="CS95" s="806">
        <f>'Прогноз движ.ден.средств'!CS90</f>
        <v>0</v>
      </c>
      <c r="CT95" s="806">
        <f>'Прогноз движ.ден.средств'!CT90</f>
        <v>0</v>
      </c>
      <c r="CU95" s="806">
        <f>'Прогноз движ.ден.средств'!CU90</f>
        <v>0</v>
      </c>
      <c r="CV95" s="806">
        <f>'Прогноз движ.ден.средств'!CV90</f>
        <v>0</v>
      </c>
      <c r="CW95" s="806">
        <f>'Прогноз движ.ден.средств'!CW90</f>
        <v>0</v>
      </c>
      <c r="CX95" s="806">
        <f>'Прогноз движ.ден.средств'!CX90</f>
        <v>0</v>
      </c>
      <c r="CY95" s="806">
        <f>'Прогноз движ.ден.средств'!CY90</f>
        <v>0</v>
      </c>
      <c r="CZ95" s="806">
        <f>'Прогноз движ.ден.средств'!CZ90</f>
        <v>0</v>
      </c>
      <c r="DA95" s="806">
        <f>'Прогноз движ.ден.средств'!DA90</f>
        <v>0</v>
      </c>
      <c r="DB95" s="806">
        <f>'Прогноз движ.ден.средств'!DB90</f>
        <v>0</v>
      </c>
      <c r="DC95" s="806">
        <f>'Прогноз движ.ден.средств'!DC90</f>
        <v>0</v>
      </c>
      <c r="DD95" s="806">
        <f>'Прогноз движ.ден.средств'!DD90</f>
        <v>0</v>
      </c>
      <c r="DE95" s="806">
        <f>'Прогноз движ.ден.средств'!DE90</f>
        <v>0</v>
      </c>
      <c r="DF95" s="806">
        <f>'Прогноз движ.ден.средств'!DF90</f>
        <v>0</v>
      </c>
      <c r="DG95" s="806">
        <f>'Прогноз движ.ден.средств'!DG90</f>
        <v>0</v>
      </c>
      <c r="DH95" s="806">
        <f>'Прогноз движ.ден.средств'!DH90</f>
        <v>0</v>
      </c>
      <c r="DI95" s="806">
        <f>'Прогноз движ.ден.средств'!DI90</f>
        <v>0</v>
      </c>
      <c r="DJ95" s="806">
        <f>'Прогноз движ.ден.средств'!DJ90</f>
        <v>0</v>
      </c>
      <c r="DK95" s="806">
        <f>'Прогноз движ.ден.средств'!DK90</f>
        <v>0</v>
      </c>
      <c r="DL95" s="806">
        <f>'Прогноз движ.ден.средств'!DL90</f>
        <v>0</v>
      </c>
      <c r="DM95" s="806">
        <f>'Прогноз движ.ден.средств'!DM90</f>
        <v>0</v>
      </c>
      <c r="DN95" s="806">
        <f>'Прогноз движ.ден.средств'!DN90</f>
        <v>0</v>
      </c>
      <c r="DO95" s="806">
        <f>'Прогноз движ.ден.средств'!DO90</f>
        <v>0</v>
      </c>
      <c r="DP95" s="806">
        <f>'Прогноз движ.ден.средств'!DP90</f>
        <v>0</v>
      </c>
      <c r="DQ95" s="806">
        <f>'Прогноз движ.ден.средств'!DQ90</f>
        <v>0</v>
      </c>
      <c r="DR95" s="806">
        <f>'Прогноз движ.ден.средств'!DR90</f>
        <v>0</v>
      </c>
      <c r="DS95" s="806">
        <f>'Прогноз движ.ден.средств'!DS90</f>
        <v>0</v>
      </c>
      <c r="DT95" s="806">
        <f>'Прогноз движ.ден.средств'!DT90</f>
        <v>0</v>
      </c>
      <c r="DU95" s="806">
        <f>'Прогноз движ.ден.средств'!DU90</f>
        <v>0</v>
      </c>
      <c r="DV95" s="806">
        <f>'Прогноз движ.ден.средств'!DV90</f>
        <v>0</v>
      </c>
      <c r="DW95" s="806">
        <f>'Прогноз движ.ден.средств'!DW90</f>
        <v>0</v>
      </c>
      <c r="DX95" s="806">
        <f>'Прогноз движ.ден.средств'!DX90</f>
        <v>0</v>
      </c>
      <c r="DY95" s="806">
        <f>'Прогноз движ.ден.средств'!DY90</f>
        <v>0</v>
      </c>
      <c r="DZ95" s="806">
        <f>'Прогноз движ.ден.средств'!DZ90</f>
        <v>0</v>
      </c>
      <c r="EA95" s="806">
        <f>'Прогноз движ.ден.средств'!EA90</f>
        <v>0</v>
      </c>
      <c r="EB95" s="806">
        <f>'Прогноз движ.ден.средств'!EB90</f>
        <v>0</v>
      </c>
      <c r="EC95" s="806">
        <f>'Прогноз движ.ден.средств'!EC90</f>
        <v>0</v>
      </c>
      <c r="ED95" s="806">
        <f>'Прогноз движ.ден.средств'!ED90</f>
        <v>0</v>
      </c>
      <c r="EE95" s="806">
        <f>'Прогноз движ.ден.средств'!EE90</f>
        <v>0</v>
      </c>
      <c r="EF95" s="806">
        <f>'Прогноз движ.ден.средств'!EF90</f>
        <v>0</v>
      </c>
      <c r="EG95" s="806">
        <f>'Прогноз движ.ден.средств'!EG90</f>
        <v>0</v>
      </c>
      <c r="EH95" s="806">
        <f>'Прогноз движ.ден.средств'!EH90</f>
        <v>0</v>
      </c>
      <c r="EI95" s="806">
        <f>'Прогноз движ.ден.средств'!EI90</f>
        <v>0</v>
      </c>
      <c r="EJ95" s="806">
        <f>'Прогноз движ.ден.средств'!EJ90</f>
        <v>0</v>
      </c>
      <c r="EK95" s="806">
        <f>'Прогноз движ.ден.средств'!EK90</f>
        <v>0</v>
      </c>
    </row>
    <row r="96" spans="1:141" ht="19.5" x14ac:dyDescent="0.25">
      <c r="A96" s="58"/>
      <c r="B96" s="56"/>
      <c r="C96" s="56"/>
      <c r="D96" s="56"/>
      <c r="E96" s="56"/>
      <c r="F96" s="56"/>
      <c r="G96" s="56"/>
      <c r="H96" s="56"/>
      <c r="I96" s="56"/>
      <c r="J96" s="56"/>
      <c r="K96" s="56"/>
      <c r="L96" s="56"/>
      <c r="M96" s="56"/>
      <c r="N96" s="56"/>
      <c r="O96" s="56"/>
      <c r="P96" s="56"/>
      <c r="Q96" s="56"/>
    </row>
    <row r="97" spans="1:17" ht="19.5" x14ac:dyDescent="0.25">
      <c r="A97" s="58"/>
      <c r="B97" s="56"/>
      <c r="C97" s="56"/>
      <c r="D97" s="56"/>
      <c r="E97" s="56"/>
      <c r="F97" s="56"/>
      <c r="G97" s="56"/>
      <c r="H97" s="56"/>
      <c r="I97" s="56"/>
      <c r="J97" s="56"/>
      <c r="K97" s="56"/>
      <c r="L97" s="56"/>
      <c r="M97" s="56"/>
      <c r="N97" s="56"/>
      <c r="O97" s="56"/>
      <c r="P97" s="56"/>
      <c r="Q97" s="56"/>
    </row>
    <row r="98" spans="1:17" ht="19.5" x14ac:dyDescent="0.25">
      <c r="A98" s="58"/>
      <c r="B98" s="56"/>
      <c r="C98" s="56"/>
      <c r="D98" s="56"/>
      <c r="E98" s="56"/>
      <c r="F98" s="56"/>
      <c r="G98" s="56"/>
      <c r="H98" s="56"/>
      <c r="I98" s="56"/>
      <c r="J98" s="56"/>
      <c r="K98" s="56"/>
      <c r="L98" s="56"/>
      <c r="M98" s="56"/>
      <c r="N98" s="56"/>
      <c r="O98" s="56"/>
      <c r="P98" s="56"/>
      <c r="Q98" s="56"/>
    </row>
    <row r="99" spans="1:17" ht="19.5" x14ac:dyDescent="0.25">
      <c r="A99" s="58"/>
      <c r="B99" s="56"/>
      <c r="C99" s="56"/>
      <c r="D99" s="56"/>
      <c r="E99" s="56"/>
      <c r="F99" s="56"/>
      <c r="G99" s="56"/>
      <c r="H99" s="56"/>
      <c r="I99" s="56"/>
      <c r="J99" s="56"/>
      <c r="K99" s="56"/>
      <c r="L99" s="56"/>
      <c r="M99" s="56"/>
      <c r="N99" s="56"/>
      <c r="O99" s="56"/>
      <c r="P99" s="56"/>
      <c r="Q99" s="56"/>
    </row>
    <row r="100" spans="1:17" x14ac:dyDescent="0.25">
      <c r="A100" s="195"/>
      <c r="B100" s="56"/>
      <c r="C100" s="56"/>
      <c r="D100" s="56"/>
      <c r="E100" s="56"/>
      <c r="F100" s="56"/>
      <c r="G100" s="56"/>
      <c r="H100" s="56"/>
      <c r="I100" s="56"/>
      <c r="J100" s="56"/>
      <c r="K100" s="56"/>
      <c r="L100" s="56"/>
      <c r="M100" s="56"/>
      <c r="N100" s="56"/>
      <c r="O100" s="56"/>
      <c r="P100" s="56"/>
      <c r="Q100" s="56"/>
    </row>
    <row r="101" spans="1:17" x14ac:dyDescent="0.25">
      <c r="A101" s="195"/>
      <c r="B101" s="56"/>
      <c r="C101" s="56"/>
      <c r="D101" s="56"/>
      <c r="E101" s="56"/>
      <c r="F101" s="56"/>
      <c r="G101" s="56"/>
      <c r="H101" s="56"/>
      <c r="I101" s="56"/>
      <c r="J101" s="56"/>
      <c r="K101" s="56"/>
      <c r="L101" s="56"/>
      <c r="M101" s="56"/>
      <c r="N101" s="56"/>
      <c r="O101" s="56"/>
      <c r="P101" s="56"/>
      <c r="Q101" s="56"/>
    </row>
    <row r="102" spans="1:17" ht="19.5" x14ac:dyDescent="0.25">
      <c r="A102" s="58"/>
      <c r="B102" s="56"/>
      <c r="C102" s="56"/>
      <c r="D102" s="56"/>
      <c r="E102" s="56"/>
      <c r="F102" s="56"/>
      <c r="G102" s="56"/>
      <c r="H102" s="56"/>
      <c r="I102" s="56"/>
      <c r="J102" s="56"/>
      <c r="K102" s="56"/>
      <c r="L102" s="56"/>
      <c r="M102" s="56"/>
      <c r="N102" s="56"/>
      <c r="O102" s="56"/>
      <c r="P102" s="56"/>
      <c r="Q102" s="56"/>
    </row>
    <row r="103" spans="1:17" x14ac:dyDescent="0.25">
      <c r="A103" s="2119"/>
      <c r="B103" s="2119"/>
      <c r="C103" s="2119"/>
      <c r="D103" s="2119"/>
      <c r="E103" s="2119"/>
      <c r="F103" s="2119"/>
      <c r="G103" s="2119"/>
      <c r="H103" s="2119"/>
      <c r="I103" s="2119"/>
      <c r="J103" s="2119"/>
      <c r="K103" s="2119"/>
      <c r="L103" s="2119"/>
      <c r="M103" s="2119"/>
      <c r="N103" s="2119"/>
      <c r="O103" s="2119"/>
      <c r="P103" s="2119"/>
      <c r="Q103" s="2119"/>
    </row>
    <row r="104" spans="1:17" x14ac:dyDescent="0.25">
      <c r="A104" s="2119"/>
      <c r="B104" s="2119"/>
      <c r="C104" s="2119"/>
      <c r="D104" s="2119"/>
      <c r="E104" s="2119"/>
      <c r="F104" s="2119"/>
      <c r="G104" s="2119"/>
      <c r="H104" s="2119"/>
      <c r="I104" s="2119"/>
      <c r="J104" s="2119"/>
      <c r="K104" s="2119"/>
      <c r="L104" s="2119"/>
      <c r="M104" s="2119"/>
      <c r="N104" s="2119"/>
      <c r="O104" s="2119"/>
      <c r="P104" s="2119"/>
      <c r="Q104" s="2119"/>
    </row>
    <row r="105" spans="1:17" x14ac:dyDescent="0.25">
      <c r="A105" s="2119"/>
      <c r="B105" s="2119"/>
      <c r="C105" s="2119"/>
      <c r="D105" s="2119"/>
      <c r="E105" s="2119"/>
      <c r="F105" s="2119"/>
      <c r="G105" s="2119"/>
      <c r="H105" s="2119"/>
      <c r="I105" s="2119"/>
      <c r="J105" s="2119"/>
      <c r="K105" s="2119"/>
      <c r="L105" s="2119"/>
      <c r="M105" s="2119"/>
      <c r="N105" s="2119"/>
      <c r="O105" s="2119"/>
      <c r="P105" s="2119"/>
      <c r="Q105" s="2119"/>
    </row>
  </sheetData>
  <mergeCells count="8">
    <mergeCell ref="A105:Q105"/>
    <mergeCell ref="A8:Q8"/>
    <mergeCell ref="A10:A11"/>
    <mergeCell ref="B10:B11"/>
    <mergeCell ref="C10:Q10"/>
    <mergeCell ref="A103:Q103"/>
    <mergeCell ref="A104:Q104"/>
    <mergeCell ref="C13:Q13"/>
  </mergeCells>
  <hyperlinks>
    <hyperlink ref="C10" location="_ftn1" display="_ftn1"/>
  </hyperlinks>
  <pageMargins left="0.7" right="0.7" top="0.75" bottom="0.75" header="0.3" footer="0.3"/>
  <pageSetup paperSize="9" scale="65" orientation="landscape" verticalDpi="0" r:id="rId1"/>
  <colBreaks count="1" manualBreakCount="1">
    <brk id="17"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7" tint="0.79998168889431442"/>
  </sheetPr>
  <dimension ref="A1:W69"/>
  <sheetViews>
    <sheetView zoomScale="70" zoomScaleNormal="70" workbookViewId="0">
      <selection sqref="A1:XFD1048576"/>
    </sheetView>
  </sheetViews>
  <sheetFormatPr defaultRowHeight="15" x14ac:dyDescent="0.25"/>
  <cols>
    <col min="1" max="16384" width="9.140625" style="52"/>
  </cols>
  <sheetData>
    <row r="1" spans="1:23" ht="18.75" x14ac:dyDescent="0.3">
      <c r="A1" s="891"/>
      <c r="B1" s="891"/>
      <c r="C1" s="891"/>
      <c r="D1" s="891"/>
      <c r="E1" s="891"/>
      <c r="F1" s="891"/>
      <c r="G1" s="891"/>
      <c r="H1" s="891"/>
      <c r="I1" s="911"/>
      <c r="J1" s="911"/>
      <c r="K1" s="919"/>
      <c r="L1" s="919"/>
      <c r="M1" s="919"/>
      <c r="N1" s="2139" t="s">
        <v>1001</v>
      </c>
      <c r="O1" s="2139"/>
      <c r="P1" s="2139"/>
      <c r="Q1" s="919"/>
      <c r="R1" s="919"/>
      <c r="S1" s="919"/>
      <c r="T1" s="919"/>
      <c r="U1" s="919"/>
      <c r="V1" s="919"/>
      <c r="W1" s="919"/>
    </row>
    <row r="2" spans="1:23" ht="18.75" x14ac:dyDescent="0.3">
      <c r="A2" s="891"/>
      <c r="B2" s="891"/>
      <c r="C2" s="891"/>
      <c r="D2" s="891"/>
      <c r="E2" s="891"/>
      <c r="F2" s="891"/>
      <c r="G2" s="891"/>
      <c r="H2" s="891"/>
      <c r="I2" s="911"/>
      <c r="J2" s="911"/>
      <c r="K2" s="919"/>
      <c r="L2" s="919"/>
      <c r="M2" s="919"/>
      <c r="N2" s="2139" t="s">
        <v>295</v>
      </c>
      <c r="O2" s="2139"/>
      <c r="P2" s="2139"/>
      <c r="Q2" s="919"/>
      <c r="R2" s="919"/>
      <c r="S2" s="919"/>
      <c r="T2" s="919"/>
      <c r="U2" s="919"/>
      <c r="V2" s="919"/>
      <c r="W2" s="919"/>
    </row>
    <row r="3" spans="1:23" ht="18.75" x14ac:dyDescent="0.3">
      <c r="A3" s="891"/>
      <c r="B3" s="891"/>
      <c r="C3" s="891"/>
      <c r="D3" s="891"/>
      <c r="E3" s="891"/>
      <c r="F3" s="891"/>
      <c r="G3" s="891"/>
      <c r="H3" s="891"/>
      <c r="I3" s="911"/>
      <c r="J3" s="911"/>
      <c r="K3" s="919"/>
      <c r="L3" s="919"/>
      <c r="M3" s="919"/>
      <c r="N3" s="2139" t="s">
        <v>296</v>
      </c>
      <c r="O3" s="2139"/>
      <c r="P3" s="2139"/>
      <c r="Q3" s="919"/>
      <c r="R3" s="919"/>
      <c r="S3" s="919"/>
      <c r="T3" s="919"/>
      <c r="U3" s="919"/>
      <c r="V3" s="919"/>
      <c r="W3" s="919"/>
    </row>
    <row r="4" spans="1:23" ht="18.75" x14ac:dyDescent="0.3">
      <c r="A4" s="891"/>
      <c r="B4" s="891"/>
      <c r="C4" s="891"/>
      <c r="D4" s="891"/>
      <c r="E4" s="891"/>
      <c r="F4" s="891"/>
      <c r="G4" s="891"/>
      <c r="H4" s="891"/>
      <c r="I4" s="911"/>
      <c r="J4" s="911"/>
      <c r="K4" s="919"/>
      <c r="L4" s="919"/>
      <c r="M4" s="919"/>
      <c r="N4" s="2139" t="s">
        <v>297</v>
      </c>
      <c r="O4" s="2139"/>
      <c r="P4" s="2139"/>
      <c r="Q4" s="919"/>
      <c r="R4" s="919"/>
      <c r="S4" s="919"/>
      <c r="T4" s="919"/>
      <c r="U4" s="919"/>
      <c r="V4" s="919"/>
      <c r="W4" s="919"/>
    </row>
    <row r="5" spans="1:23" ht="18.75" x14ac:dyDescent="0.25">
      <c r="A5" s="891"/>
      <c r="B5" s="891"/>
      <c r="C5" s="891"/>
      <c r="D5" s="891"/>
      <c r="E5" s="891"/>
      <c r="F5" s="891"/>
      <c r="G5" s="891"/>
      <c r="H5" s="891"/>
      <c r="I5" s="911"/>
      <c r="J5" s="911"/>
      <c r="K5" s="919"/>
      <c r="L5" s="919"/>
      <c r="M5" s="919"/>
      <c r="N5" s="2140" t="s">
        <v>1538</v>
      </c>
      <c r="O5" s="2140"/>
      <c r="P5" s="2140"/>
      <c r="Q5" s="919"/>
      <c r="R5" s="919"/>
      <c r="S5" s="919"/>
      <c r="T5" s="919"/>
      <c r="U5" s="919"/>
      <c r="V5" s="919"/>
      <c r="W5" s="919"/>
    </row>
    <row r="6" spans="1:23" ht="18.75" x14ac:dyDescent="0.25">
      <c r="A6" s="891"/>
      <c r="B6" s="891"/>
      <c r="C6" s="891"/>
      <c r="D6" s="891"/>
      <c r="E6" s="891"/>
      <c r="F6" s="891"/>
      <c r="G6" s="891"/>
      <c r="H6" s="891"/>
      <c r="I6" s="911"/>
      <c r="J6" s="911"/>
      <c r="K6" s="919"/>
      <c r="L6" s="919"/>
      <c r="M6" s="919"/>
      <c r="N6" s="2135" t="s">
        <v>1796</v>
      </c>
      <c r="O6" s="2135"/>
      <c r="P6" s="2135"/>
      <c r="Q6" s="919"/>
      <c r="R6" s="919"/>
      <c r="S6" s="919"/>
      <c r="T6" s="919"/>
      <c r="U6" s="919"/>
      <c r="V6" s="919"/>
      <c r="W6" s="919"/>
    </row>
    <row r="7" spans="1:23" ht="18.75" customHeight="1" x14ac:dyDescent="0.25">
      <c r="A7" s="891"/>
      <c r="B7" s="891"/>
      <c r="C7" s="891"/>
      <c r="D7" s="891"/>
      <c r="E7" s="891"/>
      <c r="F7" s="891"/>
      <c r="G7" s="891"/>
      <c r="H7" s="891"/>
      <c r="I7" s="911"/>
      <c r="J7" s="911"/>
      <c r="K7" s="919"/>
      <c r="L7" s="919"/>
      <c r="M7" s="919"/>
      <c r="N7" s="919"/>
      <c r="O7" s="919"/>
      <c r="P7" s="919"/>
      <c r="Q7" s="944"/>
      <c r="R7" s="944"/>
      <c r="S7" s="944"/>
      <c r="T7" s="919"/>
      <c r="U7" s="919"/>
      <c r="V7" s="919"/>
      <c r="W7" s="919"/>
    </row>
    <row r="8" spans="1:23" ht="21.75" x14ac:dyDescent="0.25">
      <c r="A8" s="2136" t="s">
        <v>1797</v>
      </c>
      <c r="B8" s="2136"/>
      <c r="C8" s="2136"/>
      <c r="D8" s="2136"/>
      <c r="E8" s="2136"/>
      <c r="F8" s="2136"/>
      <c r="G8" s="2136"/>
      <c r="H8" s="2136"/>
      <c r="I8" s="2136"/>
      <c r="J8" s="2136"/>
      <c r="K8" s="2136"/>
      <c r="L8" s="2136"/>
      <c r="M8" s="2136"/>
      <c r="N8" s="2136"/>
      <c r="O8" s="2136"/>
      <c r="P8" s="2136"/>
      <c r="Q8" s="948"/>
      <c r="R8" s="948"/>
      <c r="S8" s="948"/>
      <c r="T8" s="919"/>
      <c r="U8" s="919"/>
      <c r="V8" s="919"/>
      <c r="W8" s="919"/>
    </row>
    <row r="9" spans="1:23" x14ac:dyDescent="0.25">
      <c r="A9" s="2137" t="s">
        <v>1425</v>
      </c>
      <c r="B9" s="2137"/>
      <c r="C9" s="2137"/>
      <c r="D9" s="2137"/>
      <c r="E9" s="2137"/>
      <c r="F9" s="2137"/>
      <c r="G9" s="2137"/>
      <c r="H9" s="2137"/>
      <c r="I9" s="2137"/>
      <c r="J9" s="2137"/>
      <c r="K9" s="2137"/>
      <c r="L9" s="2137"/>
      <c r="M9" s="2137"/>
      <c r="N9" s="2137"/>
      <c r="O9" s="2137"/>
      <c r="P9" s="2137"/>
      <c r="Q9" s="949"/>
      <c r="R9" s="949"/>
      <c r="S9" s="949"/>
      <c r="T9" s="919"/>
      <c r="U9" s="919"/>
      <c r="V9" s="919"/>
      <c r="W9" s="919"/>
    </row>
    <row r="10" spans="1:23" x14ac:dyDescent="0.25">
      <c r="A10" s="2154" t="s">
        <v>435</v>
      </c>
      <c r="B10" s="2154"/>
      <c r="C10" s="2154"/>
      <c r="D10" s="2154"/>
      <c r="E10" s="2154"/>
      <c r="F10" s="2154"/>
      <c r="G10" s="2154"/>
      <c r="H10" s="2154"/>
      <c r="I10" s="2154"/>
      <c r="J10" s="2154"/>
      <c r="K10" s="2154"/>
      <c r="L10" s="2154"/>
      <c r="M10" s="2154"/>
      <c r="N10" s="2154"/>
      <c r="O10" s="2154"/>
      <c r="P10" s="2154"/>
      <c r="Q10" s="898"/>
      <c r="R10" s="898"/>
      <c r="S10" s="898"/>
      <c r="T10" s="919"/>
      <c r="U10" s="919"/>
      <c r="V10" s="919"/>
      <c r="W10" s="919"/>
    </row>
    <row r="11" spans="1:23" ht="15.75" x14ac:dyDescent="0.25">
      <c r="A11" s="898"/>
      <c r="B11" s="898"/>
      <c r="C11" s="898"/>
      <c r="D11" s="898"/>
      <c r="E11" s="898"/>
      <c r="F11" s="898"/>
      <c r="G11" s="898"/>
      <c r="H11" s="900"/>
      <c r="I11" s="900"/>
      <c r="J11" s="900"/>
      <c r="K11" s="900"/>
      <c r="L11" s="900"/>
      <c r="M11" s="900"/>
      <c r="N11" s="898"/>
      <c r="O11" s="898"/>
      <c r="P11" s="950" t="s">
        <v>340</v>
      </c>
      <c r="Q11" s="898"/>
      <c r="R11" s="898"/>
      <c r="S11" s="919"/>
      <c r="T11" s="919"/>
      <c r="U11" s="919"/>
      <c r="V11" s="919"/>
      <c r="W11" s="919"/>
    </row>
    <row r="12" spans="1:23" ht="15.75" x14ac:dyDescent="0.25">
      <c r="A12" s="2138"/>
      <c r="B12" s="2138"/>
      <c r="C12" s="2138"/>
      <c r="D12" s="2138"/>
      <c r="E12" s="2138"/>
      <c r="F12" s="2138"/>
      <c r="G12" s="2138"/>
      <c r="H12" s="1375" t="s">
        <v>337</v>
      </c>
      <c r="I12" s="1377"/>
      <c r="J12" s="1354"/>
      <c r="K12" s="1375" t="s">
        <v>338</v>
      </c>
      <c r="L12" s="1377"/>
      <c r="M12" s="1354"/>
      <c r="N12" s="1374" t="s">
        <v>1793</v>
      </c>
      <c r="O12" s="1374"/>
      <c r="P12" s="1374"/>
      <c r="Q12" s="951"/>
      <c r="R12" s="951"/>
      <c r="S12" s="951"/>
      <c r="T12" s="919"/>
      <c r="U12" s="919"/>
      <c r="V12" s="919"/>
      <c r="W12" s="919"/>
    </row>
    <row r="13" spans="1:23" ht="15.75" x14ac:dyDescent="0.25">
      <c r="A13" s="941" t="s">
        <v>171</v>
      </c>
      <c r="B13" s="1342" t="s">
        <v>880</v>
      </c>
      <c r="C13" s="1342"/>
      <c r="D13" s="1342"/>
      <c r="E13" s="1342"/>
      <c r="F13" s="1342"/>
      <c r="G13" s="1342"/>
      <c r="H13" s="952"/>
      <c r="I13" s="952"/>
      <c r="J13" s="952"/>
      <c r="K13" s="952"/>
      <c r="L13" s="952"/>
      <c r="M13" s="952"/>
      <c r="N13" s="952"/>
      <c r="O13" s="952"/>
      <c r="P13" s="952"/>
      <c r="Q13" s="953"/>
      <c r="R13" s="953"/>
      <c r="S13" s="953"/>
      <c r="T13" s="919"/>
      <c r="U13" s="919"/>
      <c r="V13" s="919"/>
      <c r="W13" s="919"/>
    </row>
    <row r="14" spans="1:23" ht="15.75" customHeight="1" x14ac:dyDescent="0.25">
      <c r="A14" s="941" t="s">
        <v>172</v>
      </c>
      <c r="B14" s="1342" t="s">
        <v>339</v>
      </c>
      <c r="C14" s="1342"/>
      <c r="D14" s="1342"/>
      <c r="E14" s="1342"/>
      <c r="F14" s="1342"/>
      <c r="G14" s="1342"/>
      <c r="H14" s="952"/>
      <c r="I14" s="952"/>
      <c r="J14" s="952"/>
      <c r="K14" s="952"/>
      <c r="L14" s="952"/>
      <c r="M14" s="952"/>
      <c r="N14" s="952"/>
      <c r="O14" s="952"/>
      <c r="P14" s="952"/>
      <c r="Q14" s="953"/>
      <c r="R14" s="953"/>
      <c r="S14" s="953"/>
      <c r="T14" s="919"/>
      <c r="U14" s="919"/>
      <c r="V14" s="919"/>
      <c r="W14" s="919"/>
    </row>
    <row r="15" spans="1:23" ht="15.75" customHeight="1" x14ac:dyDescent="0.25">
      <c r="A15" s="941" t="s">
        <v>173</v>
      </c>
      <c r="B15" s="2081" t="s">
        <v>1789</v>
      </c>
      <c r="C15" s="2082"/>
      <c r="D15" s="2082"/>
      <c r="E15" s="2082"/>
      <c r="F15" s="2082"/>
      <c r="G15" s="2083"/>
      <c r="H15" s="952"/>
      <c r="I15" s="952"/>
      <c r="J15" s="952"/>
      <c r="K15" s="952"/>
      <c r="L15" s="952"/>
      <c r="M15" s="952"/>
      <c r="N15" s="952"/>
      <c r="O15" s="952"/>
      <c r="P15" s="952"/>
      <c r="Q15" s="953"/>
      <c r="R15" s="953"/>
      <c r="S15" s="953"/>
      <c r="T15" s="919"/>
      <c r="U15" s="919"/>
      <c r="V15" s="919"/>
      <c r="W15" s="919"/>
    </row>
    <row r="16" spans="1:23" ht="15.75" x14ac:dyDescent="0.25">
      <c r="A16" s="941" t="s">
        <v>174</v>
      </c>
      <c r="B16" s="1342" t="s">
        <v>127</v>
      </c>
      <c r="C16" s="1342"/>
      <c r="D16" s="1342"/>
      <c r="E16" s="1342"/>
      <c r="F16" s="1342"/>
      <c r="G16" s="1342"/>
      <c r="H16" s="952"/>
      <c r="I16" s="952"/>
      <c r="J16" s="952"/>
      <c r="K16" s="952"/>
      <c r="L16" s="952"/>
      <c r="M16" s="952"/>
      <c r="N16" s="952"/>
      <c r="O16" s="952"/>
      <c r="P16" s="952"/>
      <c r="Q16" s="953"/>
      <c r="R16" s="953"/>
      <c r="S16" s="953"/>
      <c r="T16" s="919"/>
      <c r="U16" s="919"/>
      <c r="V16" s="919"/>
      <c r="W16" s="919"/>
    </row>
    <row r="17" spans="1:23" ht="15.75" customHeight="1" x14ac:dyDescent="0.25">
      <c r="A17" s="942" t="s">
        <v>442</v>
      </c>
      <c r="B17" s="1342" t="s">
        <v>1790</v>
      </c>
      <c r="C17" s="1342"/>
      <c r="D17" s="1342"/>
      <c r="E17" s="1342"/>
      <c r="F17" s="1342"/>
      <c r="G17" s="1342"/>
      <c r="H17" s="952"/>
      <c r="I17" s="952"/>
      <c r="J17" s="952"/>
      <c r="K17" s="952"/>
      <c r="L17" s="952"/>
      <c r="M17" s="952"/>
      <c r="N17" s="952"/>
      <c r="O17" s="952"/>
      <c r="P17" s="952"/>
      <c r="Q17" s="953"/>
      <c r="R17" s="953"/>
      <c r="S17" s="953"/>
      <c r="T17" s="919"/>
      <c r="U17" s="919"/>
      <c r="V17" s="919"/>
      <c r="W17" s="919"/>
    </row>
    <row r="18" spans="1:23" ht="15.75" customHeight="1" x14ac:dyDescent="0.25">
      <c r="A18" s="942" t="s">
        <v>443</v>
      </c>
      <c r="B18" s="1818" t="s">
        <v>1418</v>
      </c>
      <c r="C18" s="1818"/>
      <c r="D18" s="1818"/>
      <c r="E18" s="1818"/>
      <c r="F18" s="1818"/>
      <c r="G18" s="1818"/>
      <c r="H18" s="952"/>
      <c r="I18" s="952"/>
      <c r="J18" s="952"/>
      <c r="K18" s="952"/>
      <c r="L18" s="952"/>
      <c r="M18" s="952"/>
      <c r="N18" s="952"/>
      <c r="O18" s="952"/>
      <c r="P18" s="952"/>
      <c r="Q18" s="953"/>
      <c r="R18" s="953"/>
      <c r="S18" s="953"/>
      <c r="T18" s="919"/>
      <c r="U18" s="919"/>
      <c r="V18" s="919"/>
      <c r="W18" s="919"/>
    </row>
    <row r="19" spans="1:23" ht="15.75" customHeight="1" x14ac:dyDescent="0.25">
      <c r="A19" s="942" t="s">
        <v>444</v>
      </c>
      <c r="B19" s="1782" t="s">
        <v>881</v>
      </c>
      <c r="C19" s="1783"/>
      <c r="D19" s="1783"/>
      <c r="E19" s="1783"/>
      <c r="F19" s="1783"/>
      <c r="G19" s="1784"/>
      <c r="H19" s="952"/>
      <c r="I19" s="952"/>
      <c r="J19" s="952"/>
      <c r="K19" s="952"/>
      <c r="L19" s="952"/>
      <c r="M19" s="952"/>
      <c r="N19" s="952"/>
      <c r="O19" s="952"/>
      <c r="P19" s="952"/>
      <c r="Q19" s="953"/>
      <c r="R19" s="953"/>
      <c r="S19" s="953"/>
      <c r="T19" s="919"/>
      <c r="U19" s="919"/>
      <c r="V19" s="919"/>
      <c r="W19" s="919"/>
    </row>
    <row r="20" spans="1:23" ht="15.75" customHeight="1" x14ac:dyDescent="0.25">
      <c r="A20" s="941" t="s">
        <v>445</v>
      </c>
      <c r="B20" s="1342" t="s">
        <v>1697</v>
      </c>
      <c r="C20" s="1342"/>
      <c r="D20" s="1342"/>
      <c r="E20" s="1342"/>
      <c r="F20" s="1342"/>
      <c r="G20" s="1342"/>
      <c r="H20" s="954"/>
      <c r="I20" s="954"/>
      <c r="J20" s="954"/>
      <c r="K20" s="954"/>
      <c r="L20" s="954"/>
      <c r="M20" s="954"/>
      <c r="N20" s="954"/>
      <c r="O20" s="954"/>
      <c r="P20" s="954"/>
      <c r="Q20" s="953"/>
      <c r="R20" s="953"/>
      <c r="S20" s="953"/>
      <c r="T20" s="919"/>
      <c r="U20" s="919"/>
      <c r="V20" s="919"/>
      <c r="W20" s="919"/>
    </row>
    <row r="21" spans="1:23" ht="15.75" customHeight="1" x14ac:dyDescent="0.25">
      <c r="A21" s="2151" t="s">
        <v>1791</v>
      </c>
      <c r="B21" s="2151"/>
      <c r="C21" s="2151"/>
      <c r="D21" s="2151"/>
      <c r="E21" s="2151"/>
      <c r="F21" s="2151"/>
      <c r="G21" s="2151"/>
      <c r="H21" s="2151"/>
      <c r="I21" s="2151"/>
      <c r="J21" s="2151"/>
      <c r="K21" s="2151"/>
      <c r="L21" s="2151"/>
      <c r="M21" s="2151"/>
      <c r="N21" s="2151"/>
      <c r="O21" s="2151"/>
      <c r="P21" s="2151"/>
      <c r="Q21" s="955"/>
      <c r="R21" s="955"/>
      <c r="S21" s="955"/>
      <c r="T21" s="919"/>
      <c r="U21" s="919"/>
      <c r="V21" s="919"/>
      <c r="W21" s="919"/>
    </row>
    <row r="22" spans="1:23" ht="15.75" customHeight="1" x14ac:dyDescent="0.25">
      <c r="A22" s="895"/>
      <c r="B22" s="892"/>
      <c r="C22" s="892"/>
      <c r="D22" s="892"/>
      <c r="E22" s="892"/>
      <c r="F22" s="892"/>
      <c r="G22" s="892"/>
      <c r="H22" s="892"/>
      <c r="I22" s="892"/>
      <c r="J22" s="892"/>
      <c r="K22" s="892"/>
      <c r="L22" s="892"/>
      <c r="M22" s="892"/>
      <c r="N22" s="892"/>
      <c r="O22" s="892"/>
      <c r="P22" s="892"/>
      <c r="Q22" s="892"/>
      <c r="R22" s="919"/>
      <c r="S22" s="897"/>
      <c r="T22" s="919"/>
      <c r="U22" s="919"/>
      <c r="V22" s="919"/>
      <c r="W22" s="919"/>
    </row>
    <row r="23" spans="1:23" ht="15" customHeight="1" x14ac:dyDescent="0.25">
      <c r="A23" s="2150" t="s">
        <v>1794</v>
      </c>
      <c r="B23" s="2150"/>
      <c r="C23" s="2150"/>
      <c r="D23" s="2150"/>
      <c r="E23" s="2150"/>
      <c r="F23" s="2150"/>
      <c r="G23" s="2150"/>
      <c r="H23" s="2150"/>
      <c r="I23" s="2150"/>
      <c r="J23" s="2150"/>
      <c r="K23" s="2150"/>
      <c r="L23" s="2150"/>
      <c r="M23" s="2150"/>
      <c r="N23" s="2150"/>
      <c r="O23" s="2150"/>
      <c r="P23" s="2150"/>
      <c r="Q23" s="226"/>
      <c r="R23" s="956"/>
      <c r="S23" s="957"/>
      <c r="T23" s="919"/>
      <c r="U23" s="919"/>
      <c r="V23" s="919"/>
      <c r="W23" s="919"/>
    </row>
    <row r="24" spans="1:23" ht="19.5" thickBot="1" x14ac:dyDescent="0.35">
      <c r="A24" s="2149" t="s">
        <v>344</v>
      </c>
      <c r="B24" s="2149"/>
      <c r="C24" s="2149"/>
      <c r="D24" s="2149"/>
      <c r="E24" s="2149"/>
      <c r="F24" s="2149"/>
      <c r="G24" s="2149"/>
      <c r="H24" s="2149"/>
      <c r="I24" s="2149"/>
      <c r="J24" s="2149"/>
      <c r="K24" s="2149"/>
      <c r="L24" s="2149"/>
      <c r="M24" s="2149"/>
      <c r="N24" s="2149"/>
      <c r="O24" s="2149"/>
      <c r="P24" s="2149"/>
      <c r="Q24" s="958"/>
      <c r="R24" s="958"/>
      <c r="S24" s="958"/>
      <c r="T24" s="919"/>
      <c r="U24" s="919"/>
      <c r="V24" s="919"/>
      <c r="W24" s="919"/>
    </row>
    <row r="25" spans="1:23" ht="15.75" thickBot="1" x14ac:dyDescent="0.3">
      <c r="A25" s="2124"/>
      <c r="B25" s="2125"/>
      <c r="C25" s="2125"/>
      <c r="D25" s="2125"/>
      <c r="E25" s="2125"/>
      <c r="F25" s="2125"/>
      <c r="G25" s="2125"/>
      <c r="H25" s="2134" t="s">
        <v>337</v>
      </c>
      <c r="I25" s="2127"/>
      <c r="J25" s="2128"/>
      <c r="K25" s="2126" t="s">
        <v>338</v>
      </c>
      <c r="L25" s="2127"/>
      <c r="M25" s="2128"/>
      <c r="N25" s="2132" t="s">
        <v>1793</v>
      </c>
      <c r="O25" s="2132"/>
      <c r="P25" s="2133"/>
      <c r="Q25" s="959"/>
      <c r="R25" s="959"/>
      <c r="S25" s="959"/>
      <c r="T25" s="919"/>
      <c r="U25" s="919"/>
      <c r="V25" s="919"/>
      <c r="W25" s="919"/>
    </row>
    <row r="26" spans="1:23" x14ac:dyDescent="0.25">
      <c r="A26" s="2129" t="s">
        <v>298</v>
      </c>
      <c r="B26" s="2130"/>
      <c r="C26" s="2130"/>
      <c r="D26" s="2130"/>
      <c r="E26" s="2130"/>
      <c r="F26" s="2130"/>
      <c r="G26" s="2131"/>
      <c r="H26" s="2155" t="s">
        <v>1792</v>
      </c>
      <c r="I26" s="2156"/>
      <c r="J26" s="2156"/>
      <c r="K26" s="2156"/>
      <c r="L26" s="2156"/>
      <c r="M26" s="2156"/>
      <c r="N26" s="2156"/>
      <c r="O26" s="2156"/>
      <c r="P26" s="2157"/>
      <c r="Q26" s="960"/>
      <c r="R26" s="960"/>
      <c r="S26" s="960"/>
      <c r="T26" s="919"/>
      <c r="U26" s="919"/>
      <c r="V26" s="919"/>
      <c r="W26" s="919"/>
    </row>
    <row r="27" spans="1:23" ht="126" x14ac:dyDescent="0.25">
      <c r="A27" s="2029"/>
      <c r="B27" s="2030"/>
      <c r="C27" s="2030"/>
      <c r="D27" s="2030"/>
      <c r="E27" s="2030"/>
      <c r="F27" s="2030"/>
      <c r="G27" s="2030"/>
      <c r="H27" s="778" t="s">
        <v>834</v>
      </c>
      <c r="I27" s="778" t="s">
        <v>1419</v>
      </c>
      <c r="J27" s="778" t="s">
        <v>1420</v>
      </c>
      <c r="K27" s="778" t="s">
        <v>834</v>
      </c>
      <c r="L27" s="778" t="s">
        <v>1419</v>
      </c>
      <c r="M27" s="778" t="s">
        <v>1420</v>
      </c>
      <c r="N27" s="778" t="s">
        <v>834</v>
      </c>
      <c r="O27" s="778" t="s">
        <v>1419</v>
      </c>
      <c r="P27" s="778" t="s">
        <v>1420</v>
      </c>
      <c r="Q27" s="961"/>
      <c r="R27" s="961"/>
      <c r="S27" s="961"/>
      <c r="T27" s="919"/>
      <c r="U27" s="919"/>
      <c r="V27" s="919"/>
      <c r="W27" s="919"/>
    </row>
    <row r="28" spans="1:23" ht="15.75" x14ac:dyDescent="0.25">
      <c r="A28" s="945" t="s">
        <v>171</v>
      </c>
      <c r="B28" s="2014" t="s">
        <v>984</v>
      </c>
      <c r="C28" s="2015"/>
      <c r="D28" s="2015"/>
      <c r="E28" s="2015"/>
      <c r="F28" s="2015"/>
      <c r="G28" s="2015"/>
      <c r="H28" s="876"/>
      <c r="I28" s="876"/>
      <c r="J28" s="876"/>
      <c r="K28" s="876"/>
      <c r="L28" s="962"/>
      <c r="M28" s="903"/>
      <c r="N28" s="903"/>
      <c r="O28" s="904"/>
      <c r="P28" s="904"/>
      <c r="Q28" s="963"/>
      <c r="R28" s="964"/>
      <c r="S28" s="964"/>
      <c r="T28" s="919"/>
      <c r="U28" s="919"/>
      <c r="V28" s="919"/>
      <c r="W28" s="919"/>
    </row>
    <row r="29" spans="1:23" ht="15.75" x14ac:dyDescent="0.25">
      <c r="A29" s="945" t="s">
        <v>175</v>
      </c>
      <c r="B29" s="2014" t="s">
        <v>1228</v>
      </c>
      <c r="C29" s="2015"/>
      <c r="D29" s="2015"/>
      <c r="E29" s="2015"/>
      <c r="F29" s="2015"/>
      <c r="G29" s="2015"/>
      <c r="H29" s="876"/>
      <c r="I29" s="876"/>
      <c r="J29" s="876"/>
      <c r="K29" s="876"/>
      <c r="L29" s="962"/>
      <c r="M29" s="903"/>
      <c r="N29" s="903"/>
      <c r="O29" s="904"/>
      <c r="P29" s="904"/>
      <c r="Q29" s="963"/>
      <c r="R29" s="964"/>
      <c r="S29" s="964"/>
      <c r="T29" s="919"/>
      <c r="U29" s="919"/>
      <c r="V29" s="919"/>
      <c r="W29" s="919"/>
    </row>
    <row r="30" spans="1:23" ht="15.75" x14ac:dyDescent="0.25">
      <c r="A30" s="945" t="s">
        <v>176</v>
      </c>
      <c r="B30" s="2014" t="s">
        <v>1229</v>
      </c>
      <c r="C30" s="2015"/>
      <c r="D30" s="2015"/>
      <c r="E30" s="2015"/>
      <c r="F30" s="2015"/>
      <c r="G30" s="2015"/>
      <c r="H30" s="876"/>
      <c r="I30" s="876"/>
      <c r="J30" s="876"/>
      <c r="K30" s="876"/>
      <c r="L30" s="962"/>
      <c r="M30" s="903"/>
      <c r="N30" s="903"/>
      <c r="O30" s="904"/>
      <c r="P30" s="904"/>
      <c r="Q30" s="963"/>
      <c r="R30" s="964"/>
      <c r="S30" s="964"/>
      <c r="T30" s="919"/>
      <c r="U30" s="919"/>
      <c r="V30" s="919"/>
      <c r="W30" s="919"/>
    </row>
    <row r="31" spans="1:23" ht="15.75" x14ac:dyDescent="0.25">
      <c r="A31" s="945" t="s">
        <v>237</v>
      </c>
      <c r="B31" s="2014" t="s">
        <v>299</v>
      </c>
      <c r="C31" s="2015"/>
      <c r="D31" s="2015"/>
      <c r="E31" s="2015"/>
      <c r="F31" s="2015"/>
      <c r="G31" s="2015"/>
      <c r="H31" s="876"/>
      <c r="I31" s="876"/>
      <c r="J31" s="876"/>
      <c r="K31" s="876"/>
      <c r="L31" s="962"/>
      <c r="M31" s="903"/>
      <c r="N31" s="903"/>
      <c r="O31" s="904"/>
      <c r="P31" s="904"/>
      <c r="Q31" s="963"/>
      <c r="R31" s="964"/>
      <c r="S31" s="964"/>
      <c r="T31" s="919"/>
      <c r="U31" s="919"/>
      <c r="V31" s="919"/>
      <c r="W31" s="919"/>
    </row>
    <row r="32" spans="1:23" ht="15.75" x14ac:dyDescent="0.25">
      <c r="A32" s="945" t="s">
        <v>248</v>
      </c>
      <c r="B32" s="2014" t="s">
        <v>1230</v>
      </c>
      <c r="C32" s="2015"/>
      <c r="D32" s="2015"/>
      <c r="E32" s="2015"/>
      <c r="F32" s="2015"/>
      <c r="G32" s="2015"/>
      <c r="H32" s="876"/>
      <c r="I32" s="876"/>
      <c r="J32" s="876"/>
      <c r="K32" s="876"/>
      <c r="L32" s="962"/>
      <c r="M32" s="903"/>
      <c r="N32" s="903"/>
      <c r="O32" s="904"/>
      <c r="P32" s="904"/>
      <c r="Q32" s="963"/>
      <c r="R32" s="964"/>
      <c r="S32" s="964"/>
      <c r="T32" s="919"/>
      <c r="U32" s="919"/>
      <c r="V32" s="919"/>
      <c r="W32" s="919"/>
    </row>
    <row r="33" spans="1:23" ht="15.75" x14ac:dyDescent="0.25">
      <c r="A33" s="905"/>
      <c r="B33" s="2014" t="s">
        <v>300</v>
      </c>
      <c r="C33" s="2015"/>
      <c r="D33" s="2015"/>
      <c r="E33" s="2015"/>
      <c r="F33" s="2015"/>
      <c r="G33" s="2015"/>
      <c r="H33" s="876"/>
      <c r="I33" s="876"/>
      <c r="J33" s="876"/>
      <c r="K33" s="876"/>
      <c r="L33" s="962"/>
      <c r="M33" s="903"/>
      <c r="N33" s="903"/>
      <c r="O33" s="904"/>
      <c r="P33" s="904"/>
      <c r="Q33" s="963"/>
      <c r="R33" s="964"/>
      <c r="S33" s="964"/>
      <c r="T33" s="919"/>
      <c r="U33" s="919"/>
      <c r="V33" s="919"/>
      <c r="W33" s="919"/>
    </row>
    <row r="34" spans="1:23" ht="15.75" x14ac:dyDescent="0.25">
      <c r="A34" s="905"/>
      <c r="B34" s="2014" t="s">
        <v>1061</v>
      </c>
      <c r="C34" s="2015"/>
      <c r="D34" s="2015"/>
      <c r="E34" s="2015"/>
      <c r="F34" s="2015"/>
      <c r="G34" s="2015"/>
      <c r="H34" s="876"/>
      <c r="I34" s="876"/>
      <c r="J34" s="876"/>
      <c r="K34" s="876"/>
      <c r="L34" s="965"/>
      <c r="M34" s="903"/>
      <c r="N34" s="903"/>
      <c r="O34" s="904"/>
      <c r="P34" s="904"/>
      <c r="Q34" s="963"/>
      <c r="R34" s="964"/>
      <c r="S34" s="964"/>
      <c r="T34" s="919"/>
      <c r="U34" s="919"/>
      <c r="V34" s="919"/>
      <c r="W34" s="919"/>
    </row>
    <row r="35" spans="1:23" ht="15.75" x14ac:dyDescent="0.25">
      <c r="A35" s="905"/>
      <c r="B35" s="2014" t="s">
        <v>985</v>
      </c>
      <c r="C35" s="2015"/>
      <c r="D35" s="2015"/>
      <c r="E35" s="2015"/>
      <c r="F35" s="2015"/>
      <c r="G35" s="2015"/>
      <c r="H35" s="876"/>
      <c r="I35" s="876"/>
      <c r="J35" s="876"/>
      <c r="K35" s="876"/>
      <c r="L35" s="962"/>
      <c r="M35" s="903"/>
      <c r="N35" s="903"/>
      <c r="O35" s="904"/>
      <c r="P35" s="904"/>
      <c r="Q35" s="963"/>
      <c r="R35" s="964"/>
      <c r="S35" s="964"/>
      <c r="T35" s="919"/>
      <c r="U35" s="919"/>
      <c r="V35" s="919"/>
      <c r="W35" s="919"/>
    </row>
    <row r="36" spans="1:23" ht="15.75" x14ac:dyDescent="0.25">
      <c r="A36" s="905"/>
      <c r="B36" s="2014" t="s">
        <v>1062</v>
      </c>
      <c r="C36" s="2015"/>
      <c r="D36" s="2015"/>
      <c r="E36" s="2015"/>
      <c r="F36" s="2015"/>
      <c r="G36" s="2015"/>
      <c r="H36" s="876"/>
      <c r="I36" s="876"/>
      <c r="J36" s="876"/>
      <c r="K36" s="876"/>
      <c r="L36" s="965"/>
      <c r="M36" s="903"/>
      <c r="N36" s="903"/>
      <c r="O36" s="904"/>
      <c r="P36" s="904"/>
      <c r="Q36" s="963"/>
      <c r="R36" s="964"/>
      <c r="S36" s="964"/>
      <c r="T36" s="919"/>
      <c r="U36" s="919"/>
      <c r="V36" s="919"/>
      <c r="W36" s="919"/>
    </row>
    <row r="37" spans="1:23" ht="15.75" x14ac:dyDescent="0.25">
      <c r="A37" s="945" t="s">
        <v>263</v>
      </c>
      <c r="B37" s="2014" t="s">
        <v>1231</v>
      </c>
      <c r="C37" s="2015"/>
      <c r="D37" s="2015"/>
      <c r="E37" s="2015"/>
      <c r="F37" s="2015"/>
      <c r="G37" s="2015"/>
      <c r="H37" s="876"/>
      <c r="I37" s="876"/>
      <c r="J37" s="876"/>
      <c r="K37" s="876"/>
      <c r="L37" s="962"/>
      <c r="M37" s="903"/>
      <c r="N37" s="903"/>
      <c r="O37" s="904"/>
      <c r="P37" s="904"/>
      <c r="Q37" s="963"/>
      <c r="R37" s="964"/>
      <c r="S37" s="964"/>
      <c r="T37" s="919"/>
      <c r="U37" s="919"/>
      <c r="V37" s="919"/>
      <c r="W37" s="919"/>
    </row>
    <row r="38" spans="1:23" ht="15.75" x14ac:dyDescent="0.25">
      <c r="A38" s="945"/>
      <c r="B38" s="2014" t="s">
        <v>1232</v>
      </c>
      <c r="C38" s="2015"/>
      <c r="D38" s="2015"/>
      <c r="E38" s="2015"/>
      <c r="F38" s="2015"/>
      <c r="G38" s="2015"/>
      <c r="H38" s="876"/>
      <c r="I38" s="876"/>
      <c r="J38" s="876"/>
      <c r="K38" s="876"/>
      <c r="L38" s="962"/>
      <c r="M38" s="903"/>
      <c r="N38" s="903"/>
      <c r="O38" s="904"/>
      <c r="P38" s="904"/>
      <c r="Q38" s="963"/>
      <c r="R38" s="964"/>
      <c r="S38" s="964"/>
      <c r="T38" s="919"/>
      <c r="U38" s="919"/>
      <c r="V38" s="919"/>
      <c r="W38" s="919"/>
    </row>
    <row r="39" spans="1:23" ht="15.75" x14ac:dyDescent="0.25">
      <c r="A39" s="945" t="s">
        <v>278</v>
      </c>
      <c r="B39" s="2014" t="s">
        <v>301</v>
      </c>
      <c r="C39" s="2015"/>
      <c r="D39" s="2015"/>
      <c r="E39" s="2015"/>
      <c r="F39" s="2015"/>
      <c r="G39" s="2015"/>
      <c r="H39" s="876"/>
      <c r="I39" s="876"/>
      <c r="J39" s="876"/>
      <c r="K39" s="876"/>
      <c r="L39" s="962"/>
      <c r="M39" s="903"/>
      <c r="N39" s="903"/>
      <c r="O39" s="904"/>
      <c r="P39" s="904"/>
      <c r="Q39" s="963"/>
      <c r="R39" s="964"/>
      <c r="S39" s="964"/>
      <c r="T39" s="919"/>
      <c r="U39" s="919"/>
      <c r="V39" s="919"/>
      <c r="W39" s="919"/>
    </row>
    <row r="40" spans="1:23" ht="15.75" x14ac:dyDescent="0.25">
      <c r="A40" s="945"/>
      <c r="B40" s="2014" t="s">
        <v>1233</v>
      </c>
      <c r="C40" s="2015"/>
      <c r="D40" s="2015"/>
      <c r="E40" s="2015"/>
      <c r="F40" s="2015"/>
      <c r="G40" s="2015"/>
      <c r="H40" s="876"/>
      <c r="I40" s="876"/>
      <c r="J40" s="876"/>
      <c r="K40" s="876"/>
      <c r="L40" s="962"/>
      <c r="M40" s="903"/>
      <c r="N40" s="903"/>
      <c r="O40" s="904"/>
      <c r="P40" s="904"/>
      <c r="Q40" s="963"/>
      <c r="R40" s="964"/>
      <c r="S40" s="964"/>
      <c r="T40" s="919"/>
      <c r="U40" s="919"/>
      <c r="V40" s="919"/>
      <c r="W40" s="919"/>
    </row>
    <row r="41" spans="1:23" ht="15.75" x14ac:dyDescent="0.25">
      <c r="A41" s="945" t="s">
        <v>774</v>
      </c>
      <c r="B41" s="2014" t="s">
        <v>986</v>
      </c>
      <c r="C41" s="2015"/>
      <c r="D41" s="2015"/>
      <c r="E41" s="2015"/>
      <c r="F41" s="2015"/>
      <c r="G41" s="2015"/>
      <c r="H41" s="876"/>
      <c r="I41" s="876"/>
      <c r="J41" s="876"/>
      <c r="K41" s="876"/>
      <c r="L41" s="962"/>
      <c r="M41" s="903"/>
      <c r="N41" s="903"/>
      <c r="O41" s="904"/>
      <c r="P41" s="904"/>
      <c r="Q41" s="963"/>
      <c r="R41" s="964"/>
      <c r="S41" s="964"/>
      <c r="T41" s="919"/>
      <c r="U41" s="919"/>
      <c r="V41" s="919"/>
      <c r="W41" s="919"/>
    </row>
    <row r="42" spans="1:23" ht="15.75" x14ac:dyDescent="0.25">
      <c r="A42" s="945" t="s">
        <v>638</v>
      </c>
      <c r="B42" s="2014" t="s">
        <v>1064</v>
      </c>
      <c r="C42" s="2015"/>
      <c r="D42" s="2015"/>
      <c r="E42" s="2015"/>
      <c r="F42" s="2015"/>
      <c r="G42" s="2015"/>
      <c r="H42" s="876"/>
      <c r="I42" s="876"/>
      <c r="J42" s="876"/>
      <c r="K42" s="876"/>
      <c r="L42" s="962"/>
      <c r="M42" s="903"/>
      <c r="N42" s="903"/>
      <c r="O42" s="904"/>
      <c r="P42" s="904"/>
      <c r="Q42" s="963"/>
      <c r="R42" s="964"/>
      <c r="S42" s="964"/>
      <c r="T42" s="919"/>
      <c r="U42" s="919"/>
      <c r="V42" s="919"/>
      <c r="W42" s="919"/>
    </row>
    <row r="43" spans="1:23" ht="15.75" x14ac:dyDescent="0.25">
      <c r="A43" s="945" t="s">
        <v>775</v>
      </c>
      <c r="B43" s="2014" t="s">
        <v>987</v>
      </c>
      <c r="C43" s="2015"/>
      <c r="D43" s="2015"/>
      <c r="E43" s="2015"/>
      <c r="F43" s="2015"/>
      <c r="G43" s="2015"/>
      <c r="H43" s="876"/>
      <c r="I43" s="876"/>
      <c r="J43" s="876"/>
      <c r="K43" s="876"/>
      <c r="L43" s="962"/>
      <c r="M43" s="903"/>
      <c r="N43" s="903"/>
      <c r="O43" s="904"/>
      <c r="P43" s="904"/>
      <c r="Q43" s="963"/>
      <c r="R43" s="964"/>
      <c r="S43" s="964"/>
      <c r="T43" s="919"/>
      <c r="U43" s="919"/>
      <c r="V43" s="919"/>
      <c r="W43" s="919"/>
    </row>
    <row r="44" spans="1:23" ht="15.75" x14ac:dyDescent="0.25">
      <c r="A44" s="945" t="s">
        <v>850</v>
      </c>
      <c r="B44" s="2014" t="s">
        <v>1183</v>
      </c>
      <c r="C44" s="2015"/>
      <c r="D44" s="2015"/>
      <c r="E44" s="2015"/>
      <c r="F44" s="2015"/>
      <c r="G44" s="2015"/>
      <c r="H44" s="876"/>
      <c r="I44" s="876"/>
      <c r="J44" s="876"/>
      <c r="K44" s="876"/>
      <c r="L44" s="962"/>
      <c r="M44" s="903"/>
      <c r="N44" s="903"/>
      <c r="O44" s="904"/>
      <c r="P44" s="904"/>
      <c r="Q44" s="963"/>
      <c r="R44" s="964"/>
      <c r="S44" s="964"/>
      <c r="T44" s="919"/>
      <c r="U44" s="919"/>
      <c r="V44" s="919"/>
      <c r="W44" s="919"/>
    </row>
    <row r="45" spans="1:23" ht="15.75" x14ac:dyDescent="0.25">
      <c r="A45" s="945" t="s">
        <v>1006</v>
      </c>
      <c r="B45" s="2014" t="s">
        <v>885</v>
      </c>
      <c r="C45" s="2015"/>
      <c r="D45" s="2015"/>
      <c r="E45" s="2015"/>
      <c r="F45" s="2015"/>
      <c r="G45" s="2015"/>
      <c r="H45" s="876"/>
      <c r="I45" s="876"/>
      <c r="J45" s="876"/>
      <c r="K45" s="876"/>
      <c r="L45" s="962"/>
      <c r="M45" s="903"/>
      <c r="N45" s="903"/>
      <c r="O45" s="904"/>
      <c r="P45" s="904"/>
      <c r="Q45" s="963"/>
      <c r="R45" s="964"/>
      <c r="S45" s="964"/>
      <c r="T45" s="919"/>
      <c r="U45" s="919"/>
      <c r="V45" s="919"/>
      <c r="W45" s="919"/>
    </row>
    <row r="46" spans="1:23" ht="15.75" x14ac:dyDescent="0.25">
      <c r="A46" s="945" t="s">
        <v>851</v>
      </c>
      <c r="B46" s="2014" t="s">
        <v>1234</v>
      </c>
      <c r="C46" s="2015"/>
      <c r="D46" s="2015"/>
      <c r="E46" s="2015"/>
      <c r="F46" s="2015"/>
      <c r="G46" s="2015"/>
      <c r="H46" s="876"/>
      <c r="I46" s="876"/>
      <c r="J46" s="876"/>
      <c r="K46" s="876"/>
      <c r="L46" s="962"/>
      <c r="M46" s="903"/>
      <c r="N46" s="903"/>
      <c r="O46" s="904"/>
      <c r="P46" s="904"/>
      <c r="Q46" s="963"/>
      <c r="R46" s="964"/>
      <c r="S46" s="964"/>
      <c r="T46" s="919"/>
      <c r="U46" s="919"/>
      <c r="V46" s="919"/>
      <c r="W46" s="919"/>
    </row>
    <row r="47" spans="1:23" ht="15.75" x14ac:dyDescent="0.25">
      <c r="A47" s="945" t="s">
        <v>879</v>
      </c>
      <c r="B47" s="2014" t="s">
        <v>1235</v>
      </c>
      <c r="C47" s="2015"/>
      <c r="D47" s="2015"/>
      <c r="E47" s="2015"/>
      <c r="F47" s="2015"/>
      <c r="G47" s="2015"/>
      <c r="H47" s="876"/>
      <c r="I47" s="876"/>
      <c r="J47" s="876"/>
      <c r="K47" s="876"/>
      <c r="L47" s="962"/>
      <c r="M47" s="903"/>
      <c r="N47" s="903"/>
      <c r="O47" s="904"/>
      <c r="P47" s="904"/>
      <c r="Q47" s="963"/>
      <c r="R47" s="964"/>
      <c r="S47" s="964"/>
      <c r="T47" s="919"/>
      <c r="U47" s="919"/>
      <c r="V47" s="919"/>
      <c r="W47" s="919"/>
    </row>
    <row r="48" spans="1:23" ht="15.75" x14ac:dyDescent="0.25">
      <c r="A48" s="945" t="s">
        <v>1007</v>
      </c>
      <c r="B48" s="2014" t="s">
        <v>1236</v>
      </c>
      <c r="C48" s="2015"/>
      <c r="D48" s="2015"/>
      <c r="E48" s="2015"/>
      <c r="F48" s="2015"/>
      <c r="G48" s="2015"/>
      <c r="H48" s="876"/>
      <c r="I48" s="876"/>
      <c r="J48" s="876"/>
      <c r="K48" s="876"/>
      <c r="L48" s="962"/>
      <c r="M48" s="903"/>
      <c r="N48" s="903"/>
      <c r="O48" s="904"/>
      <c r="P48" s="904"/>
      <c r="Q48" s="963"/>
      <c r="R48" s="964"/>
      <c r="S48" s="964"/>
      <c r="T48" s="919"/>
      <c r="U48" s="919"/>
      <c r="V48" s="919"/>
      <c r="W48" s="919"/>
    </row>
    <row r="49" spans="1:23" ht="15.75" x14ac:dyDescent="0.25">
      <c r="A49" s="945" t="s">
        <v>1008</v>
      </c>
      <c r="B49" s="2014" t="s">
        <v>988</v>
      </c>
      <c r="C49" s="2015"/>
      <c r="D49" s="2015"/>
      <c r="E49" s="2015"/>
      <c r="F49" s="2015"/>
      <c r="G49" s="2015"/>
      <c r="H49" s="876"/>
      <c r="I49" s="876"/>
      <c r="J49" s="876"/>
      <c r="K49" s="876"/>
      <c r="L49" s="962"/>
      <c r="M49" s="903"/>
      <c r="N49" s="903"/>
      <c r="O49" s="904"/>
      <c r="P49" s="904"/>
      <c r="Q49" s="966"/>
      <c r="R49" s="967"/>
      <c r="S49" s="967"/>
      <c r="T49" s="919"/>
      <c r="U49" s="919"/>
      <c r="V49" s="919"/>
      <c r="W49" s="919"/>
    </row>
    <row r="50" spans="1:23" ht="15.75" x14ac:dyDescent="0.25">
      <c r="A50" s="2158" t="s">
        <v>1798</v>
      </c>
      <c r="B50" s="2158"/>
      <c r="C50" s="2158"/>
      <c r="D50" s="2158"/>
      <c r="E50" s="2158"/>
      <c r="F50" s="2158"/>
      <c r="G50" s="2158"/>
      <c r="H50" s="2158"/>
      <c r="I50" s="2158"/>
      <c r="J50" s="2158"/>
      <c r="K50" s="2158"/>
      <c r="L50" s="2158"/>
      <c r="M50" s="2158"/>
      <c r="N50" s="2158"/>
      <c r="O50" s="2158"/>
      <c r="P50" s="2158"/>
      <c r="Q50" s="966"/>
      <c r="R50" s="967"/>
      <c r="S50" s="967"/>
      <c r="T50" s="919"/>
      <c r="U50" s="919"/>
      <c r="V50" s="919"/>
      <c r="W50" s="919"/>
    </row>
    <row r="51" spans="1:23" ht="15.75" x14ac:dyDescent="0.25">
      <c r="A51" s="1072"/>
      <c r="B51" s="1072"/>
      <c r="C51" s="1072"/>
      <c r="D51" s="1072"/>
      <c r="E51" s="1072"/>
      <c r="F51" s="1072"/>
      <c r="G51" s="1072"/>
      <c r="H51" s="1072"/>
      <c r="I51" s="1072"/>
      <c r="J51" s="1072"/>
      <c r="K51" s="1072"/>
      <c r="L51" s="1072"/>
      <c r="M51" s="1072"/>
      <c r="N51" s="1072"/>
      <c r="O51" s="1072"/>
      <c r="P51" s="1072"/>
      <c r="Q51" s="892"/>
      <c r="R51" s="896"/>
      <c r="S51" s="896"/>
      <c r="T51" s="919"/>
      <c r="U51" s="919"/>
      <c r="V51" s="919"/>
      <c r="W51" s="919"/>
    </row>
    <row r="52" spans="1:23" ht="15.75" x14ac:dyDescent="0.25">
      <c r="A52" s="2159" t="s">
        <v>1010</v>
      </c>
      <c r="B52" s="2159"/>
      <c r="C52" s="2159"/>
      <c r="D52" s="2159"/>
      <c r="E52" s="2159"/>
      <c r="F52" s="2159"/>
      <c r="G52" s="2159"/>
      <c r="H52" s="2159"/>
      <c r="I52" s="2159"/>
      <c r="J52" s="2159"/>
      <c r="K52" s="2159"/>
      <c r="L52" s="2159"/>
      <c r="M52" s="2159"/>
      <c r="N52" s="2159"/>
      <c r="O52" s="2159"/>
      <c r="P52" s="940"/>
      <c r="Q52" s="892"/>
      <c r="R52" s="896"/>
      <c r="S52" s="896"/>
      <c r="T52" s="919"/>
      <c r="U52" s="919"/>
      <c r="V52" s="919"/>
      <c r="W52" s="919"/>
    </row>
    <row r="53" spans="1:23" ht="18.75" x14ac:dyDescent="0.25">
      <c r="A53" s="2145" t="s">
        <v>1799</v>
      </c>
      <c r="B53" s="2145"/>
      <c r="C53" s="2145"/>
      <c r="D53" s="2145"/>
      <c r="E53" s="2145"/>
      <c r="F53" s="2145"/>
      <c r="G53" s="2145"/>
      <c r="H53" s="2145"/>
      <c r="I53" s="2145"/>
      <c r="J53" s="2145"/>
      <c r="K53" s="2145"/>
      <c r="L53" s="2145"/>
      <c r="M53" s="2145"/>
      <c r="N53" s="2145"/>
      <c r="O53" s="2145"/>
      <c r="P53" s="968"/>
      <c r="Q53" s="968"/>
      <c r="R53" s="968"/>
      <c r="S53" s="968"/>
      <c r="T53" s="919"/>
      <c r="U53" s="919"/>
      <c r="V53" s="919"/>
      <c r="W53" s="919"/>
    </row>
    <row r="54" spans="1:23" ht="15.75" x14ac:dyDescent="0.25">
      <c r="A54" s="1057" t="s">
        <v>335</v>
      </c>
      <c r="B54" s="1058"/>
      <c r="C54" s="1058"/>
      <c r="D54" s="1058"/>
      <c r="E54" s="1058"/>
      <c r="F54" s="1058"/>
      <c r="G54" s="1059"/>
      <c r="H54" s="1057" t="s">
        <v>1426</v>
      </c>
      <c r="I54" s="1059"/>
      <c r="J54" s="1057" t="s">
        <v>1427</v>
      </c>
      <c r="K54" s="1059"/>
      <c r="L54" s="1057" t="s">
        <v>1795</v>
      </c>
      <c r="M54" s="1059"/>
      <c r="N54" s="1057" t="s">
        <v>336</v>
      </c>
      <c r="O54" s="1059"/>
      <c r="P54" s="969"/>
      <c r="Q54" s="969"/>
      <c r="R54" s="969"/>
      <c r="S54" s="969"/>
      <c r="T54" s="919"/>
      <c r="U54" s="919"/>
      <c r="V54" s="919"/>
      <c r="W54" s="919"/>
    </row>
    <row r="55" spans="1:23" ht="15.75" x14ac:dyDescent="0.25">
      <c r="A55" s="2146" t="s">
        <v>337</v>
      </c>
      <c r="B55" s="2147"/>
      <c r="C55" s="2147"/>
      <c r="D55" s="2147"/>
      <c r="E55" s="2147"/>
      <c r="F55" s="2147"/>
      <c r="G55" s="2147"/>
      <c r="H55" s="2147"/>
      <c r="I55" s="2147"/>
      <c r="J55" s="2147"/>
      <c r="K55" s="2147"/>
      <c r="L55" s="2147"/>
      <c r="M55" s="2147"/>
      <c r="N55" s="2147"/>
      <c r="O55" s="2148"/>
      <c r="P55" s="970"/>
      <c r="Q55" s="970"/>
      <c r="R55" s="970"/>
      <c r="S55" s="970"/>
      <c r="T55" s="919"/>
      <c r="U55" s="919"/>
      <c r="V55" s="919"/>
      <c r="W55" s="919"/>
    </row>
    <row r="56" spans="1:23" ht="15.75" x14ac:dyDescent="0.25">
      <c r="A56" s="2142"/>
      <c r="B56" s="2143"/>
      <c r="C56" s="2143"/>
      <c r="D56" s="2143"/>
      <c r="E56" s="2143"/>
      <c r="F56" s="2143"/>
      <c r="G56" s="2144"/>
      <c r="H56" s="1041"/>
      <c r="I56" s="1043"/>
      <c r="J56" s="1041"/>
      <c r="K56" s="1043"/>
      <c r="L56" s="1041"/>
      <c r="M56" s="1043"/>
      <c r="N56" s="1041"/>
      <c r="O56" s="1043"/>
      <c r="P56" s="966"/>
      <c r="Q56" s="966"/>
      <c r="R56" s="966"/>
      <c r="S56" s="966"/>
      <c r="T56" s="919"/>
      <c r="U56" s="919"/>
      <c r="V56" s="919"/>
      <c r="W56" s="919"/>
    </row>
    <row r="57" spans="1:23" ht="15.75" x14ac:dyDescent="0.25">
      <c r="A57" s="2142"/>
      <c r="B57" s="2143"/>
      <c r="C57" s="2143"/>
      <c r="D57" s="2143"/>
      <c r="E57" s="2143"/>
      <c r="F57" s="2143"/>
      <c r="G57" s="2144"/>
      <c r="H57" s="1041"/>
      <c r="I57" s="1043"/>
      <c r="J57" s="1041"/>
      <c r="K57" s="1043"/>
      <c r="L57" s="1041"/>
      <c r="M57" s="1043"/>
      <c r="N57" s="1041"/>
      <c r="O57" s="1043"/>
      <c r="P57" s="966"/>
      <c r="Q57" s="966"/>
      <c r="R57" s="966"/>
      <c r="S57" s="966"/>
      <c r="T57" s="919"/>
      <c r="U57" s="919"/>
      <c r="V57" s="919"/>
      <c r="W57" s="919"/>
    </row>
    <row r="58" spans="1:23" ht="15.75" x14ac:dyDescent="0.25">
      <c r="A58" s="2146" t="s">
        <v>338</v>
      </c>
      <c r="B58" s="2147"/>
      <c r="C58" s="2147"/>
      <c r="D58" s="2147"/>
      <c r="E58" s="2147"/>
      <c r="F58" s="2147"/>
      <c r="G58" s="2147"/>
      <c r="H58" s="2147"/>
      <c r="I58" s="2147"/>
      <c r="J58" s="2147"/>
      <c r="K58" s="2147"/>
      <c r="L58" s="2147"/>
      <c r="M58" s="2147"/>
      <c r="N58" s="2147"/>
      <c r="O58" s="2148"/>
      <c r="P58" s="970"/>
      <c r="Q58" s="970"/>
      <c r="R58" s="970"/>
      <c r="S58" s="970"/>
      <c r="T58" s="919"/>
      <c r="U58" s="919"/>
      <c r="V58" s="919"/>
      <c r="W58" s="919"/>
    </row>
    <row r="59" spans="1:23" ht="15.75" x14ac:dyDescent="0.25">
      <c r="A59" s="2142"/>
      <c r="B59" s="2143"/>
      <c r="C59" s="2143"/>
      <c r="D59" s="2143"/>
      <c r="E59" s="2143"/>
      <c r="F59" s="2143"/>
      <c r="G59" s="2144"/>
      <c r="H59" s="1041"/>
      <c r="I59" s="1043"/>
      <c r="J59" s="1041"/>
      <c r="K59" s="1043"/>
      <c r="L59" s="1041"/>
      <c r="M59" s="1043"/>
      <c r="N59" s="1041"/>
      <c r="O59" s="1043"/>
      <c r="P59" s="966"/>
      <c r="Q59" s="966"/>
      <c r="R59" s="966"/>
      <c r="S59" s="966"/>
      <c r="T59" s="919"/>
      <c r="U59" s="919"/>
      <c r="V59" s="919"/>
      <c r="W59" s="919"/>
    </row>
    <row r="60" spans="1:23" ht="15.75" x14ac:dyDescent="0.25">
      <c r="A60" s="2142"/>
      <c r="B60" s="2143"/>
      <c r="C60" s="2143"/>
      <c r="D60" s="2143"/>
      <c r="E60" s="2143"/>
      <c r="F60" s="2143"/>
      <c r="G60" s="2144"/>
      <c r="H60" s="1041"/>
      <c r="I60" s="1043"/>
      <c r="J60" s="1041"/>
      <c r="K60" s="1043"/>
      <c r="L60" s="1041"/>
      <c r="M60" s="1043"/>
      <c r="N60" s="1041"/>
      <c r="O60" s="1043"/>
      <c r="P60" s="966"/>
      <c r="Q60" s="966"/>
      <c r="R60" s="966"/>
      <c r="S60" s="966"/>
      <c r="T60" s="919"/>
      <c r="U60" s="919"/>
      <c r="V60" s="919"/>
      <c r="W60" s="919"/>
    </row>
    <row r="61" spans="1:23" ht="15.75" x14ac:dyDescent="0.25">
      <c r="A61" s="2142" t="s">
        <v>1793</v>
      </c>
      <c r="B61" s="2143"/>
      <c r="C61" s="2143"/>
      <c r="D61" s="2143"/>
      <c r="E61" s="2143"/>
      <c r="F61" s="2143"/>
      <c r="G61" s="2143"/>
      <c r="H61" s="2143"/>
      <c r="I61" s="2143"/>
      <c r="J61" s="2143"/>
      <c r="K61" s="2143"/>
      <c r="L61" s="2143"/>
      <c r="M61" s="2143"/>
      <c r="N61" s="2143"/>
      <c r="O61" s="2144"/>
      <c r="P61" s="971"/>
      <c r="Q61" s="971"/>
      <c r="R61" s="971"/>
      <c r="S61" s="971"/>
      <c r="T61" s="919"/>
      <c r="U61" s="919"/>
      <c r="V61" s="919"/>
      <c r="W61" s="919"/>
    </row>
    <row r="62" spans="1:23" ht="15.75" x14ac:dyDescent="0.25">
      <c r="A62" s="2142"/>
      <c r="B62" s="2143"/>
      <c r="C62" s="2143"/>
      <c r="D62" s="2143"/>
      <c r="E62" s="2143"/>
      <c r="F62" s="2143"/>
      <c r="G62" s="2144"/>
      <c r="H62" s="2142"/>
      <c r="I62" s="2143"/>
      <c r="J62" s="2143"/>
      <c r="K62" s="2144"/>
      <c r="L62" s="2142"/>
      <c r="M62" s="2144"/>
      <c r="N62" s="2142"/>
      <c r="O62" s="2144"/>
      <c r="P62" s="971"/>
      <c r="Q62" s="971"/>
      <c r="R62" s="971"/>
      <c r="S62" s="971"/>
      <c r="T62" s="919"/>
      <c r="U62" s="919"/>
      <c r="V62" s="919"/>
      <c r="W62" s="919"/>
    </row>
    <row r="63" spans="1:23" ht="15.75" x14ac:dyDescent="0.25">
      <c r="A63" s="2142"/>
      <c r="B63" s="2143"/>
      <c r="C63" s="2143"/>
      <c r="D63" s="2143"/>
      <c r="E63" s="2143"/>
      <c r="F63" s="2143"/>
      <c r="G63" s="2144"/>
      <c r="H63" s="1041"/>
      <c r="I63" s="1042"/>
      <c r="J63" s="1042"/>
      <c r="K63" s="1043"/>
      <c r="L63" s="1041"/>
      <c r="M63" s="1043"/>
      <c r="N63" s="1041"/>
      <c r="O63" s="1043"/>
      <c r="P63" s="966"/>
      <c r="Q63" s="966"/>
      <c r="R63" s="966"/>
      <c r="S63" s="966"/>
      <c r="T63" s="919"/>
      <c r="U63" s="919"/>
      <c r="V63" s="919"/>
      <c r="W63" s="919"/>
    </row>
    <row r="64" spans="1:23" ht="15.75" x14ac:dyDescent="0.25">
      <c r="A64" s="2152" t="s">
        <v>1800</v>
      </c>
      <c r="B64" s="2152"/>
      <c r="C64" s="2152"/>
      <c r="D64" s="2152"/>
      <c r="E64" s="2152"/>
      <c r="F64" s="2152"/>
      <c r="G64" s="2152"/>
      <c r="H64" s="2152"/>
      <c r="I64" s="2152"/>
      <c r="J64" s="2152"/>
      <c r="K64" s="2152"/>
      <c r="L64" s="2152"/>
      <c r="M64" s="2152"/>
      <c r="N64" s="2152"/>
      <c r="O64" s="2152"/>
      <c r="P64" s="972"/>
      <c r="Q64" s="972"/>
      <c r="R64" s="972"/>
      <c r="S64" s="972"/>
      <c r="T64" s="919"/>
      <c r="U64" s="919"/>
      <c r="V64" s="919"/>
      <c r="W64" s="919"/>
    </row>
    <row r="65" spans="1:23" x14ac:dyDescent="0.25">
      <c r="A65" s="891"/>
      <c r="B65" s="891"/>
      <c r="C65" s="891"/>
      <c r="D65" s="891"/>
      <c r="E65" s="891"/>
      <c r="F65" s="891"/>
      <c r="G65" s="891"/>
      <c r="H65" s="891"/>
      <c r="I65" s="911"/>
      <c r="J65" s="911"/>
      <c r="K65" s="919"/>
      <c r="L65" s="919"/>
      <c r="M65" s="919"/>
      <c r="N65" s="919"/>
      <c r="O65" s="919"/>
      <c r="P65" s="919"/>
      <c r="Q65" s="944"/>
      <c r="R65" s="944"/>
      <c r="S65" s="944"/>
      <c r="T65" s="919"/>
      <c r="U65" s="919"/>
      <c r="V65" s="919"/>
      <c r="W65" s="919"/>
    </row>
    <row r="66" spans="1:23" ht="18.75" x14ac:dyDescent="0.25">
      <c r="A66" s="2153" t="s">
        <v>1801</v>
      </c>
      <c r="B66" s="2153"/>
      <c r="C66" s="2153"/>
      <c r="D66" s="2153"/>
      <c r="E66" s="2153"/>
      <c r="F66" s="2153"/>
      <c r="G66" s="2153"/>
      <c r="H66" s="2153"/>
      <c r="I66" s="2153"/>
      <c r="J66" s="2153"/>
      <c r="K66" s="2153"/>
      <c r="L66" s="2153"/>
      <c r="M66" s="2153"/>
      <c r="N66" s="2153"/>
      <c r="O66" s="2153"/>
      <c r="P66" s="901"/>
      <c r="Q66" s="901"/>
      <c r="R66" s="901"/>
      <c r="S66" s="901"/>
      <c r="T66" s="899"/>
      <c r="U66" s="899"/>
      <c r="V66" s="899"/>
      <c r="W66" s="899"/>
    </row>
    <row r="67" spans="1:23" ht="15.75" x14ac:dyDescent="0.25">
      <c r="A67" s="910"/>
      <c r="B67" s="901"/>
      <c r="C67" s="901"/>
      <c r="D67" s="901"/>
      <c r="E67" s="901"/>
      <c r="F67" s="901"/>
      <c r="G67" s="901"/>
      <c r="H67" s="901"/>
      <c r="I67" s="901"/>
      <c r="J67" s="901"/>
      <c r="K67" s="901"/>
      <c r="L67" s="901"/>
      <c r="M67" s="901"/>
      <c r="N67" s="901"/>
      <c r="O67" s="901"/>
      <c r="P67" s="901"/>
      <c r="Q67" s="901"/>
      <c r="R67" s="901"/>
      <c r="S67" s="901"/>
      <c r="T67" s="899"/>
      <c r="U67" s="899"/>
      <c r="V67" s="899"/>
      <c r="W67" s="899"/>
    </row>
    <row r="68" spans="1:23" x14ac:dyDescent="0.25">
      <c r="A68" s="2141" t="s">
        <v>1802</v>
      </c>
      <c r="B68" s="2141"/>
      <c r="C68" s="2141"/>
      <c r="D68" s="2141"/>
      <c r="E68" s="2141"/>
      <c r="F68" s="2141"/>
      <c r="G68" s="2141"/>
      <c r="H68" s="2141"/>
      <c r="I68" s="2141"/>
      <c r="J68" s="2141"/>
      <c r="K68" s="2141"/>
      <c r="L68" s="2141"/>
      <c r="M68" s="2141"/>
      <c r="N68" s="2141"/>
      <c r="O68" s="2141"/>
      <c r="P68" s="973"/>
      <c r="Q68" s="973"/>
      <c r="R68" s="973"/>
      <c r="S68" s="973"/>
      <c r="T68" s="899"/>
      <c r="U68" s="899"/>
      <c r="V68" s="899"/>
      <c r="W68" s="899"/>
    </row>
    <row r="69" spans="1:23" x14ac:dyDescent="0.25">
      <c r="A69" s="901"/>
      <c r="B69" s="901"/>
      <c r="C69" s="901"/>
      <c r="D69" s="901"/>
      <c r="E69" s="901"/>
      <c r="F69" s="901"/>
      <c r="G69" s="901"/>
      <c r="H69" s="901"/>
      <c r="I69" s="901"/>
      <c r="J69" s="901"/>
      <c r="K69" s="901"/>
      <c r="L69" s="901"/>
      <c r="M69" s="901"/>
      <c r="N69" s="901"/>
      <c r="O69" s="901"/>
      <c r="P69" s="901"/>
      <c r="Q69" s="901"/>
      <c r="R69" s="901"/>
      <c r="S69" s="901"/>
      <c r="T69" s="899"/>
      <c r="U69" s="899"/>
      <c r="V69" s="899"/>
      <c r="W69" s="899"/>
    </row>
  </sheetData>
  <mergeCells count="95">
    <mergeCell ref="A64:O64"/>
    <mergeCell ref="A66:O66"/>
    <mergeCell ref="A10:P10"/>
    <mergeCell ref="H26:P26"/>
    <mergeCell ref="A51:P51"/>
    <mergeCell ref="A50:P50"/>
    <mergeCell ref="H54:I54"/>
    <mergeCell ref="J54:K54"/>
    <mergeCell ref="L54:M54"/>
    <mergeCell ref="N54:O54"/>
    <mergeCell ref="A58:O58"/>
    <mergeCell ref="A52:O52"/>
    <mergeCell ref="B13:G13"/>
    <mergeCell ref="A54:G54"/>
    <mergeCell ref="H12:J12"/>
    <mergeCell ref="J57:K57"/>
    <mergeCell ref="A24:P24"/>
    <mergeCell ref="A23:P23"/>
    <mergeCell ref="B16:G16"/>
    <mergeCell ref="B15:G15"/>
    <mergeCell ref="B18:G18"/>
    <mergeCell ref="B19:G19"/>
    <mergeCell ref="A21:P21"/>
    <mergeCell ref="B17:G17"/>
    <mergeCell ref="N63:O63"/>
    <mergeCell ref="B41:G41"/>
    <mergeCell ref="B48:G48"/>
    <mergeCell ref="B49:G49"/>
    <mergeCell ref="A53:O53"/>
    <mergeCell ref="L57:M57"/>
    <mergeCell ref="A59:G59"/>
    <mergeCell ref="A60:G60"/>
    <mergeCell ref="L60:M60"/>
    <mergeCell ref="N60:O60"/>
    <mergeCell ref="J60:K60"/>
    <mergeCell ref="J56:K56"/>
    <mergeCell ref="A55:O55"/>
    <mergeCell ref="H59:I59"/>
    <mergeCell ref="H57:I57"/>
    <mergeCell ref="L59:M59"/>
    <mergeCell ref="A68:O68"/>
    <mergeCell ref="A62:G62"/>
    <mergeCell ref="N56:O56"/>
    <mergeCell ref="N57:O57"/>
    <mergeCell ref="H60:I60"/>
    <mergeCell ref="N62:O62"/>
    <mergeCell ref="A61:O61"/>
    <mergeCell ref="A56:G56"/>
    <mergeCell ref="A57:G57"/>
    <mergeCell ref="H56:I56"/>
    <mergeCell ref="A63:G63"/>
    <mergeCell ref="H62:K62"/>
    <mergeCell ref="H63:K63"/>
    <mergeCell ref="L62:M62"/>
    <mergeCell ref="L63:M63"/>
    <mergeCell ref="L56:M56"/>
    <mergeCell ref="N1:P1"/>
    <mergeCell ref="N2:P2"/>
    <mergeCell ref="N3:P3"/>
    <mergeCell ref="N4:P4"/>
    <mergeCell ref="N5:P5"/>
    <mergeCell ref="N6:P6"/>
    <mergeCell ref="A8:P8"/>
    <mergeCell ref="A9:P9"/>
    <mergeCell ref="A12:G12"/>
    <mergeCell ref="B14:G14"/>
    <mergeCell ref="K12:M12"/>
    <mergeCell ref="N12:P12"/>
    <mergeCell ref="B47:G47"/>
    <mergeCell ref="B42:G42"/>
    <mergeCell ref="B44:G44"/>
    <mergeCell ref="B45:G45"/>
    <mergeCell ref="N25:P25"/>
    <mergeCell ref="H25:J25"/>
    <mergeCell ref="B30:G30"/>
    <mergeCell ref="B31:G31"/>
    <mergeCell ref="B33:G33"/>
    <mergeCell ref="B34:G34"/>
    <mergeCell ref="B46:G46"/>
    <mergeCell ref="N59:O59"/>
    <mergeCell ref="J59:K59"/>
    <mergeCell ref="B32:G32"/>
    <mergeCell ref="B20:G20"/>
    <mergeCell ref="A25:G25"/>
    <mergeCell ref="K25:M25"/>
    <mergeCell ref="B43:G43"/>
    <mergeCell ref="B35:G35"/>
    <mergeCell ref="B36:G36"/>
    <mergeCell ref="B37:G37"/>
    <mergeCell ref="B38:G38"/>
    <mergeCell ref="B39:G39"/>
    <mergeCell ref="B40:G40"/>
    <mergeCell ref="A26:G27"/>
    <mergeCell ref="B29:G29"/>
    <mergeCell ref="B28:G28"/>
  </mergeCells>
  <pageMargins left="0.70866141732283472" right="0.70866141732283472" top="0.74803149606299213" bottom="0.74803149606299213" header="0.31496062992125984" footer="0.31496062992125984"/>
  <pageSetup paperSize="9" scale="69" orientation="landscape"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W54"/>
  <sheetViews>
    <sheetView zoomScale="70" zoomScaleNormal="70" workbookViewId="0">
      <selection sqref="A1:XFD1048576"/>
    </sheetView>
  </sheetViews>
  <sheetFormatPr defaultRowHeight="15" x14ac:dyDescent="0.25"/>
  <sheetData>
    <row r="1" spans="1:23" ht="18.75" x14ac:dyDescent="0.3">
      <c r="A1" s="891"/>
      <c r="B1" s="891"/>
      <c r="C1" s="891"/>
      <c r="D1" s="891"/>
      <c r="E1" s="891"/>
      <c r="F1" s="891"/>
      <c r="G1" s="891"/>
      <c r="H1" s="891"/>
      <c r="I1" s="911"/>
      <c r="J1" s="911"/>
      <c r="K1" s="2139" t="s">
        <v>1696</v>
      </c>
      <c r="L1" s="2139"/>
      <c r="M1" s="2139"/>
      <c r="N1" s="919"/>
      <c r="O1" s="919"/>
      <c r="P1" s="919"/>
      <c r="Q1" s="919"/>
      <c r="R1" s="919"/>
      <c r="S1" s="919"/>
      <c r="T1" s="919"/>
      <c r="U1" s="919"/>
      <c r="V1" s="919"/>
      <c r="W1" s="919"/>
    </row>
    <row r="2" spans="1:23" ht="18.75" x14ac:dyDescent="0.3">
      <c r="A2" s="891"/>
      <c r="B2" s="891"/>
      <c r="C2" s="891"/>
      <c r="D2" s="891"/>
      <c r="E2" s="891"/>
      <c r="F2" s="891"/>
      <c r="G2" s="891"/>
      <c r="H2" s="891"/>
      <c r="I2" s="911"/>
      <c r="J2" s="911"/>
      <c r="K2" s="2139" t="s">
        <v>295</v>
      </c>
      <c r="L2" s="2139"/>
      <c r="M2" s="2139"/>
      <c r="N2" s="919"/>
      <c r="O2" s="919"/>
      <c r="P2" s="919"/>
      <c r="Q2" s="919"/>
      <c r="R2" s="919"/>
      <c r="S2" s="919"/>
      <c r="T2" s="919"/>
      <c r="U2" s="919"/>
      <c r="V2" s="919"/>
      <c r="W2" s="919"/>
    </row>
    <row r="3" spans="1:23" ht="18.75" x14ac:dyDescent="0.3">
      <c r="A3" s="891"/>
      <c r="B3" s="891"/>
      <c r="C3" s="891"/>
      <c r="D3" s="891"/>
      <c r="E3" s="891"/>
      <c r="F3" s="891"/>
      <c r="G3" s="891"/>
      <c r="H3" s="891"/>
      <c r="I3" s="911"/>
      <c r="J3" s="911"/>
      <c r="K3" s="2139" t="s">
        <v>296</v>
      </c>
      <c r="L3" s="2139"/>
      <c r="M3" s="2139"/>
      <c r="N3" s="919"/>
      <c r="O3" s="919"/>
      <c r="P3" s="919"/>
      <c r="Q3" s="919"/>
      <c r="R3" s="919"/>
      <c r="S3" s="919"/>
      <c r="T3" s="919"/>
      <c r="U3" s="919"/>
      <c r="V3" s="919"/>
      <c r="W3" s="919"/>
    </row>
    <row r="4" spans="1:23" ht="18.75" x14ac:dyDescent="0.3">
      <c r="A4" s="891"/>
      <c r="B4" s="891"/>
      <c r="C4" s="891"/>
      <c r="D4" s="891"/>
      <c r="E4" s="891"/>
      <c r="F4" s="891"/>
      <c r="G4" s="891"/>
      <c r="H4" s="891"/>
      <c r="I4" s="911"/>
      <c r="J4" s="911"/>
      <c r="K4" s="2139" t="s">
        <v>297</v>
      </c>
      <c r="L4" s="2139"/>
      <c r="M4" s="2139"/>
      <c r="N4" s="919"/>
      <c r="O4" s="919"/>
      <c r="P4" s="919"/>
      <c r="Q4" s="919"/>
      <c r="R4" s="919"/>
      <c r="S4" s="919"/>
      <c r="T4" s="919"/>
      <c r="U4" s="919"/>
      <c r="V4" s="919"/>
      <c r="W4" s="919"/>
    </row>
    <row r="5" spans="1:23" ht="18.75" x14ac:dyDescent="0.25">
      <c r="A5" s="891"/>
      <c r="B5" s="891"/>
      <c r="C5" s="891"/>
      <c r="D5" s="891"/>
      <c r="E5" s="891"/>
      <c r="F5" s="891"/>
      <c r="G5" s="891"/>
      <c r="H5" s="891"/>
      <c r="I5" s="911"/>
      <c r="J5" s="911"/>
      <c r="K5" s="2140" t="s">
        <v>1538</v>
      </c>
      <c r="L5" s="2140"/>
      <c r="M5" s="2140"/>
      <c r="N5" s="919"/>
      <c r="O5" s="919"/>
      <c r="P5" s="919"/>
      <c r="Q5" s="919"/>
      <c r="R5" s="919"/>
      <c r="S5" s="919"/>
      <c r="T5" s="919"/>
      <c r="U5" s="919"/>
      <c r="V5" s="919"/>
      <c r="W5" s="919"/>
    </row>
    <row r="6" spans="1:23" ht="18.75" x14ac:dyDescent="0.25">
      <c r="A6" s="891"/>
      <c r="B6" s="891"/>
      <c r="C6" s="891"/>
      <c r="D6" s="891"/>
      <c r="E6" s="891"/>
      <c r="F6" s="891"/>
      <c r="G6" s="891"/>
      <c r="H6" s="891"/>
      <c r="I6" s="911"/>
      <c r="J6" s="911"/>
      <c r="K6" s="2135" t="s">
        <v>1796</v>
      </c>
      <c r="L6" s="2135"/>
      <c r="M6" s="2135"/>
      <c r="N6" s="919"/>
      <c r="O6" s="919"/>
      <c r="P6" s="919"/>
      <c r="Q6" s="919"/>
      <c r="R6" s="919"/>
      <c r="S6" s="919"/>
      <c r="T6" s="919"/>
      <c r="U6" s="919"/>
      <c r="V6" s="919"/>
      <c r="W6" s="919"/>
    </row>
    <row r="7" spans="1:23" x14ac:dyDescent="0.25">
      <c r="A7" s="891"/>
      <c r="B7" s="891"/>
      <c r="C7" s="891"/>
      <c r="D7" s="891"/>
      <c r="E7" s="891"/>
      <c r="F7" s="891"/>
      <c r="G7" s="891"/>
      <c r="H7" s="891"/>
      <c r="I7" s="911"/>
      <c r="J7" s="911"/>
      <c r="K7" s="919"/>
      <c r="L7" s="919"/>
      <c r="M7" s="919"/>
      <c r="N7" s="919"/>
      <c r="O7" s="919"/>
      <c r="P7" s="919"/>
      <c r="Q7" s="943"/>
      <c r="R7" s="943"/>
      <c r="S7" s="943"/>
      <c r="T7" s="919"/>
      <c r="U7" s="919"/>
      <c r="V7" s="919"/>
      <c r="W7" s="919"/>
    </row>
    <row r="8" spans="1:23" x14ac:dyDescent="0.25">
      <c r="A8" s="891"/>
      <c r="B8" s="891"/>
      <c r="C8" s="891"/>
      <c r="D8" s="891"/>
      <c r="E8" s="891"/>
      <c r="F8" s="891"/>
      <c r="G8" s="891"/>
      <c r="H8" s="891"/>
      <c r="I8" s="911"/>
      <c r="J8" s="911"/>
      <c r="K8" s="919"/>
      <c r="L8" s="919"/>
      <c r="M8" s="919"/>
      <c r="N8" s="919"/>
      <c r="O8" s="919"/>
      <c r="P8" s="919"/>
      <c r="Q8" s="943"/>
      <c r="R8" s="943"/>
      <c r="S8" s="943"/>
      <c r="T8" s="919"/>
      <c r="U8" s="919"/>
      <c r="V8" s="919"/>
      <c r="W8" s="919"/>
    </row>
    <row r="9" spans="1:23" x14ac:dyDescent="0.25">
      <c r="A9" s="891"/>
      <c r="B9" s="891"/>
      <c r="C9" s="891"/>
      <c r="D9" s="891"/>
      <c r="E9" s="891"/>
      <c r="F9" s="891"/>
      <c r="G9" s="891"/>
      <c r="H9" s="891"/>
      <c r="I9" s="911"/>
      <c r="J9" s="911"/>
      <c r="K9" s="919"/>
      <c r="L9" s="919"/>
      <c r="M9" s="919"/>
      <c r="N9" s="919"/>
      <c r="O9" s="919"/>
      <c r="P9" s="919"/>
      <c r="Q9" s="943"/>
      <c r="R9" s="943"/>
      <c r="S9" s="943"/>
      <c r="T9" s="919"/>
      <c r="U9" s="919"/>
      <c r="V9" s="919"/>
      <c r="W9" s="919"/>
    </row>
    <row r="10" spans="1:23" ht="21.75" x14ac:dyDescent="0.25">
      <c r="A10" s="2136" t="s">
        <v>1810</v>
      </c>
      <c r="B10" s="2136"/>
      <c r="C10" s="2136"/>
      <c r="D10" s="2136"/>
      <c r="E10" s="2136"/>
      <c r="F10" s="2136"/>
      <c r="G10" s="2136"/>
      <c r="H10" s="2136"/>
      <c r="I10" s="2136"/>
      <c r="J10" s="2136"/>
      <c r="K10" s="2136"/>
      <c r="L10" s="2136"/>
      <c r="M10" s="2136"/>
      <c r="N10" s="948"/>
      <c r="O10" s="948"/>
      <c r="P10" s="948"/>
      <c r="Q10" s="948"/>
      <c r="R10" s="948"/>
      <c r="S10" s="948"/>
      <c r="T10" s="899"/>
      <c r="U10" s="899"/>
      <c r="V10" s="899"/>
      <c r="W10" s="899"/>
    </row>
    <row r="11" spans="1:23" x14ac:dyDescent="0.25">
      <c r="A11" s="2137" t="s">
        <v>1803</v>
      </c>
      <c r="B11" s="2137"/>
      <c r="C11" s="2137"/>
      <c r="D11" s="2137"/>
      <c r="E11" s="2137"/>
      <c r="F11" s="2137"/>
      <c r="G11" s="2137"/>
      <c r="H11" s="2137"/>
      <c r="I11" s="2137"/>
      <c r="J11" s="2137"/>
      <c r="K11" s="2137"/>
      <c r="L11" s="2137"/>
      <c r="M11" s="2137"/>
      <c r="N11" s="949"/>
      <c r="O11" s="949"/>
      <c r="P11" s="949"/>
      <c r="Q11" s="949"/>
      <c r="R11" s="949"/>
      <c r="S11" s="949"/>
      <c r="T11" s="899"/>
      <c r="U11" s="899"/>
      <c r="V11" s="899"/>
      <c r="W11" s="899"/>
    </row>
    <row r="12" spans="1:23" ht="15.75" x14ac:dyDescent="0.25">
      <c r="A12" s="2154" t="s">
        <v>435</v>
      </c>
      <c r="B12" s="2154"/>
      <c r="C12" s="2154"/>
      <c r="D12" s="2154"/>
      <c r="E12" s="2154"/>
      <c r="F12" s="2154"/>
      <c r="G12" s="2154"/>
      <c r="H12" s="2154"/>
      <c r="I12" s="2154"/>
      <c r="J12" s="2154"/>
      <c r="K12" s="2154"/>
      <c r="L12" s="2154"/>
      <c r="M12" s="2154"/>
      <c r="N12" s="898"/>
      <c r="O12" s="898"/>
      <c r="P12" s="894"/>
      <c r="Q12" s="898"/>
      <c r="R12" s="898"/>
      <c r="S12" s="898"/>
      <c r="T12" s="899"/>
      <c r="U12" s="899"/>
      <c r="V12" s="899"/>
      <c r="W12" s="899"/>
    </row>
    <row r="13" spans="1:23" ht="15.75" x14ac:dyDescent="0.25">
      <c r="A13" s="2188" t="s">
        <v>340</v>
      </c>
      <c r="B13" s="2188"/>
      <c r="C13" s="2188"/>
      <c r="D13" s="2188"/>
      <c r="E13" s="2188"/>
      <c r="F13" s="2188"/>
      <c r="G13" s="2188"/>
      <c r="H13" s="2188"/>
      <c r="I13" s="2188"/>
      <c r="J13" s="2188"/>
      <c r="K13" s="2188"/>
      <c r="L13" s="2188"/>
      <c r="M13" s="2188"/>
      <c r="N13" s="898"/>
      <c r="O13" s="898"/>
      <c r="P13" s="894"/>
      <c r="Q13" s="898"/>
      <c r="R13" s="898"/>
      <c r="S13" s="898"/>
      <c r="T13" s="899"/>
      <c r="U13" s="899"/>
      <c r="V13" s="899"/>
      <c r="W13" s="899"/>
    </row>
    <row r="14" spans="1:23" ht="15.75" x14ac:dyDescent="0.25">
      <c r="A14" s="2138"/>
      <c r="B14" s="2138"/>
      <c r="C14" s="2138"/>
      <c r="D14" s="2138"/>
      <c r="E14" s="2138"/>
      <c r="F14" s="2138"/>
      <c r="G14" s="2138"/>
      <c r="H14" s="1375" t="s">
        <v>337</v>
      </c>
      <c r="I14" s="1354"/>
      <c r="J14" s="1375" t="s">
        <v>338</v>
      </c>
      <c r="K14" s="1354"/>
      <c r="L14" s="1375" t="s">
        <v>1793</v>
      </c>
      <c r="M14" s="1354"/>
      <c r="N14" s="951"/>
      <c r="O14" s="951"/>
      <c r="P14" s="951"/>
      <c r="Q14" s="951"/>
      <c r="R14" s="951"/>
      <c r="S14" s="951"/>
      <c r="T14" s="899"/>
      <c r="U14" s="899"/>
      <c r="V14" s="899"/>
      <c r="W14" s="899"/>
    </row>
    <row r="15" spans="1:23" ht="15.75" x14ac:dyDescent="0.25">
      <c r="A15" s="941" t="s">
        <v>171</v>
      </c>
      <c r="B15" s="1342" t="s">
        <v>880</v>
      </c>
      <c r="C15" s="1342"/>
      <c r="D15" s="1342"/>
      <c r="E15" s="1342"/>
      <c r="F15" s="1342"/>
      <c r="G15" s="1342"/>
      <c r="H15" s="2161"/>
      <c r="I15" s="2162"/>
      <c r="J15" s="2161"/>
      <c r="K15" s="2162"/>
      <c r="L15" s="2161"/>
      <c r="M15" s="2162"/>
      <c r="N15" s="974"/>
      <c r="O15" s="974"/>
      <c r="P15" s="974"/>
      <c r="Q15" s="974"/>
      <c r="R15" s="974"/>
      <c r="S15" s="974"/>
      <c r="T15" s="899"/>
      <c r="U15" s="899"/>
      <c r="V15" s="899"/>
      <c r="W15" s="899"/>
    </row>
    <row r="16" spans="1:23" ht="15.75" x14ac:dyDescent="0.25">
      <c r="A16" s="941" t="s">
        <v>172</v>
      </c>
      <c r="B16" s="1342" t="s">
        <v>339</v>
      </c>
      <c r="C16" s="1342"/>
      <c r="D16" s="1342"/>
      <c r="E16" s="1342"/>
      <c r="F16" s="1342"/>
      <c r="G16" s="1342"/>
      <c r="H16" s="2161"/>
      <c r="I16" s="2162"/>
      <c r="J16" s="2161"/>
      <c r="K16" s="2162"/>
      <c r="L16" s="2161"/>
      <c r="M16" s="2162"/>
      <c r="N16" s="974"/>
      <c r="O16" s="974"/>
      <c r="P16" s="974"/>
      <c r="Q16" s="974"/>
      <c r="R16" s="974"/>
      <c r="S16" s="974"/>
      <c r="T16" s="899"/>
      <c r="U16" s="899"/>
      <c r="V16" s="899"/>
      <c r="W16" s="899"/>
    </row>
    <row r="17" spans="1:23" ht="15.75" x14ac:dyDescent="0.25">
      <c r="A17" s="941" t="s">
        <v>173</v>
      </c>
      <c r="B17" s="2081" t="s">
        <v>1789</v>
      </c>
      <c r="C17" s="2082"/>
      <c r="D17" s="2082"/>
      <c r="E17" s="2082"/>
      <c r="F17" s="2082"/>
      <c r="G17" s="2083"/>
      <c r="H17" s="2161"/>
      <c r="I17" s="2162"/>
      <c r="J17" s="2161"/>
      <c r="K17" s="2162"/>
      <c r="L17" s="2161"/>
      <c r="M17" s="2162"/>
      <c r="N17" s="974"/>
      <c r="O17" s="974"/>
      <c r="P17" s="974"/>
      <c r="Q17" s="974"/>
      <c r="R17" s="974"/>
      <c r="S17" s="974"/>
      <c r="T17" s="899"/>
      <c r="U17" s="899"/>
      <c r="V17" s="899"/>
      <c r="W17" s="899"/>
    </row>
    <row r="18" spans="1:23" ht="15.75" x14ac:dyDescent="0.25">
      <c r="A18" s="941" t="s">
        <v>174</v>
      </c>
      <c r="B18" s="1342" t="s">
        <v>127</v>
      </c>
      <c r="C18" s="1342"/>
      <c r="D18" s="1342"/>
      <c r="E18" s="1342"/>
      <c r="F18" s="1342"/>
      <c r="G18" s="1342"/>
      <c r="H18" s="2161"/>
      <c r="I18" s="2162"/>
      <c r="J18" s="2161"/>
      <c r="K18" s="2162"/>
      <c r="L18" s="2161"/>
      <c r="M18" s="2162"/>
      <c r="N18" s="974"/>
      <c r="O18" s="974"/>
      <c r="P18" s="974"/>
      <c r="Q18" s="974"/>
      <c r="R18" s="974"/>
      <c r="S18" s="974"/>
      <c r="T18" s="899"/>
      <c r="U18" s="899"/>
      <c r="V18" s="899"/>
      <c r="W18" s="899"/>
    </row>
    <row r="19" spans="1:23" ht="15.75" x14ac:dyDescent="0.25">
      <c r="A19" s="942" t="s">
        <v>442</v>
      </c>
      <c r="B19" s="1342" t="s">
        <v>1790</v>
      </c>
      <c r="C19" s="1342"/>
      <c r="D19" s="1342"/>
      <c r="E19" s="1342"/>
      <c r="F19" s="1342"/>
      <c r="G19" s="1342"/>
      <c r="H19" s="2161"/>
      <c r="I19" s="2162"/>
      <c r="J19" s="2161"/>
      <c r="K19" s="2162"/>
      <c r="L19" s="2161"/>
      <c r="M19" s="2162"/>
      <c r="N19" s="974"/>
      <c r="O19" s="974"/>
      <c r="P19" s="974"/>
      <c r="Q19" s="974"/>
      <c r="R19" s="974"/>
      <c r="S19" s="974"/>
      <c r="T19" s="899"/>
      <c r="U19" s="899"/>
      <c r="V19" s="899"/>
      <c r="W19" s="899"/>
    </row>
    <row r="20" spans="1:23" ht="15.75" x14ac:dyDescent="0.25">
      <c r="A20" s="942" t="s">
        <v>443</v>
      </c>
      <c r="B20" s="1818" t="s">
        <v>1418</v>
      </c>
      <c r="C20" s="1818"/>
      <c r="D20" s="1818"/>
      <c r="E20" s="1818"/>
      <c r="F20" s="1818"/>
      <c r="G20" s="1818"/>
      <c r="H20" s="2161"/>
      <c r="I20" s="2162"/>
      <c r="J20" s="2161"/>
      <c r="K20" s="2162"/>
      <c r="L20" s="2161"/>
      <c r="M20" s="2162"/>
      <c r="N20" s="974"/>
      <c r="O20" s="974"/>
      <c r="P20" s="974"/>
      <c r="Q20" s="974"/>
      <c r="R20" s="974"/>
      <c r="S20" s="974"/>
      <c r="T20" s="899"/>
      <c r="U20" s="899"/>
      <c r="V20" s="899"/>
      <c r="W20" s="899"/>
    </row>
    <row r="21" spans="1:23" ht="15.75" x14ac:dyDescent="0.25">
      <c r="A21" s="942" t="s">
        <v>444</v>
      </c>
      <c r="B21" s="1782" t="s">
        <v>881</v>
      </c>
      <c r="C21" s="1783"/>
      <c r="D21" s="1783"/>
      <c r="E21" s="1783"/>
      <c r="F21" s="1783"/>
      <c r="G21" s="1784"/>
      <c r="H21" s="2161"/>
      <c r="I21" s="2162"/>
      <c r="J21" s="2161"/>
      <c r="K21" s="2162"/>
      <c r="L21" s="2161"/>
      <c r="M21" s="2162"/>
      <c r="N21" s="974"/>
      <c r="O21" s="974"/>
      <c r="P21" s="974"/>
      <c r="Q21" s="974"/>
      <c r="R21" s="974"/>
      <c r="S21" s="974"/>
      <c r="T21" s="899"/>
      <c r="U21" s="899"/>
      <c r="V21" s="899"/>
      <c r="W21" s="899"/>
    </row>
    <row r="22" spans="1:23" ht="15.75" x14ac:dyDescent="0.25">
      <c r="A22" s="941" t="s">
        <v>445</v>
      </c>
      <c r="B22" s="1342" t="s">
        <v>1697</v>
      </c>
      <c r="C22" s="1342"/>
      <c r="D22" s="1342"/>
      <c r="E22" s="1342"/>
      <c r="F22" s="1342"/>
      <c r="G22" s="1342"/>
      <c r="H22" s="2168"/>
      <c r="I22" s="2169"/>
      <c r="J22" s="2168"/>
      <c r="K22" s="2169"/>
      <c r="L22" s="2168"/>
      <c r="M22" s="2169"/>
      <c r="N22" s="975"/>
      <c r="O22" s="975"/>
      <c r="P22" s="975"/>
      <c r="Q22" s="975"/>
      <c r="R22" s="975"/>
      <c r="S22" s="975"/>
      <c r="T22" s="899"/>
      <c r="U22" s="899"/>
      <c r="V22" s="899"/>
      <c r="W22" s="899"/>
    </row>
    <row r="23" spans="1:23" x14ac:dyDescent="0.25">
      <c r="A23" s="2167" t="s">
        <v>1791</v>
      </c>
      <c r="B23" s="2167"/>
      <c r="C23" s="2167"/>
      <c r="D23" s="2167"/>
      <c r="E23" s="2167"/>
      <c r="F23" s="2167"/>
      <c r="G23" s="2167"/>
      <c r="H23" s="2167"/>
      <c r="I23" s="2167"/>
      <c r="J23" s="2167"/>
      <c r="K23" s="2167"/>
      <c r="L23" s="2167"/>
      <c r="M23" s="2167"/>
      <c r="N23" s="598"/>
      <c r="O23" s="598"/>
      <c r="P23" s="598"/>
      <c r="Q23" s="598"/>
      <c r="R23" s="908"/>
      <c r="S23" s="907"/>
      <c r="T23" s="899"/>
      <c r="U23" s="899"/>
      <c r="V23" s="899"/>
      <c r="W23" s="899"/>
    </row>
    <row r="24" spans="1:23" x14ac:dyDescent="0.25">
      <c r="A24" s="909"/>
      <c r="B24" s="598"/>
      <c r="C24" s="598"/>
      <c r="D24" s="598"/>
      <c r="E24" s="598"/>
      <c r="F24" s="598"/>
      <c r="G24" s="598"/>
      <c r="H24" s="598"/>
      <c r="I24" s="598"/>
      <c r="J24" s="598"/>
      <c r="K24" s="598"/>
      <c r="L24" s="598"/>
      <c r="M24" s="598"/>
      <c r="N24" s="598"/>
      <c r="O24" s="598"/>
      <c r="P24" s="598"/>
      <c r="Q24" s="598"/>
      <c r="R24" s="908"/>
      <c r="S24" s="907"/>
      <c r="T24" s="899"/>
      <c r="U24" s="899"/>
      <c r="V24" s="899"/>
      <c r="W24" s="899"/>
    </row>
    <row r="25" spans="1:23" ht="18.75" x14ac:dyDescent="0.3">
      <c r="A25" s="2165" t="s">
        <v>1804</v>
      </c>
      <c r="B25" s="2166"/>
      <c r="C25" s="2166"/>
      <c r="D25" s="2166"/>
      <c r="E25" s="2166"/>
      <c r="F25" s="2166"/>
      <c r="G25" s="2166"/>
      <c r="H25" s="2166"/>
      <c r="I25" s="2166"/>
      <c r="J25" s="2166"/>
      <c r="K25" s="2166"/>
      <c r="L25" s="2166"/>
      <c r="M25" s="2166"/>
      <c r="N25" s="958"/>
      <c r="O25" s="958"/>
      <c r="P25" s="958"/>
      <c r="Q25" s="958"/>
      <c r="R25" s="958"/>
      <c r="S25" s="958"/>
      <c r="T25" s="958"/>
      <c r="U25" s="958"/>
      <c r="V25" s="958"/>
      <c r="W25" s="958"/>
    </row>
    <row r="26" spans="1:23" ht="15.75" x14ac:dyDescent="0.25">
      <c r="A26" s="843"/>
      <c r="B26" s="843"/>
      <c r="C26" s="843"/>
      <c r="D26" s="843"/>
      <c r="E26" s="843"/>
      <c r="F26" s="843"/>
      <c r="G26" s="843"/>
      <c r="H26" s="843"/>
      <c r="I26" s="843"/>
      <c r="J26" s="2189" t="s">
        <v>344</v>
      </c>
      <c r="K26" s="2189"/>
      <c r="L26" s="843"/>
      <c r="M26" s="843"/>
      <c r="N26" s="843"/>
      <c r="O26" s="843"/>
      <c r="P26" s="843"/>
      <c r="Q26" s="843"/>
      <c r="R26" s="843"/>
      <c r="S26" s="843"/>
      <c r="T26" s="843"/>
      <c r="U26" s="843"/>
      <c r="V26" s="843"/>
      <c r="W26" s="843"/>
    </row>
    <row r="27" spans="1:23" ht="15.75" x14ac:dyDescent="0.25">
      <c r="A27" s="2172" t="s">
        <v>1517</v>
      </c>
      <c r="B27" s="2173"/>
      <c r="C27" s="2173"/>
      <c r="D27" s="2173"/>
      <c r="E27" s="2174"/>
      <c r="F27" s="2107" t="s">
        <v>337</v>
      </c>
      <c r="G27" s="2108"/>
      <c r="H27" s="2107" t="s">
        <v>338</v>
      </c>
      <c r="I27" s="2108"/>
      <c r="J27" s="2107" t="s">
        <v>1793</v>
      </c>
      <c r="K27" s="2108"/>
      <c r="L27" s="976"/>
      <c r="M27" s="976"/>
      <c r="N27" s="976"/>
      <c r="O27" s="977"/>
      <c r="P27" s="977"/>
      <c r="Q27" s="977"/>
      <c r="R27" s="2160"/>
      <c r="S27" s="2160"/>
      <c r="T27" s="2160"/>
      <c r="U27" s="2160"/>
      <c r="V27" s="2160"/>
      <c r="W27" s="2160"/>
    </row>
    <row r="28" spans="1:23" ht="15.75" x14ac:dyDescent="0.25">
      <c r="A28" s="2175"/>
      <c r="B28" s="2176"/>
      <c r="C28" s="2176"/>
      <c r="D28" s="2176"/>
      <c r="E28" s="2177"/>
      <c r="F28" s="2107" t="s">
        <v>1419</v>
      </c>
      <c r="G28" s="2108"/>
      <c r="H28" s="2107" t="s">
        <v>1419</v>
      </c>
      <c r="I28" s="2108"/>
      <c r="J28" s="2107" t="s">
        <v>1419</v>
      </c>
      <c r="K28" s="2108"/>
      <c r="L28" s="976"/>
      <c r="M28" s="976"/>
      <c r="N28" s="976"/>
      <c r="O28" s="978"/>
      <c r="P28" s="2170"/>
      <c r="Q28" s="2170"/>
      <c r="R28" s="2170"/>
      <c r="S28" s="2170"/>
      <c r="T28" s="2170"/>
      <c r="U28" s="2170"/>
      <c r="V28" s="2170"/>
      <c r="W28" s="2170"/>
    </row>
    <row r="29" spans="1:23" ht="15.75" x14ac:dyDescent="0.25">
      <c r="A29" s="2081" t="s">
        <v>1805</v>
      </c>
      <c r="B29" s="2082"/>
      <c r="C29" s="2082"/>
      <c r="D29" s="2082"/>
      <c r="E29" s="2083"/>
      <c r="F29" s="979"/>
      <c r="G29" s="979"/>
      <c r="H29" s="979"/>
      <c r="I29" s="979"/>
      <c r="J29" s="979"/>
      <c r="K29" s="979"/>
      <c r="L29" s="976"/>
      <c r="M29" s="976"/>
      <c r="N29" s="976"/>
      <c r="O29" s="976"/>
      <c r="P29" s="2171"/>
      <c r="Q29" s="2171"/>
      <c r="R29" s="2171"/>
      <c r="S29" s="2171"/>
      <c r="T29" s="2171"/>
      <c r="U29" s="2171"/>
      <c r="V29" s="2171"/>
      <c r="W29" s="2171"/>
    </row>
    <row r="30" spans="1:23" ht="15.75" x14ac:dyDescent="0.25">
      <c r="A30" s="2081" t="s">
        <v>1807</v>
      </c>
      <c r="B30" s="2082"/>
      <c r="C30" s="2082"/>
      <c r="D30" s="2082"/>
      <c r="E30" s="2083"/>
      <c r="F30" s="979"/>
      <c r="G30" s="979"/>
      <c r="H30" s="979"/>
      <c r="I30" s="979"/>
      <c r="J30" s="979"/>
      <c r="K30" s="979"/>
      <c r="L30" s="976"/>
      <c r="M30" s="976"/>
      <c r="N30" s="976"/>
      <c r="O30" s="976"/>
      <c r="P30" s="980"/>
      <c r="Q30" s="980"/>
      <c r="R30" s="980"/>
      <c r="S30" s="980"/>
      <c r="T30" s="980"/>
      <c r="U30" s="980"/>
      <c r="V30" s="980"/>
      <c r="W30" s="980"/>
    </row>
    <row r="31" spans="1:23" ht="15.75" x14ac:dyDescent="0.25">
      <c r="A31" s="2081" t="s">
        <v>1806</v>
      </c>
      <c r="B31" s="2082"/>
      <c r="C31" s="2082"/>
      <c r="D31" s="2082"/>
      <c r="E31" s="2083"/>
      <c r="F31" s="981"/>
      <c r="G31" s="981"/>
      <c r="H31" s="981"/>
      <c r="I31" s="981"/>
      <c r="J31" s="981"/>
      <c r="K31" s="981"/>
      <c r="L31" s="976"/>
      <c r="M31" s="976"/>
      <c r="N31" s="976"/>
      <c r="O31" s="976"/>
      <c r="P31" s="2171"/>
      <c r="Q31" s="2171"/>
      <c r="R31" s="2171"/>
      <c r="S31" s="2171"/>
      <c r="T31" s="2171"/>
      <c r="U31" s="2171"/>
      <c r="V31" s="2171"/>
      <c r="W31" s="2171"/>
    </row>
    <row r="32" spans="1:23" ht="15.75" x14ac:dyDescent="0.25">
      <c r="A32" s="2081" t="s">
        <v>1808</v>
      </c>
      <c r="B32" s="2082"/>
      <c r="C32" s="2082"/>
      <c r="D32" s="2082"/>
      <c r="E32" s="2083"/>
      <c r="F32" s="979"/>
      <c r="G32" s="979"/>
      <c r="H32" s="979"/>
      <c r="I32" s="979"/>
      <c r="J32" s="979"/>
      <c r="K32" s="979"/>
      <c r="L32" s="976"/>
      <c r="M32" s="976"/>
      <c r="N32" s="976"/>
      <c r="O32" s="976"/>
      <c r="P32" s="976"/>
      <c r="Q32" s="976"/>
      <c r="R32" s="976"/>
      <c r="S32" s="976"/>
      <c r="T32" s="976"/>
      <c r="U32" s="976"/>
      <c r="V32" s="976"/>
      <c r="W32" s="976"/>
    </row>
    <row r="33" spans="1:23" ht="15.75" x14ac:dyDescent="0.25">
      <c r="A33" s="2081" t="s">
        <v>1809</v>
      </c>
      <c r="B33" s="2082"/>
      <c r="C33" s="2082"/>
      <c r="D33" s="2082"/>
      <c r="E33" s="2083"/>
      <c r="F33" s="982"/>
      <c r="G33" s="982"/>
      <c r="H33" s="982"/>
      <c r="I33" s="982"/>
      <c r="J33" s="982"/>
      <c r="K33" s="982"/>
      <c r="L33" s="983"/>
      <c r="M33" s="983"/>
      <c r="N33" s="983"/>
      <c r="O33" s="983"/>
      <c r="P33" s="983"/>
      <c r="Q33" s="983"/>
      <c r="R33" s="983"/>
      <c r="S33" s="983"/>
      <c r="T33" s="983"/>
      <c r="U33" s="983"/>
      <c r="V33" s="983"/>
      <c r="W33" s="983"/>
    </row>
    <row r="34" spans="1:23" x14ac:dyDescent="0.25">
      <c r="A34" s="2163" t="s">
        <v>1811</v>
      </c>
      <c r="B34" s="2164"/>
      <c r="C34" s="2164"/>
      <c r="D34" s="2164"/>
      <c r="E34" s="2164"/>
      <c r="F34" s="2164"/>
      <c r="G34" s="2164"/>
      <c r="H34" s="2164"/>
      <c r="I34" s="2164"/>
      <c r="J34" s="2164"/>
      <c r="K34" s="2164"/>
      <c r="L34" s="984"/>
      <c r="M34" s="984"/>
      <c r="N34" s="984"/>
      <c r="O34" s="959"/>
      <c r="P34" s="959"/>
      <c r="Q34" s="959"/>
      <c r="R34" s="959"/>
      <c r="S34" s="959"/>
      <c r="T34" s="959"/>
      <c r="U34" s="959"/>
      <c r="V34" s="959"/>
      <c r="W34" s="959"/>
    </row>
    <row r="35" spans="1:23" x14ac:dyDescent="0.25">
      <c r="A35" s="2184"/>
      <c r="B35" s="2185"/>
      <c r="C35" s="2185"/>
      <c r="D35" s="2185"/>
      <c r="E35" s="2185"/>
      <c r="F35" s="2185"/>
      <c r="G35" s="2185"/>
      <c r="H35" s="2185"/>
      <c r="I35" s="2185"/>
      <c r="J35" s="2185"/>
      <c r="K35" s="2185"/>
      <c r="L35" s="2185"/>
      <c r="M35" s="2185"/>
      <c r="N35" s="985"/>
      <c r="O35" s="959"/>
      <c r="P35" s="959"/>
      <c r="Q35" s="959"/>
      <c r="R35" s="959"/>
      <c r="S35" s="959"/>
      <c r="T35" s="959"/>
      <c r="U35" s="959"/>
      <c r="V35" s="959"/>
      <c r="W35" s="959"/>
    </row>
    <row r="36" spans="1:23" ht="15.75" x14ac:dyDescent="0.25">
      <c r="A36" s="2186" t="s">
        <v>1010</v>
      </c>
      <c r="B36" s="2187"/>
      <c r="C36" s="2187"/>
      <c r="D36" s="2187"/>
      <c r="E36" s="2187"/>
      <c r="F36" s="2187"/>
      <c r="G36" s="2187"/>
      <c r="H36" s="2187"/>
      <c r="I36" s="2187"/>
      <c r="J36" s="2187"/>
      <c r="K36" s="2187"/>
      <c r="L36" s="2187"/>
      <c r="M36" s="2187"/>
      <c r="N36" s="959"/>
      <c r="O36" s="959"/>
      <c r="P36" s="959"/>
      <c r="Q36" s="959"/>
      <c r="R36" s="959"/>
      <c r="S36" s="959"/>
      <c r="T36" s="959"/>
      <c r="U36" s="959"/>
      <c r="V36" s="959"/>
      <c r="W36" s="959"/>
    </row>
    <row r="37" spans="1:23" ht="18.75" x14ac:dyDescent="0.25">
      <c r="A37" s="2145" t="s">
        <v>1799</v>
      </c>
      <c r="B37" s="2145"/>
      <c r="C37" s="2145"/>
      <c r="D37" s="2145"/>
      <c r="E37" s="2145"/>
      <c r="F37" s="2145"/>
      <c r="G37" s="2145"/>
      <c r="H37" s="2145"/>
      <c r="I37" s="2145"/>
      <c r="J37" s="2145"/>
      <c r="K37" s="2145"/>
      <c r="L37" s="2145"/>
      <c r="M37" s="2145"/>
      <c r="N37" s="968"/>
      <c r="O37" s="968"/>
      <c r="P37" s="968"/>
      <c r="Q37" s="968"/>
      <c r="R37" s="968"/>
      <c r="S37" s="968"/>
      <c r="T37" s="899"/>
      <c r="U37" s="899"/>
      <c r="V37" s="899"/>
      <c r="W37" s="899"/>
    </row>
    <row r="38" spans="1:23" ht="15.75" x14ac:dyDescent="0.25">
      <c r="A38" s="1057" t="s">
        <v>335</v>
      </c>
      <c r="B38" s="1058"/>
      <c r="C38" s="1058"/>
      <c r="D38" s="1058"/>
      <c r="E38" s="1059"/>
      <c r="F38" s="1057" t="s">
        <v>1421</v>
      </c>
      <c r="G38" s="1059"/>
      <c r="H38" s="1057" t="s">
        <v>1422</v>
      </c>
      <c r="I38" s="1059"/>
      <c r="J38" s="1057" t="s">
        <v>1812</v>
      </c>
      <c r="K38" s="1059"/>
      <c r="L38" s="1057" t="s">
        <v>336</v>
      </c>
      <c r="M38" s="1059"/>
      <c r="N38" s="986"/>
      <c r="O38" s="969"/>
      <c r="P38" s="969"/>
      <c r="Q38" s="969"/>
      <c r="R38" s="986"/>
      <c r="S38" s="969"/>
      <c r="T38" s="899"/>
      <c r="U38" s="899"/>
      <c r="V38" s="899"/>
      <c r="W38" s="899"/>
    </row>
    <row r="39" spans="1:23" ht="15.75" x14ac:dyDescent="0.25">
      <c r="A39" s="2146" t="s">
        <v>337</v>
      </c>
      <c r="B39" s="2147"/>
      <c r="C39" s="2147"/>
      <c r="D39" s="2147"/>
      <c r="E39" s="2147"/>
      <c r="F39" s="2147"/>
      <c r="G39" s="2147"/>
      <c r="H39" s="2147"/>
      <c r="I39" s="2147"/>
      <c r="J39" s="2147"/>
      <c r="K39" s="2147"/>
      <c r="L39" s="2147"/>
      <c r="M39" s="2148"/>
      <c r="N39" s="987"/>
      <c r="O39" s="987"/>
      <c r="P39" s="987"/>
      <c r="Q39" s="987"/>
      <c r="R39" s="987"/>
      <c r="S39" s="987"/>
      <c r="T39" s="899"/>
      <c r="U39" s="899"/>
      <c r="V39" s="899"/>
      <c r="W39" s="899"/>
    </row>
    <row r="40" spans="1:23" ht="15.75" x14ac:dyDescent="0.25">
      <c r="A40" s="2178"/>
      <c r="B40" s="2179"/>
      <c r="C40" s="2179"/>
      <c r="D40" s="2179"/>
      <c r="E40" s="2180"/>
      <c r="F40" s="2178"/>
      <c r="G40" s="2180"/>
      <c r="H40" s="1156"/>
      <c r="I40" s="1158"/>
      <c r="J40" s="1156"/>
      <c r="K40" s="1158"/>
      <c r="L40" s="1156"/>
      <c r="M40" s="1158"/>
      <c r="N40" s="963"/>
      <c r="O40" s="963"/>
      <c r="P40" s="963"/>
      <c r="Q40" s="963"/>
      <c r="R40" s="963"/>
      <c r="S40" s="963"/>
      <c r="T40" s="899"/>
      <c r="U40" s="899"/>
      <c r="V40" s="899"/>
      <c r="W40" s="899"/>
    </row>
    <row r="41" spans="1:23" ht="15.75" x14ac:dyDescent="0.25">
      <c r="A41" s="2178"/>
      <c r="B41" s="2179"/>
      <c r="C41" s="2179"/>
      <c r="D41" s="2179"/>
      <c r="E41" s="2180"/>
      <c r="F41" s="2178"/>
      <c r="G41" s="2180"/>
      <c r="H41" s="1156"/>
      <c r="I41" s="1158"/>
      <c r="J41" s="1156"/>
      <c r="K41" s="1158"/>
      <c r="L41" s="1156"/>
      <c r="M41" s="1158"/>
      <c r="N41" s="963"/>
      <c r="O41" s="963"/>
      <c r="P41" s="963"/>
      <c r="Q41" s="963"/>
      <c r="R41" s="963"/>
      <c r="S41" s="963"/>
      <c r="T41" s="899"/>
      <c r="U41" s="899"/>
      <c r="V41" s="899"/>
      <c r="W41" s="899"/>
    </row>
    <row r="42" spans="1:23" ht="15.75" x14ac:dyDescent="0.25">
      <c r="A42" s="2146" t="s">
        <v>338</v>
      </c>
      <c r="B42" s="2147"/>
      <c r="C42" s="2147"/>
      <c r="D42" s="2147"/>
      <c r="E42" s="2147"/>
      <c r="F42" s="2147"/>
      <c r="G42" s="2147"/>
      <c r="H42" s="2147"/>
      <c r="I42" s="2147"/>
      <c r="J42" s="2147"/>
      <c r="K42" s="2147"/>
      <c r="L42" s="2147"/>
      <c r="M42" s="2148"/>
      <c r="N42" s="987"/>
      <c r="O42" s="987"/>
      <c r="P42" s="987"/>
      <c r="Q42" s="987"/>
      <c r="R42" s="987"/>
      <c r="S42" s="987"/>
      <c r="T42" s="899"/>
      <c r="U42" s="899"/>
      <c r="V42" s="899"/>
      <c r="W42" s="899"/>
    </row>
    <row r="43" spans="1:23" ht="15.75" x14ac:dyDescent="0.25">
      <c r="A43" s="2142"/>
      <c r="B43" s="2143"/>
      <c r="C43" s="2143"/>
      <c r="D43" s="2143"/>
      <c r="E43" s="2144"/>
      <c r="F43" s="2142"/>
      <c r="G43" s="2144"/>
      <c r="H43" s="1041"/>
      <c r="I43" s="1043"/>
      <c r="J43" s="1041"/>
      <c r="K43" s="1043"/>
      <c r="L43" s="1041"/>
      <c r="M43" s="1043"/>
      <c r="N43" s="963"/>
      <c r="O43" s="963"/>
      <c r="P43" s="963"/>
      <c r="Q43" s="963"/>
      <c r="R43" s="963"/>
      <c r="S43" s="963"/>
      <c r="T43" s="899"/>
      <c r="U43" s="899"/>
      <c r="V43" s="899"/>
      <c r="W43" s="899"/>
    </row>
    <row r="44" spans="1:23" ht="15.75" x14ac:dyDescent="0.25">
      <c r="A44" s="2142"/>
      <c r="B44" s="2143"/>
      <c r="C44" s="2143"/>
      <c r="D44" s="2143"/>
      <c r="E44" s="2144"/>
      <c r="F44" s="2142"/>
      <c r="G44" s="2144"/>
      <c r="H44" s="1041"/>
      <c r="I44" s="1043"/>
      <c r="J44" s="1041"/>
      <c r="K44" s="1043"/>
      <c r="L44" s="1041"/>
      <c r="M44" s="1043"/>
      <c r="N44" s="963"/>
      <c r="O44" s="963"/>
      <c r="P44" s="963"/>
      <c r="Q44" s="963"/>
      <c r="R44" s="963"/>
      <c r="S44" s="963"/>
      <c r="T44" s="899"/>
      <c r="U44" s="899"/>
      <c r="V44" s="899"/>
      <c r="W44" s="899"/>
    </row>
    <row r="45" spans="1:23" ht="15.75" x14ac:dyDescent="0.25">
      <c r="A45" s="2142" t="s">
        <v>1793</v>
      </c>
      <c r="B45" s="2143"/>
      <c r="C45" s="2143"/>
      <c r="D45" s="2143"/>
      <c r="E45" s="2143"/>
      <c r="F45" s="2143"/>
      <c r="G45" s="2143"/>
      <c r="H45" s="2143"/>
      <c r="I45" s="2143"/>
      <c r="J45" s="2143"/>
      <c r="K45" s="2143"/>
      <c r="L45" s="2143"/>
      <c r="M45" s="2144"/>
      <c r="N45" s="988"/>
      <c r="O45" s="988"/>
      <c r="P45" s="988"/>
      <c r="Q45" s="988"/>
      <c r="R45" s="988"/>
      <c r="S45" s="988"/>
      <c r="T45" s="899"/>
      <c r="U45" s="899"/>
      <c r="V45" s="899"/>
      <c r="W45" s="899"/>
    </row>
    <row r="46" spans="1:23" ht="15.75" x14ac:dyDescent="0.25">
      <c r="A46" s="2142"/>
      <c r="B46" s="2143"/>
      <c r="C46" s="2143"/>
      <c r="D46" s="2143"/>
      <c r="E46" s="2144"/>
      <c r="F46" s="2142"/>
      <c r="G46" s="2144"/>
      <c r="H46" s="2142"/>
      <c r="I46" s="2144"/>
      <c r="J46" s="2142"/>
      <c r="K46" s="2144"/>
      <c r="L46" s="2142"/>
      <c r="M46" s="2144"/>
      <c r="N46" s="988"/>
      <c r="O46" s="988"/>
      <c r="P46" s="988"/>
      <c r="Q46" s="988"/>
      <c r="R46" s="988"/>
      <c r="S46" s="988"/>
      <c r="T46" s="899"/>
      <c r="U46" s="899"/>
      <c r="V46" s="899"/>
      <c r="W46" s="899"/>
    </row>
    <row r="47" spans="1:23" ht="15.75" x14ac:dyDescent="0.25">
      <c r="A47" s="2142"/>
      <c r="B47" s="2143"/>
      <c r="C47" s="2143"/>
      <c r="D47" s="2143"/>
      <c r="E47" s="2144"/>
      <c r="F47" s="2142"/>
      <c r="G47" s="2144"/>
      <c r="H47" s="1041"/>
      <c r="I47" s="1043"/>
      <c r="J47" s="1041"/>
      <c r="K47" s="1043"/>
      <c r="L47" s="1041"/>
      <c r="M47" s="1043"/>
      <c r="N47" s="963"/>
      <c r="O47" s="963"/>
      <c r="P47" s="963"/>
      <c r="Q47" s="963"/>
      <c r="R47" s="963"/>
      <c r="S47" s="963"/>
      <c r="T47" s="899"/>
      <c r="U47" s="899"/>
      <c r="V47" s="899"/>
      <c r="W47" s="899"/>
    </row>
    <row r="48" spans="1:23" ht="15.75" x14ac:dyDescent="0.25">
      <c r="A48" s="2181" t="s">
        <v>1813</v>
      </c>
      <c r="B48" s="2181"/>
      <c r="C48" s="2181"/>
      <c r="D48" s="2181"/>
      <c r="E48" s="2181"/>
      <c r="F48" s="2181"/>
      <c r="G48" s="2181"/>
      <c r="H48" s="2181"/>
      <c r="I48" s="2181"/>
      <c r="J48" s="2181"/>
      <c r="K48" s="2181"/>
      <c r="L48" s="2181"/>
      <c r="M48" s="2181"/>
      <c r="N48" s="989"/>
      <c r="O48" s="989"/>
      <c r="P48" s="989"/>
      <c r="Q48" s="989"/>
      <c r="R48" s="989"/>
      <c r="S48" s="989"/>
      <c r="T48" s="899"/>
      <c r="U48" s="899"/>
      <c r="V48" s="899"/>
      <c r="W48" s="899"/>
    </row>
    <row r="49" spans="1:23" x14ac:dyDescent="0.25">
      <c r="A49" s="901"/>
      <c r="B49" s="901"/>
      <c r="C49" s="901"/>
      <c r="D49" s="901"/>
      <c r="E49" s="901"/>
      <c r="F49" s="901"/>
      <c r="G49" s="901"/>
      <c r="H49" s="901"/>
      <c r="I49" s="901"/>
      <c r="J49" s="901"/>
      <c r="K49" s="901"/>
      <c r="L49" s="901"/>
      <c r="M49" s="901"/>
      <c r="N49" s="901"/>
      <c r="O49" s="901"/>
      <c r="P49" s="901"/>
      <c r="Q49" s="901"/>
      <c r="R49" s="901"/>
      <c r="S49" s="901"/>
      <c r="T49" s="899"/>
      <c r="U49" s="899"/>
      <c r="V49" s="899"/>
      <c r="W49" s="899"/>
    </row>
    <row r="50" spans="1:23" ht="18.75" x14ac:dyDescent="0.25">
      <c r="A50" s="2153" t="s">
        <v>1814</v>
      </c>
      <c r="B50" s="2153"/>
      <c r="C50" s="2153"/>
      <c r="D50" s="2153"/>
      <c r="E50" s="2153"/>
      <c r="F50" s="2153"/>
      <c r="G50" s="2153"/>
      <c r="H50" s="2153"/>
      <c r="I50" s="2153"/>
      <c r="J50" s="2153"/>
      <c r="K50" s="2153"/>
      <c r="L50" s="2153"/>
      <c r="M50" s="2153"/>
      <c r="N50" s="901"/>
      <c r="O50" s="901"/>
      <c r="P50" s="901"/>
      <c r="Q50" s="901"/>
      <c r="R50" s="901"/>
      <c r="S50" s="901"/>
      <c r="T50" s="899"/>
      <c r="U50" s="899"/>
      <c r="V50" s="899"/>
      <c r="W50" s="899"/>
    </row>
    <row r="51" spans="1:23" ht="15.75" x14ac:dyDescent="0.25">
      <c r="A51" s="910"/>
      <c r="B51" s="901"/>
      <c r="C51" s="901"/>
      <c r="D51" s="901"/>
      <c r="E51" s="901"/>
      <c r="F51" s="901"/>
      <c r="G51" s="901"/>
      <c r="H51" s="901"/>
      <c r="I51" s="901"/>
      <c r="J51" s="901"/>
      <c r="K51" s="901"/>
      <c r="L51" s="901"/>
      <c r="M51" s="901"/>
      <c r="N51" s="901"/>
      <c r="O51" s="901"/>
      <c r="P51" s="901"/>
      <c r="Q51" s="901"/>
      <c r="R51" s="901"/>
      <c r="S51" s="901"/>
      <c r="T51" s="899"/>
      <c r="U51" s="899"/>
      <c r="V51" s="899"/>
      <c r="W51" s="899"/>
    </row>
    <row r="52" spans="1:23" x14ac:dyDescent="0.25">
      <c r="A52" s="2141" t="s">
        <v>1815</v>
      </c>
      <c r="B52" s="2141"/>
      <c r="C52" s="2141"/>
      <c r="D52" s="2141"/>
      <c r="E52" s="2141"/>
      <c r="F52" s="2141"/>
      <c r="G52" s="2141"/>
      <c r="H52" s="2141"/>
      <c r="I52" s="2141"/>
      <c r="J52" s="2141"/>
      <c r="K52" s="2141"/>
      <c r="L52" s="2141"/>
      <c r="M52" s="2141"/>
      <c r="N52" s="973"/>
      <c r="O52" s="973"/>
      <c r="P52" s="973"/>
      <c r="Q52" s="973"/>
      <c r="R52" s="973"/>
      <c r="S52" s="973"/>
      <c r="T52" s="899"/>
      <c r="U52" s="899"/>
      <c r="V52" s="899"/>
      <c r="W52" s="899"/>
    </row>
    <row r="53" spans="1:23" x14ac:dyDescent="0.25">
      <c r="A53" s="901"/>
      <c r="B53" s="901"/>
      <c r="C53" s="901"/>
      <c r="D53" s="901"/>
      <c r="E53" s="901"/>
      <c r="F53" s="901"/>
      <c r="G53" s="901"/>
      <c r="H53" s="901"/>
      <c r="I53" s="901"/>
      <c r="J53" s="901"/>
      <c r="K53" s="901"/>
      <c r="L53" s="901"/>
      <c r="M53" s="901"/>
      <c r="N53" s="901"/>
      <c r="O53" s="901"/>
      <c r="P53" s="901"/>
      <c r="Q53" s="901"/>
      <c r="R53" s="901"/>
      <c r="S53" s="901"/>
      <c r="T53" s="899"/>
      <c r="U53" s="899"/>
      <c r="V53" s="899"/>
      <c r="W53" s="899"/>
    </row>
    <row r="54" spans="1:23" x14ac:dyDescent="0.25">
      <c r="A54" s="2182"/>
      <c r="B54" s="2183"/>
      <c r="C54" s="2183"/>
      <c r="D54" s="2183"/>
      <c r="E54" s="2183"/>
      <c r="F54" s="2183"/>
      <c r="G54" s="2183"/>
      <c r="H54" s="2183"/>
      <c r="I54" s="2183"/>
      <c r="J54" s="2183"/>
      <c r="K54" s="2183"/>
      <c r="L54" s="2183"/>
      <c r="M54" s="2183"/>
      <c r="N54" s="2183"/>
      <c r="O54" s="2183"/>
      <c r="P54" s="2183"/>
      <c r="Q54" s="2183"/>
      <c r="R54" s="2183"/>
      <c r="S54" s="2183"/>
      <c r="T54" s="899"/>
      <c r="U54" s="899"/>
      <c r="V54" s="899"/>
      <c r="W54" s="899"/>
    </row>
  </sheetData>
  <mergeCells count="120">
    <mergeCell ref="A38:E38"/>
    <mergeCell ref="F38:G38"/>
    <mergeCell ref="H38:I38"/>
    <mergeCell ref="A48:M48"/>
    <mergeCell ref="A50:M50"/>
    <mergeCell ref="A54:S54"/>
    <mergeCell ref="A35:M35"/>
    <mergeCell ref="A36:M36"/>
    <mergeCell ref="A13:M13"/>
    <mergeCell ref="J26:K26"/>
    <mergeCell ref="A52:M52"/>
    <mergeCell ref="J47:K47"/>
    <mergeCell ref="A42:M42"/>
    <mergeCell ref="F46:G46"/>
    <mergeCell ref="F47:G47"/>
    <mergeCell ref="H46:I46"/>
    <mergeCell ref="H47:I47"/>
    <mergeCell ref="L40:M40"/>
    <mergeCell ref="L41:M41"/>
    <mergeCell ref="A44:E44"/>
    <mergeCell ref="F44:G44"/>
    <mergeCell ref="H44:I44"/>
    <mergeCell ref="J43:K43"/>
    <mergeCell ref="J44:K44"/>
    <mergeCell ref="L43:M43"/>
    <mergeCell ref="A45:M45"/>
    <mergeCell ref="A40:E40"/>
    <mergeCell ref="A41:E41"/>
    <mergeCell ref="F40:G40"/>
    <mergeCell ref="F41:G41"/>
    <mergeCell ref="H40:I40"/>
    <mergeCell ref="H41:I41"/>
    <mergeCell ref="J40:K40"/>
    <mergeCell ref="J41:K41"/>
    <mergeCell ref="L44:M44"/>
    <mergeCell ref="A43:E43"/>
    <mergeCell ref="F43:G43"/>
    <mergeCell ref="A27:E28"/>
    <mergeCell ref="F27:G27"/>
    <mergeCell ref="H27:I27"/>
    <mergeCell ref="J27:K27"/>
    <mergeCell ref="F28:G28"/>
    <mergeCell ref="H28:I28"/>
    <mergeCell ref="J28:K28"/>
    <mergeCell ref="H17:I17"/>
    <mergeCell ref="J17:K17"/>
    <mergeCell ref="H18:I18"/>
    <mergeCell ref="J18:K18"/>
    <mergeCell ref="B18:G18"/>
    <mergeCell ref="B19:G19"/>
    <mergeCell ref="T31:U31"/>
    <mergeCell ref="V31:W31"/>
    <mergeCell ref="A30:E30"/>
    <mergeCell ref="R29:S29"/>
    <mergeCell ref="T29:U29"/>
    <mergeCell ref="V29:W29"/>
    <mergeCell ref="P31:Q31"/>
    <mergeCell ref="R31:S31"/>
    <mergeCell ref="P29:Q29"/>
    <mergeCell ref="L21:M21"/>
    <mergeCell ref="H22:I22"/>
    <mergeCell ref="J22:K22"/>
    <mergeCell ref="L22:M22"/>
    <mergeCell ref="L19:M19"/>
    <mergeCell ref="H20:I20"/>
    <mergeCell ref="J20:K20"/>
    <mergeCell ref="T28:U28"/>
    <mergeCell ref="V28:W28"/>
    <mergeCell ref="P28:Q28"/>
    <mergeCell ref="R28:S28"/>
    <mergeCell ref="B17:G17"/>
    <mergeCell ref="A10:M10"/>
    <mergeCell ref="A11:M11"/>
    <mergeCell ref="A12:M12"/>
    <mergeCell ref="H19:I19"/>
    <mergeCell ref="J19:K19"/>
    <mergeCell ref="L17:M17"/>
    <mergeCell ref="L18:M18"/>
    <mergeCell ref="H14:I14"/>
    <mergeCell ref="J14:K14"/>
    <mergeCell ref="L14:M14"/>
    <mergeCell ref="H15:I15"/>
    <mergeCell ref="J15:K15"/>
    <mergeCell ref="L15:M15"/>
    <mergeCell ref="H16:I16"/>
    <mergeCell ref="K1:M1"/>
    <mergeCell ref="K2:M2"/>
    <mergeCell ref="K3:M3"/>
    <mergeCell ref="A14:G14"/>
    <mergeCell ref="B15:G15"/>
    <mergeCell ref="J16:K16"/>
    <mergeCell ref="L16:M16"/>
    <mergeCell ref="K4:M4"/>
    <mergeCell ref="K5:M5"/>
    <mergeCell ref="K6:M6"/>
    <mergeCell ref="B16:G16"/>
    <mergeCell ref="A37:M37"/>
    <mergeCell ref="R27:W27"/>
    <mergeCell ref="L20:M20"/>
    <mergeCell ref="J46:K46"/>
    <mergeCell ref="L46:M46"/>
    <mergeCell ref="L47:M47"/>
    <mergeCell ref="A46:E46"/>
    <mergeCell ref="A47:E47"/>
    <mergeCell ref="H43:I43"/>
    <mergeCell ref="A39:M39"/>
    <mergeCell ref="J38:K38"/>
    <mergeCell ref="L38:M38"/>
    <mergeCell ref="A34:K34"/>
    <mergeCell ref="A29:E29"/>
    <mergeCell ref="A31:E31"/>
    <mergeCell ref="A25:M25"/>
    <mergeCell ref="A23:M23"/>
    <mergeCell ref="A32:E32"/>
    <mergeCell ref="A33:E33"/>
    <mergeCell ref="B22:G22"/>
    <mergeCell ref="B21:G21"/>
    <mergeCell ref="B20:G20"/>
    <mergeCell ref="H21:I21"/>
    <mergeCell ref="J21:K2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theme="7" tint="0.79998168889431442"/>
  </sheetPr>
  <dimension ref="A1:T247"/>
  <sheetViews>
    <sheetView workbookViewId="0"/>
  </sheetViews>
  <sheetFormatPr defaultRowHeight="15" x14ac:dyDescent="0.25"/>
  <cols>
    <col min="1" max="20" width="9.140625" style="47"/>
    <col min="21" max="16384" width="9.140625" style="9"/>
  </cols>
  <sheetData>
    <row r="1" spans="1:20" ht="15.75" x14ac:dyDescent="0.25">
      <c r="A1" s="6"/>
      <c r="B1" s="6"/>
      <c r="C1" s="6"/>
      <c r="D1" s="6"/>
      <c r="E1" s="6"/>
      <c r="F1" s="6"/>
      <c r="G1" s="6"/>
      <c r="H1" s="6"/>
      <c r="I1" s="6"/>
      <c r="J1" s="6"/>
      <c r="K1" s="6"/>
      <c r="L1" s="6"/>
      <c r="M1" s="6"/>
      <c r="N1" s="6"/>
      <c r="O1" s="6"/>
      <c r="P1" s="6"/>
      <c r="Q1" s="10"/>
      <c r="R1" s="10"/>
      <c r="S1" s="10"/>
      <c r="T1" s="10"/>
    </row>
    <row r="2" spans="1:20" ht="15.75" x14ac:dyDescent="0.25">
      <c r="A2" s="6"/>
      <c r="B2" s="6"/>
      <c r="C2" s="6"/>
      <c r="D2" s="6"/>
      <c r="E2" s="6"/>
      <c r="F2" s="6"/>
      <c r="G2" s="6"/>
      <c r="H2" s="6"/>
      <c r="I2" s="6"/>
      <c r="J2" s="6"/>
      <c r="K2" s="6"/>
      <c r="L2" s="6"/>
      <c r="M2" s="6"/>
      <c r="N2" s="6"/>
      <c r="P2" s="6"/>
      <c r="Q2" s="4" t="s">
        <v>1021</v>
      </c>
      <c r="R2" s="10"/>
      <c r="S2" s="10"/>
      <c r="T2" s="10"/>
    </row>
    <row r="3" spans="1:20" ht="15.75" x14ac:dyDescent="0.25">
      <c r="A3" s="6"/>
      <c r="B3" s="6"/>
      <c r="C3" s="6"/>
      <c r="D3" s="6"/>
      <c r="E3" s="6"/>
      <c r="F3" s="6"/>
      <c r="G3" s="6"/>
      <c r="H3" s="6"/>
      <c r="I3" s="6"/>
      <c r="J3" s="6"/>
      <c r="K3" s="6"/>
      <c r="L3" s="6"/>
      <c r="M3" s="6"/>
      <c r="N3" s="6"/>
      <c r="P3" s="6"/>
      <c r="Q3" s="4" t="s">
        <v>295</v>
      </c>
      <c r="R3" s="10"/>
      <c r="S3" s="10"/>
      <c r="T3" s="10"/>
    </row>
    <row r="4" spans="1:20" ht="15.75" x14ac:dyDescent="0.25">
      <c r="A4" s="6"/>
      <c r="B4" s="6"/>
      <c r="C4" s="6"/>
      <c r="D4" s="6"/>
      <c r="E4" s="6"/>
      <c r="F4" s="6"/>
      <c r="G4" s="6"/>
      <c r="H4" s="6"/>
      <c r="I4" s="6"/>
      <c r="J4" s="6"/>
      <c r="K4" s="6"/>
      <c r="L4" s="6"/>
      <c r="M4" s="6"/>
      <c r="N4" s="6"/>
      <c r="P4" s="6"/>
      <c r="Q4" s="4" t="s">
        <v>296</v>
      </c>
      <c r="R4" s="10"/>
      <c r="S4" s="10"/>
      <c r="T4" s="10"/>
    </row>
    <row r="5" spans="1:20" ht="15.75" x14ac:dyDescent="0.25">
      <c r="A5" s="6"/>
      <c r="B5" s="6"/>
      <c r="C5" s="6"/>
      <c r="D5" s="6"/>
      <c r="E5" s="6"/>
      <c r="F5" s="6"/>
      <c r="G5" s="6"/>
      <c r="H5" s="6"/>
      <c r="I5" s="6"/>
      <c r="J5" s="6"/>
      <c r="K5" s="6"/>
      <c r="L5" s="6"/>
      <c r="M5" s="6"/>
      <c r="N5" s="6"/>
      <c r="P5" s="6"/>
      <c r="Q5" s="4" t="s">
        <v>297</v>
      </c>
      <c r="R5" s="10"/>
      <c r="S5" s="10"/>
      <c r="T5" s="10"/>
    </row>
    <row r="6" spans="1:20" ht="15.75" x14ac:dyDescent="0.25">
      <c r="A6" s="6"/>
      <c r="B6" s="6"/>
      <c r="C6" s="6"/>
      <c r="D6" s="6"/>
      <c r="E6" s="6"/>
      <c r="F6" s="2191" t="s">
        <v>422</v>
      </c>
      <c r="G6" s="2191"/>
      <c r="H6" s="2191"/>
      <c r="I6" s="2191"/>
      <c r="J6" s="2191"/>
      <c r="K6" s="2191"/>
      <c r="L6" s="2191"/>
      <c r="M6" s="2191"/>
      <c r="N6" s="6"/>
      <c r="O6" s="6"/>
      <c r="P6" s="6"/>
      <c r="Q6" s="10"/>
      <c r="R6" s="10"/>
      <c r="S6" s="10"/>
      <c r="T6" s="10"/>
    </row>
    <row r="7" spans="1:20" ht="15.75" x14ac:dyDescent="0.25">
      <c r="A7" s="6"/>
      <c r="B7" s="6"/>
      <c r="C7" s="6"/>
      <c r="D7" s="6"/>
      <c r="E7" s="6"/>
      <c r="F7" s="6"/>
      <c r="G7" s="6"/>
      <c r="H7" s="2192" t="s">
        <v>345</v>
      </c>
      <c r="I7" s="2192"/>
      <c r="J7" s="2192"/>
      <c r="K7" s="2192"/>
      <c r="L7" s="2192"/>
      <c r="M7" s="6"/>
      <c r="N7" s="6"/>
      <c r="O7" s="6"/>
      <c r="P7" s="6"/>
      <c r="Q7" s="10"/>
      <c r="R7" s="10"/>
      <c r="S7" s="10"/>
      <c r="T7" s="10"/>
    </row>
    <row r="8" spans="1:20" ht="15.75" x14ac:dyDescent="0.25">
      <c r="A8" s="6"/>
      <c r="B8" s="6"/>
      <c r="C8" s="6"/>
      <c r="D8" s="6"/>
      <c r="E8" s="6"/>
      <c r="F8" s="6"/>
      <c r="G8" s="6"/>
      <c r="H8" s="6"/>
      <c r="I8" s="6"/>
      <c r="J8" s="6"/>
      <c r="K8" s="6"/>
      <c r="L8" s="6"/>
      <c r="M8" s="6"/>
      <c r="N8" s="6"/>
      <c r="O8" s="6"/>
      <c r="P8" s="6"/>
      <c r="R8" s="31" t="s">
        <v>340</v>
      </c>
      <c r="S8" s="48"/>
      <c r="T8" s="10"/>
    </row>
    <row r="9" spans="1:20" ht="15.75" x14ac:dyDescent="0.25">
      <c r="A9" s="1878"/>
      <c r="B9" s="1878"/>
      <c r="C9" s="1878"/>
      <c r="D9" s="1878"/>
      <c r="E9" s="1878"/>
      <c r="F9" s="1878"/>
      <c r="G9" s="1878"/>
      <c r="H9" s="1878"/>
      <c r="I9" s="1878"/>
      <c r="J9" s="1878"/>
      <c r="K9" s="1878"/>
      <c r="L9" s="1878"/>
      <c r="M9" s="1878"/>
      <c r="N9" s="1878"/>
      <c r="O9" s="1878"/>
      <c r="P9" s="1878"/>
      <c r="Q9" s="1878"/>
      <c r="R9" s="1878"/>
      <c r="S9" s="1878"/>
      <c r="T9" s="1878"/>
    </row>
    <row r="10" spans="1:20" ht="15.75" x14ac:dyDescent="0.25">
      <c r="A10" s="2190" t="s">
        <v>346</v>
      </c>
      <c r="B10" s="2190"/>
      <c r="C10" s="2190"/>
      <c r="D10" s="2190"/>
      <c r="E10" s="2190"/>
      <c r="F10" s="2190"/>
      <c r="G10" s="2190"/>
      <c r="H10" s="2190"/>
      <c r="I10" s="1878">
        <f>'Расчет потока ден.средств'!C8:M8</f>
        <v>0</v>
      </c>
      <c r="J10" s="1878"/>
      <c r="K10" s="1878"/>
      <c r="L10" s="1878"/>
      <c r="M10" s="1878"/>
      <c r="N10" s="1878"/>
      <c r="O10" s="1878"/>
      <c r="P10" s="1878"/>
      <c r="Q10" s="1878"/>
      <c r="R10" s="1878"/>
      <c r="S10" s="1878"/>
      <c r="T10" s="1878"/>
    </row>
    <row r="11" spans="1:20" ht="30.75" customHeight="1" x14ac:dyDescent="0.25">
      <c r="A11" s="2190" t="s">
        <v>347</v>
      </c>
      <c r="B11" s="2190"/>
      <c r="C11" s="2190"/>
      <c r="D11" s="2190"/>
      <c r="E11" s="2190"/>
      <c r="F11" s="2190"/>
      <c r="G11" s="2190"/>
      <c r="H11" s="2190"/>
      <c r="I11" s="1878"/>
      <c r="J11" s="1878"/>
      <c r="K11" s="1878"/>
      <c r="L11" s="1878"/>
      <c r="M11" s="1878"/>
      <c r="N11" s="1878"/>
      <c r="O11" s="1878"/>
      <c r="P11" s="1878"/>
      <c r="Q11" s="1878"/>
      <c r="R11" s="1878"/>
      <c r="S11" s="1878"/>
      <c r="T11" s="1878"/>
    </row>
    <row r="12" spans="1:20" ht="30" customHeight="1" x14ac:dyDescent="0.25">
      <c r="A12" s="2190" t="s">
        <v>348</v>
      </c>
      <c r="B12" s="2190"/>
      <c r="C12" s="2190"/>
      <c r="D12" s="2190"/>
      <c r="E12" s="2190"/>
      <c r="F12" s="2190"/>
      <c r="G12" s="2190"/>
      <c r="H12" s="2190"/>
      <c r="I12" s="1878"/>
      <c r="J12" s="1878"/>
      <c r="K12" s="1878"/>
      <c r="L12" s="1878"/>
      <c r="M12" s="1878"/>
      <c r="N12" s="1878"/>
      <c r="O12" s="1878"/>
      <c r="P12" s="1878"/>
      <c r="Q12" s="1878"/>
      <c r="R12" s="1878"/>
      <c r="S12" s="1878"/>
      <c r="T12" s="1878"/>
    </row>
    <row r="13" spans="1:20" ht="30" customHeight="1" x14ac:dyDescent="0.25">
      <c r="A13" s="2190" t="s">
        <v>349</v>
      </c>
      <c r="B13" s="2190"/>
      <c r="C13" s="2190"/>
      <c r="D13" s="2190"/>
      <c r="E13" s="2190"/>
      <c r="F13" s="2190"/>
      <c r="G13" s="2190"/>
      <c r="H13" s="2190"/>
      <c r="I13" s="1878"/>
      <c r="J13" s="1878"/>
      <c r="K13" s="1878"/>
      <c r="L13" s="1878"/>
      <c r="M13" s="1878"/>
      <c r="N13" s="1878"/>
      <c r="O13" s="1878"/>
      <c r="P13" s="1878"/>
      <c r="Q13" s="1878"/>
      <c r="R13" s="1878"/>
      <c r="S13" s="1878"/>
      <c r="T13" s="1878"/>
    </row>
    <row r="14" spans="1:20" ht="15.75" x14ac:dyDescent="0.25">
      <c r="A14" s="2190" t="s">
        <v>350</v>
      </c>
      <c r="B14" s="2190"/>
      <c r="C14" s="2190"/>
      <c r="D14" s="2190"/>
      <c r="E14" s="2190"/>
      <c r="F14" s="2190"/>
      <c r="G14" s="2190"/>
      <c r="H14" s="2190"/>
      <c r="I14" s="1878"/>
      <c r="J14" s="1878"/>
      <c r="K14" s="1878"/>
      <c r="L14" s="1878"/>
      <c r="M14" s="1878"/>
      <c r="N14" s="1878"/>
      <c r="O14" s="1878"/>
      <c r="P14" s="1878"/>
      <c r="Q14" s="1878"/>
      <c r="R14" s="1878"/>
      <c r="S14" s="1878"/>
      <c r="T14" s="1878"/>
    </row>
    <row r="15" spans="1:20" ht="15.75" x14ac:dyDescent="0.25">
      <c r="A15" s="2190" t="s">
        <v>351</v>
      </c>
      <c r="B15" s="2190"/>
      <c r="C15" s="2190"/>
      <c r="D15" s="2190"/>
      <c r="E15" s="2190"/>
      <c r="F15" s="2190"/>
      <c r="G15" s="2190"/>
      <c r="H15" s="2190"/>
      <c r="I15" s="1878"/>
      <c r="J15" s="1878"/>
      <c r="K15" s="1878"/>
      <c r="L15" s="1878"/>
      <c r="M15" s="1878"/>
      <c r="N15" s="1878"/>
      <c r="O15" s="1878"/>
      <c r="P15" s="1878"/>
      <c r="Q15" s="1878"/>
      <c r="R15" s="1878"/>
      <c r="S15" s="1878"/>
      <c r="T15" s="1878"/>
    </row>
    <row r="16" spans="1:20" ht="15.75" x14ac:dyDescent="0.25">
      <c r="A16" s="2190" t="s">
        <v>352</v>
      </c>
      <c r="B16" s="2190"/>
      <c r="C16" s="2190"/>
      <c r="D16" s="2190"/>
      <c r="E16" s="2190"/>
      <c r="F16" s="2190"/>
      <c r="G16" s="2190"/>
      <c r="H16" s="2190"/>
      <c r="I16" s="1878"/>
      <c r="J16" s="1878"/>
      <c r="K16" s="1878"/>
      <c r="L16" s="1878"/>
      <c r="M16" s="1878"/>
      <c r="N16" s="1878"/>
      <c r="O16" s="1878"/>
      <c r="P16" s="1878"/>
      <c r="Q16" s="1878"/>
      <c r="R16" s="1878"/>
      <c r="S16" s="1878"/>
      <c r="T16" s="1878"/>
    </row>
    <row r="17" spans="1:20" ht="15.75" x14ac:dyDescent="0.25">
      <c r="A17" s="2190" t="s">
        <v>353</v>
      </c>
      <c r="B17" s="2190"/>
      <c r="C17" s="2190"/>
      <c r="D17" s="2190"/>
      <c r="E17" s="2190"/>
      <c r="F17" s="2190"/>
      <c r="G17" s="2190"/>
      <c r="H17" s="2190"/>
      <c r="I17" s="1878"/>
      <c r="J17" s="1878"/>
      <c r="K17" s="1878"/>
      <c r="L17" s="1878"/>
      <c r="M17" s="1878"/>
      <c r="N17" s="1878"/>
      <c r="O17" s="1878"/>
      <c r="P17" s="1878"/>
      <c r="Q17" s="1878"/>
      <c r="R17" s="1878"/>
      <c r="S17" s="1878"/>
      <c r="T17" s="1878"/>
    </row>
    <row r="18" spans="1:20" ht="32.25" customHeight="1" x14ac:dyDescent="0.25">
      <c r="A18" s="2190" t="s">
        <v>354</v>
      </c>
      <c r="B18" s="2190"/>
      <c r="C18" s="2190"/>
      <c r="D18" s="2190"/>
      <c r="E18" s="2190"/>
      <c r="F18" s="2190"/>
      <c r="G18" s="2190"/>
      <c r="H18" s="2190"/>
      <c r="I18" s="1755" t="s">
        <v>355</v>
      </c>
      <c r="J18" s="1756"/>
      <c r="K18" s="1756"/>
      <c r="L18" s="1756"/>
      <c r="M18" s="1756"/>
      <c r="N18" s="1756"/>
      <c r="O18" s="1756"/>
      <c r="P18" s="1756"/>
      <c r="Q18" s="1756"/>
      <c r="R18" s="1756"/>
      <c r="S18" s="1756"/>
      <c r="T18" s="1757"/>
    </row>
    <row r="19" spans="1:20" ht="15.75" x14ac:dyDescent="0.25">
      <c r="A19" s="2190" t="s">
        <v>356</v>
      </c>
      <c r="B19" s="2190"/>
      <c r="C19" s="2190"/>
      <c r="D19" s="2190"/>
      <c r="E19" s="2190"/>
      <c r="F19" s="2190"/>
      <c r="G19" s="2190"/>
      <c r="H19" s="2190"/>
      <c r="I19" s="1878"/>
      <c r="J19" s="1878"/>
      <c r="K19" s="1878"/>
      <c r="L19" s="1878"/>
      <c r="M19" s="1878"/>
      <c r="N19" s="1878"/>
      <c r="O19" s="1878"/>
      <c r="P19" s="1878"/>
      <c r="Q19" s="1878"/>
      <c r="R19" s="1878"/>
      <c r="S19" s="1878"/>
      <c r="T19" s="1878"/>
    </row>
    <row r="20" spans="1:20" ht="15.75" x14ac:dyDescent="0.25">
      <c r="A20" s="2190" t="s">
        <v>357</v>
      </c>
      <c r="B20" s="2190"/>
      <c r="C20" s="2190"/>
      <c r="D20" s="2190"/>
      <c r="E20" s="2190"/>
      <c r="F20" s="2190"/>
      <c r="G20" s="2190"/>
      <c r="H20" s="2190"/>
      <c r="I20" s="1878"/>
      <c r="J20" s="1878"/>
      <c r="K20" s="1878"/>
      <c r="L20" s="1878"/>
      <c r="M20" s="1878"/>
      <c r="N20" s="1878"/>
      <c r="O20" s="1878"/>
      <c r="P20" s="1878"/>
      <c r="Q20" s="1878"/>
      <c r="R20" s="1878"/>
      <c r="S20" s="1878"/>
      <c r="T20" s="1878"/>
    </row>
    <row r="21" spans="1:20" ht="15.75" x14ac:dyDescent="0.25">
      <c r="A21" s="2190" t="s">
        <v>358</v>
      </c>
      <c r="B21" s="2190"/>
      <c r="C21" s="2190"/>
      <c r="D21" s="2190"/>
      <c r="E21" s="2190"/>
      <c r="F21" s="2190"/>
      <c r="G21" s="2190"/>
      <c r="H21" s="2190"/>
      <c r="I21" s="1878"/>
      <c r="J21" s="1878"/>
      <c r="K21" s="1878"/>
      <c r="L21" s="1878"/>
      <c r="M21" s="1878"/>
      <c r="N21" s="1878"/>
      <c r="O21" s="1878"/>
      <c r="P21" s="1878"/>
      <c r="Q21" s="1878"/>
      <c r="R21" s="1878"/>
      <c r="S21" s="1878"/>
      <c r="T21" s="1878"/>
    </row>
    <row r="22" spans="1:20" ht="15.75" x14ac:dyDescent="0.25">
      <c r="A22" s="2190" t="s">
        <v>359</v>
      </c>
      <c r="B22" s="2190"/>
      <c r="C22" s="2190"/>
      <c r="D22" s="2190"/>
      <c r="E22" s="2190"/>
      <c r="F22" s="2190"/>
      <c r="G22" s="2190"/>
      <c r="H22" s="2190"/>
      <c r="I22" s="1878"/>
      <c r="J22" s="1878"/>
      <c r="K22" s="1878"/>
      <c r="L22" s="1878"/>
      <c r="M22" s="1878"/>
      <c r="N22" s="1878"/>
      <c r="O22" s="1878"/>
      <c r="P22" s="1878"/>
      <c r="Q22" s="1878"/>
      <c r="R22" s="1878"/>
      <c r="S22" s="1878"/>
      <c r="T22" s="1878"/>
    </row>
    <row r="23" spans="1:20" ht="15.75" x14ac:dyDescent="0.25">
      <c r="A23" s="2190" t="s">
        <v>360</v>
      </c>
      <c r="B23" s="2190"/>
      <c r="C23" s="2190"/>
      <c r="D23" s="2190"/>
      <c r="E23" s="2190"/>
      <c r="F23" s="2190"/>
      <c r="G23" s="2190"/>
      <c r="H23" s="2190"/>
      <c r="I23" s="1878"/>
      <c r="J23" s="1878"/>
      <c r="K23" s="1878"/>
      <c r="L23" s="1878"/>
      <c r="M23" s="1878"/>
      <c r="N23" s="1878"/>
      <c r="O23" s="1878"/>
      <c r="P23" s="1878"/>
      <c r="Q23" s="1878"/>
      <c r="R23" s="1878"/>
      <c r="S23" s="1878"/>
      <c r="T23" s="1878"/>
    </row>
    <row r="24" spans="1:20" ht="15.75" x14ac:dyDescent="0.25">
      <c r="A24" s="2190" t="s">
        <v>361</v>
      </c>
      <c r="B24" s="2190"/>
      <c r="C24" s="2190"/>
      <c r="D24" s="2190"/>
      <c r="E24" s="2190"/>
      <c r="F24" s="2190"/>
      <c r="G24" s="2190"/>
      <c r="H24" s="2190"/>
      <c r="I24" s="1878"/>
      <c r="J24" s="1878"/>
      <c r="K24" s="1878"/>
      <c r="L24" s="1878"/>
      <c r="M24" s="1878"/>
      <c r="N24" s="1878"/>
      <c r="O24" s="1878"/>
      <c r="P24" s="1878"/>
      <c r="Q24" s="1878"/>
      <c r="R24" s="1878"/>
      <c r="S24" s="1878"/>
      <c r="T24" s="1878"/>
    </row>
    <row r="25" spans="1:20" ht="15.75" x14ac:dyDescent="0.25">
      <c r="A25" s="2190" t="s">
        <v>362</v>
      </c>
      <c r="B25" s="2190"/>
      <c r="C25" s="2190"/>
      <c r="D25" s="2190"/>
      <c r="E25" s="2190"/>
      <c r="F25" s="2190"/>
      <c r="G25" s="2190"/>
      <c r="H25" s="2190"/>
      <c r="I25" s="1878"/>
      <c r="J25" s="1878"/>
      <c r="K25" s="1878"/>
      <c r="L25" s="1878"/>
      <c r="M25" s="1878"/>
      <c r="N25" s="1878"/>
      <c r="O25" s="1878"/>
      <c r="P25" s="1878"/>
      <c r="Q25" s="1878"/>
      <c r="R25" s="1878"/>
      <c r="S25" s="1878"/>
      <c r="T25" s="1878"/>
    </row>
    <row r="26" spans="1:20" ht="15.75" x14ac:dyDescent="0.25">
      <c r="A26" s="2190" t="s">
        <v>363</v>
      </c>
      <c r="B26" s="2190"/>
      <c r="C26" s="2190"/>
      <c r="D26" s="2190"/>
      <c r="E26" s="2190"/>
      <c r="F26" s="2190"/>
      <c r="G26" s="2190"/>
      <c r="H26" s="2190"/>
      <c r="I26" s="1878"/>
      <c r="J26" s="1878"/>
      <c r="K26" s="1878"/>
      <c r="L26" s="1878"/>
      <c r="M26" s="1878"/>
      <c r="N26" s="1878"/>
      <c r="O26" s="1878"/>
      <c r="P26" s="1878"/>
      <c r="Q26" s="1878"/>
      <c r="R26" s="1878"/>
      <c r="S26" s="1878"/>
      <c r="T26" s="1878"/>
    </row>
    <row r="27" spans="1:20" ht="15.75" x14ac:dyDescent="0.25">
      <c r="A27" s="2190" t="s">
        <v>364</v>
      </c>
      <c r="B27" s="2190"/>
      <c r="C27" s="2190"/>
      <c r="D27" s="2190"/>
      <c r="E27" s="2190"/>
      <c r="F27" s="2190"/>
      <c r="G27" s="2190"/>
      <c r="H27" s="2190"/>
      <c r="I27" s="1878"/>
      <c r="J27" s="1878"/>
      <c r="K27" s="1878"/>
      <c r="L27" s="1878"/>
      <c r="M27" s="1878"/>
      <c r="N27" s="1878"/>
      <c r="O27" s="1878"/>
      <c r="P27" s="1878"/>
      <c r="Q27" s="1878"/>
      <c r="R27" s="1878"/>
      <c r="S27" s="1878"/>
      <c r="T27" s="1878"/>
    </row>
    <row r="28" spans="1:20" ht="15.75" x14ac:dyDescent="0.25">
      <c r="A28" s="2190" t="s">
        <v>365</v>
      </c>
      <c r="B28" s="2190"/>
      <c r="C28" s="2190"/>
      <c r="D28" s="2190"/>
      <c r="E28" s="2190"/>
      <c r="F28" s="2190"/>
      <c r="G28" s="2190"/>
      <c r="H28" s="2190"/>
      <c r="I28" s="1878"/>
      <c r="J28" s="1878"/>
      <c r="K28" s="1878"/>
      <c r="L28" s="1878"/>
      <c r="M28" s="1878"/>
      <c r="N28" s="1878"/>
      <c r="O28" s="1878"/>
      <c r="P28" s="1878"/>
      <c r="Q28" s="1878"/>
      <c r="R28" s="1878"/>
      <c r="S28" s="1878"/>
      <c r="T28" s="1878"/>
    </row>
    <row r="29" spans="1:20" ht="15.75" x14ac:dyDescent="0.25">
      <c r="A29" s="6"/>
      <c r="B29" s="6"/>
      <c r="C29" s="6"/>
      <c r="D29" s="6"/>
      <c r="E29" s="6"/>
      <c r="F29" s="6"/>
      <c r="G29" s="6"/>
      <c r="H29" s="6"/>
      <c r="I29" s="6"/>
      <c r="J29" s="6"/>
      <c r="K29" s="6"/>
      <c r="L29" s="6"/>
      <c r="M29" s="6"/>
      <c r="N29" s="6"/>
      <c r="O29" s="6"/>
      <c r="P29" s="6"/>
      <c r="Q29" s="10"/>
      <c r="R29" s="10"/>
      <c r="S29" s="10"/>
      <c r="T29" s="10"/>
    </row>
    <row r="30" spans="1:20" ht="15.75" x14ac:dyDescent="0.25">
      <c r="A30" s="6"/>
      <c r="B30" s="6"/>
      <c r="C30" s="6"/>
      <c r="D30" s="6"/>
      <c r="E30" s="6"/>
      <c r="F30" s="6"/>
      <c r="G30" s="6"/>
      <c r="H30" s="6"/>
      <c r="I30" s="6"/>
      <c r="J30" s="6"/>
      <c r="K30" s="6"/>
      <c r="L30" s="6"/>
      <c r="M30" s="6"/>
      <c r="N30" s="6"/>
      <c r="O30" s="6"/>
      <c r="P30" s="6"/>
      <c r="Q30" s="48"/>
      <c r="R30" s="31" t="s">
        <v>366</v>
      </c>
      <c r="S30" s="48"/>
      <c r="T30" s="10"/>
    </row>
    <row r="31" spans="1:20" ht="15.75" x14ac:dyDescent="0.25">
      <c r="A31" s="2190" t="s">
        <v>367</v>
      </c>
      <c r="B31" s="2190"/>
      <c r="C31" s="2190"/>
      <c r="D31" s="2190"/>
      <c r="E31" s="2190"/>
      <c r="F31" s="2190"/>
      <c r="G31" s="1878"/>
      <c r="H31" s="1878"/>
      <c r="I31" s="1878"/>
      <c r="J31" s="1878"/>
      <c r="K31" s="1878"/>
      <c r="L31" s="1878"/>
      <c r="M31" s="1878"/>
      <c r="N31" s="1878"/>
      <c r="O31" s="1878"/>
      <c r="P31" s="1878"/>
      <c r="Q31" s="1878"/>
      <c r="R31" s="1878"/>
      <c r="S31" s="1878"/>
      <c r="T31" s="1878"/>
    </row>
    <row r="32" spans="1:20" ht="15.75" x14ac:dyDescent="0.25">
      <c r="A32" s="2190" t="s">
        <v>368</v>
      </c>
      <c r="B32" s="2190"/>
      <c r="C32" s="2190"/>
      <c r="D32" s="2190"/>
      <c r="E32" s="2190"/>
      <c r="F32" s="2190"/>
      <c r="G32" s="1878"/>
      <c r="H32" s="1878"/>
      <c r="I32" s="1878"/>
      <c r="J32" s="1878"/>
      <c r="K32" s="1878"/>
      <c r="L32" s="1878"/>
      <c r="M32" s="1878"/>
      <c r="N32" s="1878"/>
      <c r="O32" s="1878"/>
      <c r="P32" s="1878"/>
      <c r="Q32" s="1878"/>
      <c r="R32" s="1878"/>
      <c r="S32" s="1878"/>
      <c r="T32" s="1878"/>
    </row>
    <row r="33" spans="1:20" ht="15.75" x14ac:dyDescent="0.25">
      <c r="A33" s="2190" t="s">
        <v>369</v>
      </c>
      <c r="B33" s="2190"/>
      <c r="C33" s="2190"/>
      <c r="D33" s="2190"/>
      <c r="E33" s="2190"/>
      <c r="F33" s="2190"/>
      <c r="G33" s="1878"/>
      <c r="H33" s="1878"/>
      <c r="I33" s="1878"/>
      <c r="J33" s="1878"/>
      <c r="K33" s="1878"/>
      <c r="L33" s="1878"/>
      <c r="M33" s="1878"/>
      <c r="N33" s="1878"/>
      <c r="O33" s="1878"/>
      <c r="P33" s="1878"/>
      <c r="Q33" s="1878"/>
      <c r="R33" s="1878"/>
      <c r="S33" s="1878"/>
      <c r="T33" s="1878"/>
    </row>
    <row r="34" spans="1:20" ht="15.75" x14ac:dyDescent="0.25">
      <c r="A34" s="2190" t="s">
        <v>370</v>
      </c>
      <c r="B34" s="2190"/>
      <c r="C34" s="2190"/>
      <c r="D34" s="2190"/>
      <c r="E34" s="2190"/>
      <c r="F34" s="2190"/>
      <c r="G34" s="1878"/>
      <c r="H34" s="1878"/>
      <c r="I34" s="1878"/>
      <c r="J34" s="1878"/>
      <c r="K34" s="1878"/>
      <c r="L34" s="1878"/>
      <c r="M34" s="1878"/>
      <c r="N34" s="1878"/>
      <c r="O34" s="1878"/>
      <c r="P34" s="1878"/>
      <c r="Q34" s="1878"/>
      <c r="R34" s="1878"/>
      <c r="S34" s="1878"/>
      <c r="T34" s="1878"/>
    </row>
    <row r="35" spans="1:20" ht="15.75" x14ac:dyDescent="0.25">
      <c r="A35" s="2190" t="s">
        <v>371</v>
      </c>
      <c r="B35" s="2190"/>
      <c r="C35" s="2190"/>
      <c r="D35" s="2190"/>
      <c r="E35" s="2190"/>
      <c r="F35" s="2190"/>
      <c r="G35" s="1878"/>
      <c r="H35" s="1878"/>
      <c r="I35" s="1878"/>
      <c r="J35" s="1878"/>
      <c r="K35" s="1878"/>
      <c r="L35" s="1878"/>
      <c r="M35" s="1878"/>
      <c r="N35" s="1878"/>
      <c r="O35" s="1878"/>
      <c r="P35" s="1878"/>
      <c r="Q35" s="1878"/>
      <c r="R35" s="1878"/>
      <c r="S35" s="1878"/>
      <c r="T35" s="1878"/>
    </row>
    <row r="36" spans="1:20" ht="15.75" x14ac:dyDescent="0.25">
      <c r="A36" s="2190" t="s">
        <v>372</v>
      </c>
      <c r="B36" s="2190"/>
      <c r="C36" s="2190"/>
      <c r="D36" s="2190"/>
      <c r="E36" s="2190"/>
      <c r="F36" s="2190"/>
      <c r="G36" s="1878"/>
      <c r="H36" s="1878"/>
      <c r="I36" s="1878"/>
      <c r="J36" s="1878"/>
      <c r="K36" s="1878"/>
      <c r="L36" s="1878"/>
      <c r="M36" s="1878"/>
      <c r="N36" s="1878"/>
      <c r="O36" s="1878"/>
      <c r="P36" s="1878"/>
      <c r="Q36" s="1878"/>
      <c r="R36" s="1878"/>
      <c r="S36" s="1878"/>
      <c r="T36" s="1878"/>
    </row>
    <row r="37" spans="1:20" ht="15.75" x14ac:dyDescent="0.25">
      <c r="A37" s="2190" t="s">
        <v>373</v>
      </c>
      <c r="B37" s="2190"/>
      <c r="C37" s="2190"/>
      <c r="D37" s="2190"/>
      <c r="E37" s="2190"/>
      <c r="F37" s="2190"/>
      <c r="G37" s="1878"/>
      <c r="H37" s="1878"/>
      <c r="I37" s="1878"/>
      <c r="J37" s="1878"/>
      <c r="K37" s="1878"/>
      <c r="L37" s="1878"/>
      <c r="M37" s="1878"/>
      <c r="N37" s="1878"/>
      <c r="O37" s="1878"/>
      <c r="P37" s="1878"/>
      <c r="Q37" s="1878"/>
      <c r="R37" s="1878"/>
      <c r="S37" s="1878"/>
      <c r="T37" s="1878"/>
    </row>
    <row r="38" spans="1:20" ht="15.75" x14ac:dyDescent="0.25">
      <c r="A38" s="2190" t="s">
        <v>374</v>
      </c>
      <c r="B38" s="2190"/>
      <c r="C38" s="2190"/>
      <c r="D38" s="2190"/>
      <c r="E38" s="2190"/>
      <c r="F38" s="2190"/>
      <c r="G38" s="1878"/>
      <c r="H38" s="1878"/>
      <c r="I38" s="1878"/>
      <c r="J38" s="1878"/>
      <c r="K38" s="1878"/>
      <c r="L38" s="1878"/>
      <c r="M38" s="1878"/>
      <c r="N38" s="1878"/>
      <c r="O38" s="1878"/>
      <c r="P38" s="1878"/>
      <c r="Q38" s="1878"/>
      <c r="R38" s="1878"/>
      <c r="S38" s="1878"/>
      <c r="T38" s="1878"/>
    </row>
    <row r="39" spans="1:20" ht="15.75" x14ac:dyDescent="0.25">
      <c r="A39" s="2190" t="s">
        <v>375</v>
      </c>
      <c r="B39" s="2190"/>
      <c r="C39" s="2190"/>
      <c r="D39" s="2190"/>
      <c r="E39" s="2190"/>
      <c r="F39" s="2190"/>
      <c r="G39" s="1878"/>
      <c r="H39" s="1878"/>
      <c r="I39" s="1878"/>
      <c r="J39" s="1878"/>
      <c r="K39" s="1878"/>
      <c r="L39" s="1878"/>
      <c r="M39" s="1878"/>
      <c r="N39" s="1878"/>
      <c r="O39" s="1878"/>
      <c r="P39" s="1878"/>
      <c r="Q39" s="1878"/>
      <c r="R39" s="1878"/>
      <c r="S39" s="1878"/>
      <c r="T39" s="1878"/>
    </row>
    <row r="40" spans="1:20" ht="15.75" x14ac:dyDescent="0.25">
      <c r="A40" s="2190" t="s">
        <v>376</v>
      </c>
      <c r="B40" s="2190"/>
      <c r="C40" s="2190"/>
      <c r="D40" s="2190"/>
      <c r="E40" s="2190"/>
      <c r="F40" s="2190"/>
      <c r="G40" s="1878"/>
      <c r="H40" s="1878"/>
      <c r="I40" s="1878"/>
      <c r="J40" s="1878"/>
      <c r="K40" s="1878"/>
      <c r="L40" s="1878"/>
      <c r="M40" s="1878"/>
      <c r="N40" s="1878"/>
      <c r="O40" s="1878"/>
      <c r="P40" s="1878"/>
      <c r="Q40" s="1878"/>
      <c r="R40" s="1878"/>
      <c r="S40" s="1878"/>
      <c r="T40" s="1878"/>
    </row>
    <row r="41" spans="1:20" ht="15.75" x14ac:dyDescent="0.25">
      <c r="A41" s="2190" t="s">
        <v>377</v>
      </c>
      <c r="B41" s="2190"/>
      <c r="C41" s="2190"/>
      <c r="D41" s="2190"/>
      <c r="E41" s="2190"/>
      <c r="F41" s="2190"/>
      <c r="G41" s="1878"/>
      <c r="H41" s="1878"/>
      <c r="I41" s="1878"/>
      <c r="J41" s="1878"/>
      <c r="K41" s="1878"/>
      <c r="L41" s="1878"/>
      <c r="M41" s="1878"/>
      <c r="N41" s="1878"/>
      <c r="O41" s="1878"/>
      <c r="P41" s="1878"/>
      <c r="Q41" s="1878"/>
      <c r="R41" s="1878"/>
      <c r="S41" s="1878"/>
      <c r="T41" s="1878"/>
    </row>
    <row r="42" spans="1:20" ht="15.75" x14ac:dyDescent="0.25">
      <c r="A42" s="2190" t="s">
        <v>378</v>
      </c>
      <c r="B42" s="2190"/>
      <c r="C42" s="2190"/>
      <c r="D42" s="2190"/>
      <c r="E42" s="2190"/>
      <c r="F42" s="2190"/>
      <c r="G42" s="1878"/>
      <c r="H42" s="1878"/>
      <c r="I42" s="1878"/>
      <c r="J42" s="1878"/>
      <c r="K42" s="1878"/>
      <c r="L42" s="1878"/>
      <c r="M42" s="1878"/>
      <c r="N42" s="1878"/>
      <c r="O42" s="1878"/>
      <c r="P42" s="1878"/>
      <c r="Q42" s="1878"/>
      <c r="R42" s="1878"/>
      <c r="S42" s="1878"/>
      <c r="T42" s="1878"/>
    </row>
    <row r="43" spans="1:20" ht="15.75" x14ac:dyDescent="0.25">
      <c r="A43" s="2190" t="s">
        <v>379</v>
      </c>
      <c r="B43" s="2190"/>
      <c r="C43" s="2190"/>
      <c r="D43" s="2190"/>
      <c r="E43" s="2190"/>
      <c r="F43" s="2190"/>
      <c r="G43" s="1878"/>
      <c r="H43" s="1878"/>
      <c r="I43" s="1878"/>
      <c r="J43" s="1878"/>
      <c r="K43" s="1878"/>
      <c r="L43" s="1878"/>
      <c r="M43" s="1878"/>
      <c r="N43" s="1878"/>
      <c r="O43" s="1878"/>
      <c r="P43" s="1878"/>
      <c r="Q43" s="1878"/>
      <c r="R43" s="1878"/>
      <c r="S43" s="1878"/>
      <c r="T43" s="1878"/>
    </row>
    <row r="44" spans="1:20" ht="15.75" x14ac:dyDescent="0.25">
      <c r="A44" s="2190" t="s">
        <v>380</v>
      </c>
      <c r="B44" s="2190"/>
      <c r="C44" s="2190"/>
      <c r="D44" s="2190"/>
      <c r="E44" s="2190"/>
      <c r="F44" s="2190"/>
      <c r="G44" s="1878"/>
      <c r="H44" s="1878"/>
      <c r="I44" s="1878"/>
      <c r="J44" s="1878"/>
      <c r="K44" s="1878"/>
      <c r="L44" s="1878"/>
      <c r="M44" s="1878"/>
      <c r="N44" s="1878"/>
      <c r="O44" s="1878"/>
      <c r="P44" s="1878"/>
      <c r="Q44" s="1878"/>
      <c r="R44" s="1878"/>
      <c r="S44" s="1878"/>
      <c r="T44" s="1878"/>
    </row>
    <row r="45" spans="1:20" ht="15.75" x14ac:dyDescent="0.25">
      <c r="A45" s="6"/>
      <c r="B45" s="6"/>
      <c r="C45" s="6"/>
      <c r="D45" s="6"/>
      <c r="E45" s="6"/>
      <c r="F45" s="6"/>
      <c r="G45" s="6"/>
      <c r="H45" s="6"/>
      <c r="I45" s="6"/>
      <c r="J45" s="6"/>
      <c r="K45" s="6"/>
      <c r="L45" s="6"/>
      <c r="M45" s="6"/>
      <c r="N45" s="6"/>
      <c r="O45" s="6"/>
      <c r="P45" s="6"/>
      <c r="Q45" s="10"/>
      <c r="R45" s="10"/>
      <c r="S45" s="10"/>
      <c r="T45" s="10"/>
    </row>
    <row r="46" spans="1:20" ht="15.75" x14ac:dyDescent="0.25">
      <c r="A46" s="6"/>
      <c r="B46" s="6"/>
      <c r="C46" s="6"/>
      <c r="D46" s="6"/>
      <c r="E46" s="6"/>
      <c r="F46" s="6"/>
      <c r="G46" s="6"/>
      <c r="H46" s="6"/>
      <c r="I46" s="6"/>
      <c r="J46" s="6"/>
      <c r="K46" s="6"/>
      <c r="L46" s="6"/>
      <c r="M46" s="6"/>
      <c r="N46" s="6"/>
      <c r="O46" s="6"/>
      <c r="P46" s="6"/>
      <c r="R46" s="31" t="s">
        <v>1010</v>
      </c>
      <c r="S46" s="48"/>
      <c r="T46" s="10"/>
    </row>
    <row r="47" spans="1:20" ht="15.75" x14ac:dyDescent="0.25">
      <c r="A47" s="1765" t="s">
        <v>381</v>
      </c>
      <c r="B47" s="1765"/>
      <c r="C47" s="1765"/>
      <c r="D47" s="1765"/>
      <c r="E47" s="1765"/>
      <c r="F47" s="1765"/>
      <c r="G47" s="1765" t="s">
        <v>382</v>
      </c>
      <c r="H47" s="1828"/>
      <c r="I47" s="1828"/>
      <c r="J47" s="1828"/>
      <c r="K47" s="1828"/>
      <c r="L47" s="1828"/>
      <c r="M47" s="1828"/>
      <c r="N47" s="1828"/>
      <c r="O47" s="1828"/>
      <c r="P47" s="1828" t="s">
        <v>383</v>
      </c>
      <c r="Q47" s="1828"/>
      <c r="R47" s="1828"/>
      <c r="S47" s="1828"/>
      <c r="T47" s="1828"/>
    </row>
    <row r="48" spans="1:20" ht="15.75" x14ac:dyDescent="0.25">
      <c r="A48" s="2190"/>
      <c r="B48" s="2190"/>
      <c r="C48" s="2190"/>
      <c r="D48" s="2190"/>
      <c r="E48" s="2190"/>
      <c r="F48" s="2190"/>
      <c r="G48" s="1878">
        <v>1</v>
      </c>
      <c r="H48" s="1878"/>
      <c r="I48" s="1878"/>
      <c r="J48" s="1878"/>
      <c r="K48" s="1878"/>
      <c r="L48" s="1878"/>
      <c r="M48" s="1878" t="s">
        <v>384</v>
      </c>
      <c r="N48" s="1878"/>
      <c r="O48" s="1878"/>
      <c r="P48" s="1878"/>
      <c r="Q48" s="1878"/>
      <c r="R48" s="1878"/>
      <c r="S48" s="1878"/>
      <c r="T48" s="1878"/>
    </row>
    <row r="49" spans="1:20" ht="15.75" x14ac:dyDescent="0.25">
      <c r="A49" s="2190" t="s">
        <v>385</v>
      </c>
      <c r="B49" s="2190"/>
      <c r="C49" s="2190"/>
      <c r="D49" s="2190"/>
      <c r="E49" s="2190"/>
      <c r="F49" s="2190"/>
      <c r="G49" s="1878"/>
      <c r="H49" s="1878"/>
      <c r="I49" s="1878"/>
      <c r="J49" s="1878"/>
      <c r="K49" s="1878"/>
      <c r="L49" s="1878"/>
      <c r="M49" s="1878"/>
      <c r="N49" s="1878"/>
      <c r="O49" s="1878"/>
      <c r="P49" s="1878"/>
      <c r="Q49" s="1878"/>
      <c r="R49" s="1878"/>
      <c r="S49" s="1878"/>
      <c r="T49" s="1878"/>
    </row>
    <row r="50" spans="1:20" ht="15.75" x14ac:dyDescent="0.25">
      <c r="A50" s="2190" t="s">
        <v>386</v>
      </c>
      <c r="B50" s="2190"/>
      <c r="C50" s="2190"/>
      <c r="D50" s="2190"/>
      <c r="E50" s="2190"/>
      <c r="F50" s="2190"/>
      <c r="G50" s="1878"/>
      <c r="H50" s="1878"/>
      <c r="I50" s="1878"/>
      <c r="J50" s="1878"/>
      <c r="K50" s="1878"/>
      <c r="L50" s="1878"/>
      <c r="M50" s="1878"/>
      <c r="N50" s="1878"/>
      <c r="O50" s="1878"/>
      <c r="P50" s="1878"/>
      <c r="Q50" s="1878"/>
      <c r="R50" s="1878"/>
      <c r="S50" s="1878"/>
      <c r="T50" s="1878"/>
    </row>
    <row r="51" spans="1:20" ht="15.75" x14ac:dyDescent="0.25">
      <c r="A51" s="2190" t="s">
        <v>387</v>
      </c>
      <c r="B51" s="2190"/>
      <c r="C51" s="2190"/>
      <c r="D51" s="2190"/>
      <c r="E51" s="2190"/>
      <c r="F51" s="2190"/>
      <c r="G51" s="1878"/>
      <c r="H51" s="1878"/>
      <c r="I51" s="1878"/>
      <c r="J51" s="1878"/>
      <c r="K51" s="1878"/>
      <c r="L51" s="1878"/>
      <c r="M51" s="1878"/>
      <c r="N51" s="1878"/>
      <c r="O51" s="1878"/>
      <c r="P51" s="1878"/>
      <c r="Q51" s="1878"/>
      <c r="R51" s="1878"/>
      <c r="S51" s="1878"/>
      <c r="T51" s="1878"/>
    </row>
    <row r="52" spans="1:20" ht="15.75" x14ac:dyDescent="0.25">
      <c r="A52" s="2190" t="s">
        <v>388</v>
      </c>
      <c r="B52" s="2190"/>
      <c r="C52" s="2190"/>
      <c r="D52" s="2190"/>
      <c r="E52" s="2190"/>
      <c r="F52" s="2190"/>
      <c r="G52" s="1878"/>
      <c r="H52" s="1878"/>
      <c r="I52" s="1878"/>
      <c r="J52" s="1878"/>
      <c r="K52" s="1878"/>
      <c r="L52" s="1878"/>
      <c r="M52" s="1878"/>
      <c r="N52" s="1878"/>
      <c r="O52" s="1878"/>
      <c r="P52" s="1878"/>
      <c r="Q52" s="1878"/>
      <c r="R52" s="1878"/>
      <c r="S52" s="1878"/>
      <c r="T52" s="1878"/>
    </row>
    <row r="53" spans="1:20" ht="15.75" x14ac:dyDescent="0.25">
      <c r="A53" s="2190" t="s">
        <v>389</v>
      </c>
      <c r="B53" s="2190"/>
      <c r="C53" s="2190"/>
      <c r="D53" s="2190"/>
      <c r="E53" s="2190"/>
      <c r="F53" s="2190"/>
      <c r="G53" s="1878"/>
      <c r="H53" s="1878"/>
      <c r="I53" s="1878"/>
      <c r="J53" s="1878"/>
      <c r="K53" s="1878"/>
      <c r="L53" s="1878"/>
      <c r="M53" s="1878"/>
      <c r="N53" s="1878"/>
      <c r="O53" s="1878"/>
      <c r="P53" s="1878"/>
      <c r="Q53" s="1878"/>
      <c r="R53" s="1878"/>
      <c r="S53" s="1878"/>
      <c r="T53" s="1878"/>
    </row>
    <row r="54" spans="1:20" ht="15.75" x14ac:dyDescent="0.25">
      <c r="A54" s="2190" t="s">
        <v>390</v>
      </c>
      <c r="B54" s="2190"/>
      <c r="C54" s="2190"/>
      <c r="D54" s="2190"/>
      <c r="E54" s="2190"/>
      <c r="F54" s="2190"/>
      <c r="G54" s="1878"/>
      <c r="H54" s="1878"/>
      <c r="I54" s="1878"/>
      <c r="J54" s="1878"/>
      <c r="K54" s="1878"/>
      <c r="L54" s="1878"/>
      <c r="M54" s="1878"/>
      <c r="N54" s="1878"/>
      <c r="O54" s="1878"/>
      <c r="P54" s="1878"/>
      <c r="Q54" s="1878"/>
      <c r="R54" s="1878"/>
      <c r="S54" s="1878"/>
      <c r="T54" s="1878"/>
    </row>
    <row r="55" spans="1:20" ht="15.75" x14ac:dyDescent="0.25">
      <c r="A55" s="2190" t="s">
        <v>391</v>
      </c>
      <c r="B55" s="2190"/>
      <c r="C55" s="2190"/>
      <c r="D55" s="2190"/>
      <c r="E55" s="2190"/>
      <c r="F55" s="2190"/>
      <c r="G55" s="1878"/>
      <c r="H55" s="1878"/>
      <c r="I55" s="1878"/>
      <c r="J55" s="1878"/>
      <c r="K55" s="1878"/>
      <c r="L55" s="1878"/>
      <c r="M55" s="1878"/>
      <c r="N55" s="1878"/>
      <c r="O55" s="1878"/>
      <c r="P55" s="1878"/>
      <c r="Q55" s="1878"/>
      <c r="R55" s="1878"/>
      <c r="S55" s="1878"/>
      <c r="T55" s="1878"/>
    </row>
    <row r="56" spans="1:20" ht="15.75" x14ac:dyDescent="0.25">
      <c r="A56" s="2190" t="s">
        <v>392</v>
      </c>
      <c r="B56" s="2190"/>
      <c r="C56" s="2190"/>
      <c r="D56" s="2190"/>
      <c r="E56" s="2190"/>
      <c r="F56" s="2190"/>
      <c r="G56" s="1878"/>
      <c r="H56" s="1878"/>
      <c r="I56" s="1878"/>
      <c r="J56" s="1878"/>
      <c r="K56" s="1878"/>
      <c r="L56" s="1878"/>
      <c r="M56" s="1878"/>
      <c r="N56" s="1878"/>
      <c r="O56" s="1878"/>
      <c r="P56" s="1878"/>
      <c r="Q56" s="1878"/>
      <c r="R56" s="1878"/>
      <c r="S56" s="1878"/>
      <c r="T56" s="1878"/>
    </row>
    <row r="57" spans="1:20" ht="15.75" x14ac:dyDescent="0.25">
      <c r="A57" s="2190" t="s">
        <v>393</v>
      </c>
      <c r="B57" s="2190"/>
      <c r="C57" s="2190"/>
      <c r="D57" s="2190"/>
      <c r="E57" s="2190"/>
      <c r="F57" s="2190"/>
      <c r="G57" s="1878"/>
      <c r="H57" s="1878"/>
      <c r="I57" s="1878"/>
      <c r="J57" s="1878"/>
      <c r="K57" s="1878"/>
      <c r="L57" s="1878"/>
      <c r="M57" s="1878"/>
      <c r="N57" s="1878"/>
      <c r="O57" s="1878"/>
      <c r="P57" s="1878"/>
      <c r="Q57" s="1878"/>
      <c r="R57" s="1878"/>
      <c r="S57" s="1878"/>
      <c r="T57" s="1878"/>
    </row>
    <row r="58" spans="1:20" ht="15.75" x14ac:dyDescent="0.25">
      <c r="A58" s="2190" t="s">
        <v>394</v>
      </c>
      <c r="B58" s="2190"/>
      <c r="C58" s="2190"/>
      <c r="D58" s="2190"/>
      <c r="E58" s="2190"/>
      <c r="F58" s="2190"/>
      <c r="G58" s="1878"/>
      <c r="H58" s="1878"/>
      <c r="I58" s="1878"/>
      <c r="J58" s="1878"/>
      <c r="K58" s="1878"/>
      <c r="L58" s="1878"/>
      <c r="M58" s="1878"/>
      <c r="N58" s="1878"/>
      <c r="O58" s="1878"/>
      <c r="P58" s="1878"/>
      <c r="Q58" s="1878"/>
      <c r="R58" s="1878"/>
      <c r="S58" s="1878"/>
      <c r="T58" s="1878"/>
    </row>
    <row r="59" spans="1:20" ht="15.75" x14ac:dyDescent="0.25">
      <c r="A59" s="2190" t="s">
        <v>395</v>
      </c>
      <c r="B59" s="2190"/>
      <c r="C59" s="2190"/>
      <c r="D59" s="2190"/>
      <c r="E59" s="2190"/>
      <c r="F59" s="2190"/>
      <c r="G59" s="1878"/>
      <c r="H59" s="1878"/>
      <c r="I59" s="1878"/>
      <c r="J59" s="1878"/>
      <c r="K59" s="1878"/>
      <c r="L59" s="1878"/>
      <c r="M59" s="1878"/>
      <c r="N59" s="1878"/>
      <c r="O59" s="1878"/>
      <c r="P59" s="1878"/>
      <c r="Q59" s="1878"/>
      <c r="R59" s="1878"/>
      <c r="S59" s="1878"/>
      <c r="T59" s="1878"/>
    </row>
    <row r="60" spans="1:20" ht="15.75" x14ac:dyDescent="0.25">
      <c r="A60" s="2190" t="s">
        <v>396</v>
      </c>
      <c r="B60" s="2190"/>
      <c r="C60" s="2190"/>
      <c r="D60" s="2190"/>
      <c r="E60" s="2190"/>
      <c r="F60" s="2190"/>
      <c r="G60" s="1878"/>
      <c r="H60" s="1878"/>
      <c r="I60" s="1878"/>
      <c r="J60" s="1878"/>
      <c r="K60" s="1878"/>
      <c r="L60" s="1878"/>
      <c r="M60" s="1878"/>
      <c r="N60" s="1878"/>
      <c r="O60" s="1878"/>
      <c r="P60" s="1878"/>
      <c r="Q60" s="1878"/>
      <c r="R60" s="1878"/>
      <c r="S60" s="1878"/>
      <c r="T60" s="1878"/>
    </row>
    <row r="61" spans="1:20" ht="15.75" x14ac:dyDescent="0.25">
      <c r="A61" s="2190" t="s">
        <v>397</v>
      </c>
      <c r="B61" s="2190"/>
      <c r="C61" s="2190"/>
      <c r="D61" s="2190"/>
      <c r="E61" s="2190"/>
      <c r="F61" s="2190"/>
      <c r="G61" s="1878"/>
      <c r="H61" s="1878"/>
      <c r="I61" s="1878"/>
      <c r="J61" s="1878"/>
      <c r="K61" s="1878"/>
      <c r="L61" s="1878"/>
      <c r="M61" s="1878"/>
      <c r="N61" s="1878"/>
      <c r="O61" s="1878"/>
      <c r="P61" s="1878"/>
      <c r="Q61" s="1878"/>
      <c r="R61" s="1878"/>
      <c r="S61" s="1878"/>
      <c r="T61" s="1878"/>
    </row>
    <row r="62" spans="1:20" ht="15.75" x14ac:dyDescent="0.25">
      <c r="A62" s="2190" t="s">
        <v>398</v>
      </c>
      <c r="B62" s="2190"/>
      <c r="C62" s="2190"/>
      <c r="D62" s="2190"/>
      <c r="E62" s="2190"/>
      <c r="F62" s="2190"/>
      <c r="G62" s="1878"/>
      <c r="H62" s="1878"/>
      <c r="I62" s="1878"/>
      <c r="J62" s="1878"/>
      <c r="K62" s="1878"/>
      <c r="L62" s="1878"/>
      <c r="M62" s="1878"/>
      <c r="N62" s="1878"/>
      <c r="O62" s="1878"/>
      <c r="P62" s="1878"/>
      <c r="Q62" s="1878"/>
      <c r="R62" s="1878"/>
      <c r="S62" s="1878"/>
      <c r="T62" s="1878"/>
    </row>
    <row r="63" spans="1:20" ht="15.75" x14ac:dyDescent="0.25">
      <c r="A63" s="2190" t="s">
        <v>399</v>
      </c>
      <c r="B63" s="2190"/>
      <c r="C63" s="2190"/>
      <c r="D63" s="2190"/>
      <c r="E63" s="2190"/>
      <c r="F63" s="2190"/>
      <c r="G63" s="1878"/>
      <c r="H63" s="1878"/>
      <c r="I63" s="1878"/>
      <c r="J63" s="1878"/>
      <c r="K63" s="1878"/>
      <c r="L63" s="1878"/>
      <c r="M63" s="1878"/>
      <c r="N63" s="1878"/>
      <c r="O63" s="1878"/>
      <c r="P63" s="1878"/>
      <c r="Q63" s="1878"/>
      <c r="R63" s="1878"/>
      <c r="S63" s="1878"/>
      <c r="T63" s="1878"/>
    </row>
    <row r="64" spans="1:20" ht="15.75" x14ac:dyDescent="0.25">
      <c r="A64" s="2190" t="s">
        <v>400</v>
      </c>
      <c r="B64" s="2190"/>
      <c r="C64" s="2190"/>
      <c r="D64" s="2190"/>
      <c r="E64" s="2190"/>
      <c r="F64" s="2190"/>
      <c r="G64" s="1878"/>
      <c r="H64" s="1878"/>
      <c r="I64" s="1878"/>
      <c r="J64" s="1878"/>
      <c r="K64" s="1878"/>
      <c r="L64" s="1878"/>
      <c r="M64" s="1878"/>
      <c r="N64" s="1878"/>
      <c r="O64" s="1878"/>
      <c r="P64" s="1878"/>
      <c r="Q64" s="1878"/>
      <c r="R64" s="1878"/>
      <c r="S64" s="1878"/>
      <c r="T64" s="1878"/>
    </row>
    <row r="65" spans="1:20" ht="15.75" x14ac:dyDescent="0.25">
      <c r="A65" s="2190" t="s">
        <v>401</v>
      </c>
      <c r="B65" s="2190"/>
      <c r="C65" s="2190"/>
      <c r="D65" s="2190"/>
      <c r="E65" s="2190"/>
      <c r="F65" s="2190"/>
      <c r="G65" s="1878"/>
      <c r="H65" s="1878"/>
      <c r="I65" s="1878"/>
      <c r="J65" s="1878"/>
      <c r="K65" s="1878"/>
      <c r="L65" s="1878"/>
      <c r="M65" s="1878"/>
      <c r="N65" s="1878"/>
      <c r="O65" s="1878"/>
      <c r="P65" s="1878"/>
      <c r="Q65" s="1878"/>
      <c r="R65" s="1878"/>
      <c r="S65" s="1878"/>
      <c r="T65" s="1878"/>
    </row>
    <row r="66" spans="1:20" ht="15.75" x14ac:dyDescent="0.25">
      <c r="A66" s="2190" t="s">
        <v>402</v>
      </c>
      <c r="B66" s="2190"/>
      <c r="C66" s="2190"/>
      <c r="D66" s="2190"/>
      <c r="E66" s="2190"/>
      <c r="F66" s="2190"/>
      <c r="G66" s="1878"/>
      <c r="H66" s="1878"/>
      <c r="I66" s="1878"/>
      <c r="J66" s="1878"/>
      <c r="K66" s="1878"/>
      <c r="L66" s="1878"/>
      <c r="M66" s="1878"/>
      <c r="N66" s="1878"/>
      <c r="O66" s="1878"/>
      <c r="P66" s="1878"/>
      <c r="Q66" s="1878"/>
      <c r="R66" s="1878"/>
      <c r="S66" s="1878"/>
      <c r="T66" s="1878"/>
    </row>
    <row r="67" spans="1:20" ht="15.75" x14ac:dyDescent="0.25">
      <c r="A67" s="2190" t="s">
        <v>403</v>
      </c>
      <c r="B67" s="2190"/>
      <c r="C67" s="2190"/>
      <c r="D67" s="2190"/>
      <c r="E67" s="2190"/>
      <c r="F67" s="2190"/>
      <c r="G67" s="1878"/>
      <c r="H67" s="1878"/>
      <c r="I67" s="1878"/>
      <c r="J67" s="1878"/>
      <c r="K67" s="1878"/>
      <c r="L67" s="1878"/>
      <c r="M67" s="1878"/>
      <c r="N67" s="1878"/>
      <c r="O67" s="1878"/>
      <c r="P67" s="1878"/>
      <c r="Q67" s="1878"/>
      <c r="R67" s="1878"/>
      <c r="S67" s="1878"/>
      <c r="T67" s="1878"/>
    </row>
    <row r="68" spans="1:20" ht="15.75" x14ac:dyDescent="0.25">
      <c r="A68" s="6"/>
      <c r="B68" s="6"/>
      <c r="C68" s="6"/>
      <c r="D68" s="6"/>
      <c r="E68" s="6"/>
      <c r="F68" s="6"/>
      <c r="G68" s="6"/>
      <c r="H68" s="6"/>
      <c r="I68" s="6"/>
      <c r="J68" s="6"/>
      <c r="K68" s="6"/>
      <c r="L68" s="6"/>
      <c r="M68" s="6"/>
      <c r="N68" s="6"/>
      <c r="O68" s="6"/>
      <c r="P68" s="6"/>
      <c r="Q68" s="10"/>
      <c r="R68" s="10"/>
      <c r="S68" s="10"/>
      <c r="T68" s="10"/>
    </row>
    <row r="69" spans="1:20" ht="15.75" x14ac:dyDescent="0.25">
      <c r="A69" s="6"/>
      <c r="B69" s="6"/>
      <c r="C69" s="6"/>
      <c r="D69" s="6"/>
      <c r="E69" s="6"/>
      <c r="F69" s="6"/>
      <c r="G69" s="6"/>
      <c r="H69" s="6"/>
      <c r="I69" s="6"/>
      <c r="J69" s="6"/>
      <c r="K69" s="6"/>
      <c r="L69" s="6"/>
      <c r="M69" s="6"/>
      <c r="N69" s="6"/>
      <c r="O69" s="6"/>
      <c r="P69" s="6"/>
      <c r="Q69" s="31"/>
      <c r="R69" s="31" t="s">
        <v>404</v>
      </c>
      <c r="S69" s="31"/>
      <c r="T69" s="10"/>
    </row>
    <row r="70" spans="1:20" ht="15.75" x14ac:dyDescent="0.25">
      <c r="A70" s="6"/>
      <c r="B70" s="6"/>
      <c r="C70" s="6"/>
      <c r="D70" s="6"/>
      <c r="E70" s="6"/>
      <c r="F70" s="6"/>
      <c r="G70" s="2191" t="s">
        <v>405</v>
      </c>
      <c r="H70" s="2191"/>
      <c r="I70" s="2191"/>
      <c r="J70" s="2191"/>
      <c r="K70" s="2191"/>
      <c r="L70" s="2191"/>
      <c r="M70" s="2191"/>
      <c r="N70" s="6"/>
      <c r="O70" s="6"/>
      <c r="P70" s="6"/>
      <c r="Q70" s="10"/>
      <c r="R70" s="10"/>
      <c r="S70" s="10"/>
      <c r="T70" s="10"/>
    </row>
    <row r="71" spans="1:20" ht="15.75" x14ac:dyDescent="0.25">
      <c r="A71" s="1765"/>
      <c r="B71" s="1765"/>
      <c r="C71" s="1765"/>
      <c r="D71" s="1765"/>
      <c r="E71" s="1765"/>
      <c r="F71" s="1765"/>
      <c r="G71" s="1765" t="s">
        <v>382</v>
      </c>
      <c r="H71" s="1828"/>
      <c r="I71" s="1828"/>
      <c r="J71" s="1828"/>
      <c r="K71" s="1828"/>
      <c r="L71" s="1828"/>
      <c r="M71" s="1828"/>
      <c r="N71" s="1828"/>
      <c r="O71" s="1828"/>
      <c r="P71" s="1828" t="s">
        <v>383</v>
      </c>
      <c r="Q71" s="1828"/>
      <c r="R71" s="1828"/>
      <c r="S71" s="1828"/>
      <c r="T71" s="1828"/>
    </row>
    <row r="72" spans="1:20" ht="15.75" x14ac:dyDescent="0.25">
      <c r="A72" s="2190"/>
      <c r="B72" s="2190"/>
      <c r="C72" s="2190"/>
      <c r="D72" s="2190"/>
      <c r="E72" s="2190"/>
      <c r="F72" s="2190"/>
      <c r="G72" s="1878">
        <v>1</v>
      </c>
      <c r="H72" s="1878"/>
      <c r="I72" s="1878"/>
      <c r="J72" s="1878"/>
      <c r="K72" s="1878"/>
      <c r="L72" s="1878"/>
      <c r="M72" s="1878" t="s">
        <v>384</v>
      </c>
      <c r="N72" s="1878"/>
      <c r="O72" s="1878"/>
      <c r="P72" s="1878"/>
      <c r="Q72" s="1878"/>
      <c r="R72" s="1878"/>
      <c r="S72" s="1878"/>
      <c r="T72" s="1878"/>
    </row>
    <row r="73" spans="1:20" ht="15.75" x14ac:dyDescent="0.25">
      <c r="A73" s="2193" t="s">
        <v>406</v>
      </c>
      <c r="B73" s="2194"/>
      <c r="C73" s="2194"/>
      <c r="D73" s="2194"/>
      <c r="E73" s="2194"/>
      <c r="F73" s="2195"/>
      <c r="G73" s="1878"/>
      <c r="H73" s="1878"/>
      <c r="I73" s="1878"/>
      <c r="J73" s="1878"/>
      <c r="K73" s="1878"/>
      <c r="L73" s="1878"/>
      <c r="M73" s="1878"/>
      <c r="N73" s="1878"/>
      <c r="O73" s="1878"/>
      <c r="P73" s="1878"/>
      <c r="Q73" s="1878"/>
      <c r="R73" s="1878"/>
      <c r="S73" s="1878"/>
      <c r="T73" s="1878"/>
    </row>
    <row r="74" spans="1:20" ht="15.75" x14ac:dyDescent="0.25">
      <c r="A74" s="2193" t="s">
        <v>407</v>
      </c>
      <c r="B74" s="2194"/>
      <c r="C74" s="2194"/>
      <c r="D74" s="2194"/>
      <c r="E74" s="2194"/>
      <c r="F74" s="2195"/>
      <c r="G74" s="1878"/>
      <c r="H74" s="1878"/>
      <c r="I74" s="1878"/>
      <c r="J74" s="1878"/>
      <c r="K74" s="1878"/>
      <c r="L74" s="1878"/>
      <c r="M74" s="1878"/>
      <c r="N74" s="1878"/>
      <c r="O74" s="1878"/>
      <c r="P74" s="1878"/>
      <c r="Q74" s="1878"/>
      <c r="R74" s="1878"/>
      <c r="S74" s="1878"/>
      <c r="T74" s="1878"/>
    </row>
    <row r="75" spans="1:20" ht="15.75" x14ac:dyDescent="0.25">
      <c r="A75" s="2193" t="s">
        <v>408</v>
      </c>
      <c r="B75" s="2194"/>
      <c r="C75" s="2194"/>
      <c r="D75" s="2194"/>
      <c r="E75" s="2194"/>
      <c r="F75" s="2195"/>
      <c r="G75" s="1878"/>
      <c r="H75" s="1878"/>
      <c r="I75" s="1878"/>
      <c r="J75" s="1878"/>
      <c r="K75" s="1878"/>
      <c r="L75" s="1878"/>
      <c r="M75" s="1878"/>
      <c r="N75" s="1878"/>
      <c r="O75" s="1878"/>
      <c r="P75" s="1878"/>
      <c r="Q75" s="1878"/>
      <c r="R75" s="1878"/>
      <c r="S75" s="1878"/>
      <c r="T75" s="1878"/>
    </row>
    <row r="76" spans="1:20" ht="15.75" x14ac:dyDescent="0.25">
      <c r="A76" s="2193" t="s">
        <v>409</v>
      </c>
      <c r="B76" s="2194"/>
      <c r="C76" s="2194"/>
      <c r="D76" s="2194"/>
      <c r="E76" s="2194"/>
      <c r="F76" s="2195"/>
      <c r="G76" s="1878"/>
      <c r="H76" s="1878"/>
      <c r="I76" s="1878"/>
      <c r="J76" s="1878"/>
      <c r="K76" s="1878"/>
      <c r="L76" s="1878"/>
      <c r="M76" s="1878"/>
      <c r="N76" s="1878"/>
      <c r="O76" s="1878"/>
      <c r="P76" s="1878"/>
      <c r="Q76" s="1878"/>
      <c r="R76" s="1878"/>
      <c r="S76" s="1878"/>
      <c r="T76" s="1878"/>
    </row>
    <row r="77" spans="1:20" ht="15.75" x14ac:dyDescent="0.25">
      <c r="A77" s="2193" t="s">
        <v>410</v>
      </c>
      <c r="B77" s="2194"/>
      <c r="C77" s="2194"/>
      <c r="D77" s="2194"/>
      <c r="E77" s="2194"/>
      <c r="F77" s="2195"/>
      <c r="G77" s="1878"/>
      <c r="H77" s="1878"/>
      <c r="I77" s="1878"/>
      <c r="J77" s="1878"/>
      <c r="K77" s="1878"/>
      <c r="L77" s="1878"/>
      <c r="M77" s="1878"/>
      <c r="N77" s="1878"/>
      <c r="O77" s="1878"/>
      <c r="P77" s="1878"/>
      <c r="Q77" s="1878"/>
      <c r="R77" s="1878"/>
      <c r="S77" s="1878"/>
      <c r="T77" s="1878"/>
    </row>
    <row r="78" spans="1:20" ht="15.75" x14ac:dyDescent="0.25">
      <c r="A78" s="2193" t="s">
        <v>411</v>
      </c>
      <c r="B78" s="2194"/>
      <c r="C78" s="2194"/>
      <c r="D78" s="2194"/>
      <c r="E78" s="2194"/>
      <c r="F78" s="2195"/>
      <c r="G78" s="1878"/>
      <c r="H78" s="1878"/>
      <c r="I78" s="1878"/>
      <c r="J78" s="1878"/>
      <c r="K78" s="1878"/>
      <c r="L78" s="1878"/>
      <c r="M78" s="1878"/>
      <c r="N78" s="1878"/>
      <c r="O78" s="1878"/>
      <c r="P78" s="1878"/>
      <c r="Q78" s="1878"/>
      <c r="R78" s="1878"/>
      <c r="S78" s="1878"/>
      <c r="T78" s="1878"/>
    </row>
    <row r="79" spans="1:20" ht="15.75" x14ac:dyDescent="0.25">
      <c r="A79" s="2193" t="s">
        <v>412</v>
      </c>
      <c r="B79" s="2194"/>
      <c r="C79" s="2194"/>
      <c r="D79" s="2194"/>
      <c r="E79" s="2194"/>
      <c r="F79" s="2195"/>
      <c r="G79" s="1878"/>
      <c r="H79" s="1878"/>
      <c r="I79" s="1878"/>
      <c r="J79" s="1878"/>
      <c r="K79" s="1878"/>
      <c r="L79" s="1878"/>
      <c r="M79" s="1878"/>
      <c r="N79" s="1878"/>
      <c r="O79" s="1878"/>
      <c r="P79" s="1878"/>
      <c r="Q79" s="1878"/>
      <c r="R79" s="1878"/>
      <c r="S79" s="1878"/>
      <c r="T79" s="1878"/>
    </row>
    <row r="80" spans="1:20" ht="15.75" x14ac:dyDescent="0.25">
      <c r="A80" s="2193" t="s">
        <v>413</v>
      </c>
      <c r="B80" s="2194"/>
      <c r="C80" s="2194"/>
      <c r="D80" s="2194"/>
      <c r="E80" s="2194"/>
      <c r="F80" s="2195"/>
      <c r="G80" s="1878"/>
      <c r="H80" s="1878"/>
      <c r="I80" s="1878"/>
      <c r="J80" s="1878"/>
      <c r="K80" s="1878"/>
      <c r="L80" s="1878"/>
      <c r="M80" s="1878"/>
      <c r="N80" s="1878"/>
      <c r="O80" s="1878"/>
      <c r="P80" s="1878"/>
      <c r="Q80" s="1878"/>
      <c r="R80" s="1878"/>
      <c r="S80" s="1878"/>
      <c r="T80" s="1878"/>
    </row>
    <row r="81" spans="1:20" ht="15.75" x14ac:dyDescent="0.25">
      <c r="A81" s="2193" t="s">
        <v>414</v>
      </c>
      <c r="B81" s="2194"/>
      <c r="C81" s="2194"/>
      <c r="D81" s="2194"/>
      <c r="E81" s="2194"/>
      <c r="F81" s="2195"/>
      <c r="G81" s="1878"/>
      <c r="H81" s="1878"/>
      <c r="I81" s="1878"/>
      <c r="J81" s="1878"/>
      <c r="K81" s="1878"/>
      <c r="L81" s="1878"/>
      <c r="M81" s="1878"/>
      <c r="N81" s="1878"/>
      <c r="O81" s="1878"/>
      <c r="P81" s="1878"/>
      <c r="Q81" s="1878"/>
      <c r="R81" s="1878"/>
      <c r="S81" s="1878"/>
      <c r="T81" s="1878"/>
    </row>
    <row r="82" spans="1:20" ht="15.75" x14ac:dyDescent="0.25">
      <c r="A82" s="2193" t="s">
        <v>415</v>
      </c>
      <c r="B82" s="2194"/>
      <c r="C82" s="2194"/>
      <c r="D82" s="2194"/>
      <c r="E82" s="2194"/>
      <c r="F82" s="2195"/>
      <c r="G82" s="1878"/>
      <c r="H82" s="1878"/>
      <c r="I82" s="1878"/>
      <c r="J82" s="1878"/>
      <c r="K82" s="1878"/>
      <c r="L82" s="1878"/>
      <c r="M82" s="1878"/>
      <c r="N82" s="1878"/>
      <c r="O82" s="1878"/>
      <c r="P82" s="1878"/>
      <c r="Q82" s="1878"/>
      <c r="R82" s="1878"/>
      <c r="S82" s="1878"/>
      <c r="T82" s="1878"/>
    </row>
    <row r="83" spans="1:20" ht="15.75" x14ac:dyDescent="0.25">
      <c r="A83" s="2193" t="s">
        <v>416</v>
      </c>
      <c r="B83" s="2194"/>
      <c r="C83" s="2194"/>
      <c r="D83" s="2194"/>
      <c r="E83" s="2194"/>
      <c r="F83" s="2195"/>
      <c r="G83" s="1878"/>
      <c r="H83" s="1878"/>
      <c r="I83" s="1878"/>
      <c r="J83" s="1878"/>
      <c r="K83" s="1878"/>
      <c r="L83" s="1878"/>
      <c r="M83" s="1878"/>
      <c r="N83" s="1878"/>
      <c r="O83" s="1878"/>
      <c r="P83" s="1878"/>
      <c r="Q83" s="1878"/>
      <c r="R83" s="1878"/>
      <c r="S83" s="1878"/>
      <c r="T83" s="1878"/>
    </row>
    <row r="84" spans="1:20" ht="15.75" x14ac:dyDescent="0.25">
      <c r="A84" s="6"/>
      <c r="B84" s="6"/>
      <c r="C84" s="6"/>
      <c r="D84" s="6"/>
      <c r="E84" s="6"/>
      <c r="F84" s="6"/>
      <c r="G84" s="6"/>
      <c r="H84" s="6"/>
      <c r="I84" s="6"/>
      <c r="J84" s="6"/>
      <c r="K84" s="6"/>
      <c r="L84" s="6"/>
      <c r="M84" s="6"/>
      <c r="N84" s="6"/>
      <c r="O84" s="6"/>
      <c r="P84" s="6"/>
      <c r="Q84" s="10"/>
      <c r="R84" s="10"/>
      <c r="S84" s="10"/>
      <c r="T84" s="10"/>
    </row>
    <row r="85" spans="1:20" ht="15.75" x14ac:dyDescent="0.25">
      <c r="A85" s="6"/>
      <c r="B85" s="6"/>
      <c r="C85" s="6"/>
      <c r="D85" s="6"/>
      <c r="E85" s="6"/>
      <c r="F85" s="6"/>
      <c r="G85" s="6"/>
      <c r="H85" s="6"/>
      <c r="I85" s="6"/>
      <c r="J85" s="6"/>
      <c r="K85" s="6"/>
      <c r="L85" s="6"/>
      <c r="M85" s="6"/>
      <c r="N85" s="6"/>
      <c r="O85" s="6"/>
      <c r="P85" s="6"/>
      <c r="R85" s="31" t="s">
        <v>417</v>
      </c>
      <c r="S85" s="31"/>
      <c r="T85" s="10"/>
    </row>
    <row r="86" spans="1:20" ht="15.75" x14ac:dyDescent="0.25">
      <c r="A86" s="6"/>
      <c r="B86" s="6"/>
      <c r="C86" s="6"/>
      <c r="D86" s="6"/>
      <c r="E86" s="6"/>
      <c r="F86" s="2191" t="s">
        <v>418</v>
      </c>
      <c r="G86" s="2191"/>
      <c r="H86" s="2191"/>
      <c r="I86" s="2191"/>
      <c r="J86" s="2191"/>
      <c r="K86" s="2191"/>
      <c r="L86" s="2191"/>
      <c r="M86" s="2191"/>
      <c r="N86" s="6"/>
      <c r="O86" s="6"/>
      <c r="P86" s="6"/>
      <c r="Q86" s="10"/>
      <c r="R86" s="10"/>
      <c r="S86" s="10"/>
      <c r="T86" s="10"/>
    </row>
    <row r="87" spans="1:20" ht="15.75" x14ac:dyDescent="0.25">
      <c r="A87" s="6"/>
      <c r="B87" s="6"/>
      <c r="C87" s="6"/>
      <c r="D87" s="6"/>
      <c r="E87" s="6"/>
      <c r="F87" s="6"/>
      <c r="G87" s="6"/>
      <c r="H87" s="6"/>
      <c r="I87" s="6"/>
      <c r="J87" s="6"/>
      <c r="K87" s="6"/>
      <c r="L87" s="6"/>
      <c r="M87" s="6"/>
      <c r="N87" s="6"/>
      <c r="O87" s="6"/>
      <c r="P87" s="6"/>
      <c r="Q87" s="31" t="s">
        <v>419</v>
      </c>
      <c r="R87" s="31"/>
      <c r="S87" s="31"/>
      <c r="T87" s="10"/>
    </row>
    <row r="88" spans="1:20" ht="15.75" x14ac:dyDescent="0.25">
      <c r="A88" s="1765"/>
      <c r="B88" s="1765"/>
      <c r="C88" s="1765"/>
      <c r="D88" s="1765"/>
      <c r="E88" s="1765"/>
      <c r="F88" s="1765"/>
      <c r="G88" s="1739" t="s">
        <v>420</v>
      </c>
      <c r="H88" s="1740"/>
      <c r="I88" s="1741"/>
      <c r="J88" s="1919" t="s">
        <v>382</v>
      </c>
      <c r="K88" s="1920"/>
      <c r="L88" s="1920"/>
      <c r="M88" s="1920"/>
      <c r="N88" s="1920"/>
      <c r="O88" s="1920"/>
      <c r="P88" s="1920"/>
      <c r="Q88" s="1920"/>
      <c r="R88" s="1920"/>
      <c r="S88" s="1920"/>
      <c r="T88" s="1921"/>
    </row>
    <row r="89" spans="1:20" ht="15.75" x14ac:dyDescent="0.25">
      <c r="A89" s="2196" t="s">
        <v>421</v>
      </c>
      <c r="B89" s="2197"/>
      <c r="C89" s="2197"/>
      <c r="D89" s="2197"/>
      <c r="E89" s="2197"/>
      <c r="F89" s="2198"/>
      <c r="G89" s="1878"/>
      <c r="H89" s="1878"/>
      <c r="I89" s="1878"/>
      <c r="J89" s="1878">
        <v>1</v>
      </c>
      <c r="K89" s="1878"/>
      <c r="L89" s="1878"/>
      <c r="M89" s="1878" t="s">
        <v>422</v>
      </c>
      <c r="N89" s="1878"/>
      <c r="O89" s="1878"/>
      <c r="P89" s="1878" t="s">
        <v>384</v>
      </c>
      <c r="Q89" s="1878"/>
      <c r="R89" s="1878"/>
      <c r="S89" s="1878"/>
      <c r="T89" s="1878"/>
    </row>
    <row r="90" spans="1:20" ht="15.75" x14ac:dyDescent="0.25">
      <c r="A90" s="2190" t="s">
        <v>423</v>
      </c>
      <c r="B90" s="2190"/>
      <c r="C90" s="2190"/>
      <c r="D90" s="2190"/>
      <c r="E90" s="2190"/>
      <c r="F90" s="2190"/>
      <c r="G90" s="1878"/>
      <c r="H90" s="1878"/>
      <c r="I90" s="1878"/>
      <c r="J90" s="1878"/>
      <c r="K90" s="1878"/>
      <c r="L90" s="1878"/>
      <c r="M90" s="1878"/>
      <c r="N90" s="1878"/>
      <c r="O90" s="1878"/>
      <c r="P90" s="1878"/>
      <c r="Q90" s="1878"/>
      <c r="R90" s="1878"/>
      <c r="S90" s="1878"/>
      <c r="T90" s="1878"/>
    </row>
    <row r="91" spans="1:20" ht="15.75" x14ac:dyDescent="0.25">
      <c r="A91" s="2190" t="s">
        <v>424</v>
      </c>
      <c r="B91" s="2190"/>
      <c r="C91" s="2190"/>
      <c r="D91" s="2190"/>
      <c r="E91" s="2190"/>
      <c r="F91" s="2190"/>
      <c r="G91" s="1878"/>
      <c r="H91" s="1878"/>
      <c r="I91" s="1878"/>
      <c r="J91" s="1878"/>
      <c r="K91" s="1878"/>
      <c r="L91" s="1878"/>
      <c r="M91" s="1878"/>
      <c r="N91" s="1878"/>
      <c r="O91" s="1878"/>
      <c r="P91" s="1878"/>
      <c r="Q91" s="1878"/>
      <c r="R91" s="1878"/>
      <c r="S91" s="1878"/>
      <c r="T91" s="1878"/>
    </row>
    <row r="92" spans="1:20" ht="15.75" x14ac:dyDescent="0.25">
      <c r="A92" s="2190" t="s">
        <v>425</v>
      </c>
      <c r="B92" s="2190"/>
      <c r="C92" s="2190"/>
      <c r="D92" s="2190"/>
      <c r="E92" s="2190"/>
      <c r="F92" s="2190"/>
      <c r="G92" s="1878"/>
      <c r="H92" s="1878"/>
      <c r="I92" s="1878"/>
      <c r="J92" s="1878"/>
      <c r="K92" s="1878"/>
      <c r="L92" s="1878"/>
      <c r="M92" s="1878"/>
      <c r="N92" s="1878"/>
      <c r="O92" s="1878"/>
      <c r="P92" s="1878"/>
      <c r="Q92" s="1878"/>
      <c r="R92" s="1878"/>
      <c r="S92" s="1878"/>
      <c r="T92" s="1878"/>
    </row>
    <row r="93" spans="1:20" ht="15.75" x14ac:dyDescent="0.25">
      <c r="A93" s="2190" t="s">
        <v>426</v>
      </c>
      <c r="B93" s="2190"/>
      <c r="C93" s="2190"/>
      <c r="D93" s="2190"/>
      <c r="E93" s="2190"/>
      <c r="F93" s="2190"/>
      <c r="G93" s="1878"/>
      <c r="H93" s="1878"/>
      <c r="I93" s="1878"/>
      <c r="J93" s="1878"/>
      <c r="K93" s="1878"/>
      <c r="L93" s="1878"/>
      <c r="M93" s="1878"/>
      <c r="N93" s="1878"/>
      <c r="O93" s="1878"/>
      <c r="P93" s="1878"/>
      <c r="Q93" s="1878"/>
      <c r="R93" s="1878"/>
      <c r="S93" s="1878"/>
      <c r="T93" s="1878"/>
    </row>
    <row r="94" spans="1:20" ht="15.75" x14ac:dyDescent="0.25">
      <c r="A94" s="2190" t="s">
        <v>427</v>
      </c>
      <c r="B94" s="2190"/>
      <c r="C94" s="2190"/>
      <c r="D94" s="2190"/>
      <c r="E94" s="2190"/>
      <c r="F94" s="2190"/>
      <c r="G94" s="1878"/>
      <c r="H94" s="1878"/>
      <c r="I94" s="1878"/>
      <c r="J94" s="1878"/>
      <c r="K94" s="1878"/>
      <c r="L94" s="1878"/>
      <c r="M94" s="1878"/>
      <c r="N94" s="1878"/>
      <c r="O94" s="1878"/>
      <c r="P94" s="1878"/>
      <c r="Q94" s="1878"/>
      <c r="R94" s="1878"/>
      <c r="S94" s="1878"/>
      <c r="T94" s="1878"/>
    </row>
    <row r="95" spans="1:20" ht="15.75" x14ac:dyDescent="0.25">
      <c r="A95" s="2190" t="s">
        <v>428</v>
      </c>
      <c r="B95" s="2190"/>
      <c r="C95" s="2190"/>
      <c r="D95" s="2190"/>
      <c r="E95" s="2190"/>
      <c r="F95" s="2190"/>
      <c r="G95" s="1878"/>
      <c r="H95" s="1878"/>
      <c r="I95" s="1878"/>
      <c r="J95" s="1878"/>
      <c r="K95" s="1878"/>
      <c r="L95" s="1878"/>
      <c r="M95" s="1878"/>
      <c r="N95" s="1878"/>
      <c r="O95" s="1878"/>
      <c r="P95" s="1878"/>
      <c r="Q95" s="1878"/>
      <c r="R95" s="1878"/>
      <c r="S95" s="1878"/>
      <c r="T95" s="1878"/>
    </row>
    <row r="96" spans="1:20" ht="15.75" x14ac:dyDescent="0.25">
      <c r="A96" s="2190" t="s">
        <v>341</v>
      </c>
      <c r="B96" s="2190"/>
      <c r="C96" s="2190"/>
      <c r="D96" s="2190"/>
      <c r="E96" s="2190"/>
      <c r="F96" s="2190"/>
      <c r="G96" s="1878"/>
      <c r="H96" s="1878"/>
      <c r="I96" s="1878"/>
      <c r="J96" s="1878"/>
      <c r="K96" s="1878"/>
      <c r="L96" s="1878"/>
      <c r="M96" s="1878"/>
      <c r="N96" s="1878"/>
      <c r="O96" s="1878"/>
      <c r="P96" s="1878"/>
      <c r="Q96" s="1878"/>
      <c r="R96" s="1878"/>
      <c r="S96" s="1878"/>
      <c r="T96" s="1878"/>
    </row>
    <row r="97" spans="1:20" ht="15.75" x14ac:dyDescent="0.25">
      <c r="A97" s="2190" t="s">
        <v>429</v>
      </c>
      <c r="B97" s="2190"/>
      <c r="C97" s="2190"/>
      <c r="D97" s="2190"/>
      <c r="E97" s="2190"/>
      <c r="F97" s="2190"/>
      <c r="G97" s="1878"/>
      <c r="H97" s="1878"/>
      <c r="I97" s="1878"/>
      <c r="J97" s="1878"/>
      <c r="K97" s="1878"/>
      <c r="L97" s="1878"/>
      <c r="M97" s="1878"/>
      <c r="N97" s="1878"/>
      <c r="O97" s="1878"/>
      <c r="P97" s="1878"/>
      <c r="Q97" s="1878"/>
      <c r="R97" s="1878"/>
      <c r="S97" s="1878"/>
      <c r="T97" s="1878"/>
    </row>
    <row r="98" spans="1:20" ht="15.75" x14ac:dyDescent="0.25">
      <c r="A98" s="2190" t="s">
        <v>342</v>
      </c>
      <c r="B98" s="2190"/>
      <c r="C98" s="2190"/>
      <c r="D98" s="2190"/>
      <c r="E98" s="2190"/>
      <c r="F98" s="2190"/>
      <c r="G98" s="1878"/>
      <c r="H98" s="1878"/>
      <c r="I98" s="1878"/>
      <c r="J98" s="1878"/>
      <c r="K98" s="1878"/>
      <c r="L98" s="1878"/>
      <c r="M98" s="1878"/>
      <c r="N98" s="1878"/>
      <c r="O98" s="1878"/>
      <c r="P98" s="1878"/>
      <c r="Q98" s="1878"/>
      <c r="R98" s="1878"/>
      <c r="S98" s="1878"/>
      <c r="T98" s="1878"/>
    </row>
    <row r="99" spans="1:20" ht="15.75" x14ac:dyDescent="0.25">
      <c r="A99" s="2190" t="s">
        <v>430</v>
      </c>
      <c r="B99" s="2190"/>
      <c r="C99" s="2190"/>
      <c r="D99" s="2190"/>
      <c r="E99" s="2190"/>
      <c r="F99" s="2190"/>
      <c r="G99" s="1878"/>
      <c r="H99" s="1878"/>
      <c r="I99" s="1878"/>
      <c r="J99" s="1878"/>
      <c r="K99" s="1878"/>
      <c r="L99" s="1878"/>
      <c r="M99" s="1878"/>
      <c r="N99" s="1878"/>
      <c r="O99" s="1878"/>
      <c r="P99" s="1878"/>
      <c r="Q99" s="1878"/>
      <c r="R99" s="1878"/>
      <c r="S99" s="1878"/>
      <c r="T99" s="1878"/>
    </row>
    <row r="100" spans="1:20" ht="15.75" x14ac:dyDescent="0.25">
      <c r="A100" s="2190" t="s">
        <v>431</v>
      </c>
      <c r="B100" s="2190"/>
      <c r="C100" s="2190"/>
      <c r="D100" s="2190"/>
      <c r="E100" s="2190"/>
      <c r="F100" s="2190"/>
      <c r="G100" s="1878"/>
      <c r="H100" s="1878"/>
      <c r="I100" s="1878"/>
      <c r="J100" s="1878"/>
      <c r="K100" s="1878"/>
      <c r="L100" s="1878"/>
      <c r="M100" s="1878"/>
      <c r="N100" s="1878"/>
      <c r="O100" s="1878"/>
      <c r="P100" s="1878"/>
      <c r="Q100" s="1878"/>
      <c r="R100" s="1878"/>
      <c r="S100" s="1878"/>
      <c r="T100" s="1878"/>
    </row>
    <row r="101" spans="1:20" ht="15.75" x14ac:dyDescent="0.25">
      <c r="A101" s="6"/>
      <c r="B101" s="6"/>
      <c r="C101" s="6"/>
      <c r="D101" s="6"/>
      <c r="E101" s="6"/>
      <c r="F101" s="6"/>
      <c r="G101" s="6"/>
      <c r="H101" s="6"/>
      <c r="I101" s="6"/>
      <c r="J101" s="6"/>
      <c r="K101" s="6"/>
      <c r="L101" s="6"/>
      <c r="M101" s="6"/>
      <c r="N101" s="6"/>
      <c r="O101" s="6"/>
      <c r="P101" s="6"/>
      <c r="Q101" s="10"/>
      <c r="R101" s="10"/>
      <c r="S101" s="10"/>
      <c r="T101" s="10"/>
    </row>
    <row r="102" spans="1:20" ht="15.75" x14ac:dyDescent="0.25">
      <c r="A102" s="14" t="s">
        <v>432</v>
      </c>
      <c r="B102" s="6"/>
      <c r="C102" s="6"/>
      <c r="D102" s="6"/>
      <c r="E102" s="6"/>
      <c r="F102" s="6"/>
      <c r="G102" s="6"/>
      <c r="H102" s="6"/>
      <c r="I102" s="6"/>
      <c r="J102" s="6"/>
      <c r="K102" s="6"/>
      <c r="L102" s="6"/>
      <c r="M102" s="6"/>
      <c r="N102" s="6"/>
      <c r="O102" s="6"/>
      <c r="P102" s="6"/>
      <c r="Q102" s="10"/>
      <c r="R102" s="10"/>
      <c r="S102" s="10"/>
      <c r="T102" s="10"/>
    </row>
    <row r="103" spans="1:20" ht="15.75" x14ac:dyDescent="0.25">
      <c r="A103" s="2200" t="s">
        <v>433</v>
      </c>
      <c r="B103" s="2200"/>
      <c r="C103" s="2200"/>
      <c r="D103" s="2200"/>
      <c r="E103" s="2200"/>
      <c r="F103" s="2200"/>
      <c r="G103" s="2200"/>
      <c r="H103" s="2200"/>
      <c r="I103" s="2200"/>
      <c r="J103" s="2200"/>
      <c r="K103" s="2200"/>
      <c r="L103" s="2200"/>
      <c r="M103" s="2200"/>
      <c r="N103" s="2200"/>
      <c r="O103" s="2200"/>
      <c r="P103" s="2200"/>
      <c r="Q103" s="2200"/>
      <c r="R103" s="2200"/>
      <c r="S103" s="2200"/>
      <c r="T103" s="2200"/>
    </row>
    <row r="104" spans="1:20" ht="15.75" x14ac:dyDescent="0.25">
      <c r="A104" s="2199" t="s">
        <v>434</v>
      </c>
      <c r="B104" s="2199"/>
      <c r="C104" s="2199"/>
      <c r="D104" s="2199"/>
      <c r="E104" s="2199"/>
      <c r="F104" s="2199"/>
      <c r="G104" s="2199"/>
      <c r="H104" s="2199"/>
      <c r="I104" s="2199"/>
      <c r="J104" s="2199"/>
      <c r="K104" s="2199"/>
      <c r="L104" s="2199"/>
      <c r="M104" s="2199"/>
      <c r="N104" s="2199"/>
      <c r="O104" s="2199"/>
      <c r="P104" s="2199"/>
      <c r="Q104" s="2199"/>
      <c r="R104" s="2199"/>
      <c r="S104" s="2199"/>
      <c r="T104" s="2199"/>
    </row>
    <row r="105" spans="1:20" ht="15.75" x14ac:dyDescent="0.25">
      <c r="A105" s="6"/>
      <c r="B105" s="6"/>
      <c r="C105" s="6"/>
      <c r="D105" s="6"/>
      <c r="E105" s="6"/>
      <c r="F105" s="6"/>
      <c r="G105" s="6"/>
      <c r="H105" s="6"/>
      <c r="I105" s="6"/>
      <c r="J105" s="6"/>
      <c r="K105" s="6"/>
      <c r="L105" s="6"/>
      <c r="M105" s="6"/>
      <c r="N105" s="6"/>
      <c r="O105" s="6"/>
      <c r="P105" s="6"/>
      <c r="Q105" s="10"/>
      <c r="R105" s="10"/>
      <c r="S105" s="10"/>
      <c r="T105" s="10"/>
    </row>
    <row r="106" spans="1:20" ht="15.75" x14ac:dyDescent="0.25">
      <c r="A106" s="6"/>
      <c r="B106" s="6"/>
      <c r="C106" s="6"/>
      <c r="D106" s="6"/>
      <c r="E106" s="6"/>
      <c r="F106" s="6"/>
      <c r="G106" s="6"/>
      <c r="H106" s="6"/>
      <c r="I106" s="6"/>
      <c r="J106" s="6"/>
      <c r="K106" s="6"/>
      <c r="L106" s="6"/>
      <c r="M106" s="6"/>
      <c r="N106" s="6"/>
      <c r="O106" s="6"/>
      <c r="P106" s="6"/>
      <c r="Q106" s="10"/>
      <c r="R106" s="10"/>
      <c r="S106" s="10"/>
      <c r="T106" s="10"/>
    </row>
    <row r="107" spans="1:20" ht="15.75" x14ac:dyDescent="0.25">
      <c r="A107" s="6"/>
      <c r="B107" s="6"/>
      <c r="C107" s="6"/>
      <c r="D107" s="6"/>
      <c r="E107" s="6"/>
      <c r="F107" s="6"/>
      <c r="G107" s="6"/>
      <c r="H107" s="6"/>
      <c r="I107" s="6"/>
      <c r="J107" s="6"/>
      <c r="K107" s="6"/>
      <c r="L107" s="6"/>
      <c r="M107" s="6"/>
      <c r="N107" s="6"/>
      <c r="O107" s="6"/>
      <c r="P107" s="6"/>
      <c r="Q107" s="10"/>
      <c r="R107" s="10"/>
      <c r="S107" s="10"/>
      <c r="T107" s="10"/>
    </row>
    <row r="108" spans="1:20" ht="15.75" x14ac:dyDescent="0.25">
      <c r="A108" s="6"/>
      <c r="B108" s="6"/>
      <c r="C108" s="6"/>
      <c r="D108" s="6"/>
      <c r="E108" s="6"/>
      <c r="F108" s="6"/>
      <c r="G108" s="6"/>
      <c r="H108" s="6"/>
      <c r="I108" s="6"/>
      <c r="J108" s="6"/>
      <c r="K108" s="6"/>
      <c r="L108" s="6"/>
      <c r="M108" s="6"/>
      <c r="N108" s="6"/>
      <c r="O108" s="6"/>
      <c r="P108" s="6"/>
      <c r="Q108" s="10"/>
      <c r="R108" s="10"/>
      <c r="S108" s="10"/>
      <c r="T108" s="10"/>
    </row>
    <row r="109" spans="1:20" ht="15.75" x14ac:dyDescent="0.25">
      <c r="A109" s="6"/>
      <c r="B109" s="6"/>
      <c r="C109" s="6"/>
      <c r="D109" s="6"/>
      <c r="E109" s="6"/>
      <c r="F109" s="6"/>
      <c r="G109" s="6"/>
      <c r="H109" s="6"/>
      <c r="I109" s="6"/>
      <c r="J109" s="6"/>
      <c r="K109" s="6"/>
      <c r="L109" s="6"/>
      <c r="M109" s="6"/>
      <c r="N109" s="6"/>
      <c r="O109" s="6"/>
      <c r="P109" s="6"/>
      <c r="Q109" s="10"/>
      <c r="R109" s="10"/>
      <c r="S109" s="10"/>
      <c r="T109" s="10"/>
    </row>
    <row r="110" spans="1:20" ht="15.75" x14ac:dyDescent="0.25">
      <c r="A110" s="6"/>
      <c r="B110" s="6"/>
      <c r="C110" s="6"/>
      <c r="D110" s="6"/>
      <c r="E110" s="6"/>
      <c r="F110" s="6"/>
      <c r="G110" s="6"/>
      <c r="H110" s="6"/>
      <c r="I110" s="6"/>
      <c r="J110" s="6"/>
      <c r="K110" s="6"/>
      <c r="L110" s="6"/>
      <c r="M110" s="6"/>
      <c r="N110" s="6"/>
      <c r="O110" s="6"/>
      <c r="P110" s="6"/>
      <c r="Q110" s="10"/>
      <c r="R110" s="10"/>
      <c r="S110" s="10"/>
      <c r="T110" s="10"/>
    </row>
    <row r="111" spans="1:20" ht="15.75" x14ac:dyDescent="0.25">
      <c r="A111" s="6"/>
      <c r="B111" s="6"/>
      <c r="C111" s="6"/>
      <c r="D111" s="6"/>
      <c r="E111" s="6"/>
      <c r="F111" s="6"/>
      <c r="G111" s="6"/>
      <c r="H111" s="6"/>
      <c r="I111" s="6"/>
      <c r="J111" s="6"/>
      <c r="K111" s="6"/>
      <c r="L111" s="6"/>
      <c r="M111" s="6"/>
      <c r="N111" s="6"/>
      <c r="O111" s="6"/>
      <c r="P111" s="6"/>
      <c r="Q111" s="10"/>
      <c r="R111" s="10"/>
      <c r="S111" s="10"/>
      <c r="T111" s="10"/>
    </row>
    <row r="112" spans="1:20" ht="15.75" x14ac:dyDescent="0.25">
      <c r="A112" s="6"/>
      <c r="B112" s="6"/>
      <c r="C112" s="6"/>
      <c r="D112" s="6"/>
      <c r="E112" s="6"/>
      <c r="F112" s="6"/>
      <c r="G112" s="6"/>
      <c r="H112" s="6"/>
      <c r="I112" s="6"/>
      <c r="J112" s="6"/>
      <c r="K112" s="6"/>
      <c r="L112" s="6"/>
      <c r="M112" s="6"/>
      <c r="N112" s="6"/>
      <c r="O112" s="6"/>
      <c r="P112" s="6"/>
      <c r="Q112" s="10"/>
      <c r="R112" s="10"/>
      <c r="S112" s="10"/>
      <c r="T112" s="10"/>
    </row>
    <row r="113" spans="1:20" ht="15.75" x14ac:dyDescent="0.25">
      <c r="A113" s="6"/>
      <c r="B113" s="6"/>
      <c r="C113" s="6"/>
      <c r="D113" s="6"/>
      <c r="E113" s="6"/>
      <c r="F113" s="6"/>
      <c r="G113" s="6"/>
      <c r="H113" s="6"/>
      <c r="I113" s="6"/>
      <c r="J113" s="6"/>
      <c r="K113" s="6"/>
      <c r="L113" s="6"/>
      <c r="M113" s="6"/>
      <c r="N113" s="6"/>
      <c r="O113" s="6"/>
      <c r="P113" s="6"/>
      <c r="Q113" s="10"/>
      <c r="R113" s="10"/>
      <c r="S113" s="10"/>
      <c r="T113" s="10"/>
    </row>
    <row r="114" spans="1:20" ht="15.75" x14ac:dyDescent="0.25">
      <c r="A114" s="6"/>
      <c r="B114" s="6"/>
      <c r="C114" s="6"/>
      <c r="D114" s="6"/>
      <c r="E114" s="6"/>
      <c r="F114" s="6"/>
      <c r="G114" s="6"/>
      <c r="H114" s="6"/>
      <c r="I114" s="6"/>
      <c r="J114" s="6"/>
      <c r="K114" s="6"/>
      <c r="L114" s="6"/>
      <c r="M114" s="6"/>
      <c r="N114" s="6"/>
      <c r="O114" s="6"/>
      <c r="P114" s="6"/>
      <c r="Q114" s="10"/>
      <c r="R114" s="10"/>
      <c r="S114" s="10"/>
      <c r="T114" s="10"/>
    </row>
    <row r="115" spans="1:20" ht="15.75" x14ac:dyDescent="0.25">
      <c r="A115" s="6"/>
      <c r="B115" s="6"/>
      <c r="C115" s="6"/>
      <c r="D115" s="6"/>
      <c r="E115" s="6"/>
      <c r="F115" s="6"/>
      <c r="G115" s="6"/>
      <c r="H115" s="6"/>
      <c r="I115" s="6"/>
      <c r="J115" s="6"/>
      <c r="K115" s="6"/>
      <c r="L115" s="6"/>
      <c r="M115" s="6"/>
      <c r="N115" s="6"/>
      <c r="O115" s="6"/>
      <c r="P115" s="6"/>
      <c r="Q115" s="10"/>
      <c r="R115" s="10"/>
      <c r="S115" s="10"/>
      <c r="T115" s="10"/>
    </row>
    <row r="116" spans="1:20" ht="15.75" x14ac:dyDescent="0.25">
      <c r="A116" s="6"/>
      <c r="B116" s="6"/>
      <c r="C116" s="6"/>
      <c r="D116" s="6"/>
      <c r="E116" s="6"/>
      <c r="F116" s="6"/>
      <c r="G116" s="6"/>
      <c r="H116" s="6"/>
      <c r="I116" s="6"/>
      <c r="J116" s="6"/>
      <c r="K116" s="6"/>
      <c r="L116" s="6"/>
      <c r="M116" s="6"/>
      <c r="N116" s="6"/>
      <c r="O116" s="6"/>
      <c r="P116" s="6"/>
      <c r="Q116" s="10"/>
      <c r="R116" s="10"/>
      <c r="S116" s="10"/>
      <c r="T116" s="10"/>
    </row>
    <row r="117" spans="1:20" ht="15.75" x14ac:dyDescent="0.25">
      <c r="A117" s="6"/>
      <c r="B117" s="6"/>
      <c r="C117" s="6"/>
      <c r="D117" s="6"/>
      <c r="E117" s="6"/>
      <c r="F117" s="6"/>
      <c r="G117" s="6"/>
      <c r="H117" s="6"/>
      <c r="I117" s="6"/>
      <c r="J117" s="6"/>
      <c r="K117" s="6"/>
      <c r="L117" s="6"/>
      <c r="M117" s="6"/>
      <c r="N117" s="6"/>
      <c r="O117" s="6"/>
      <c r="P117" s="6"/>
      <c r="Q117" s="10"/>
      <c r="R117" s="10"/>
      <c r="S117" s="10"/>
      <c r="T117" s="10"/>
    </row>
    <row r="118" spans="1:20" ht="15.75" x14ac:dyDescent="0.25">
      <c r="A118" s="6"/>
      <c r="B118" s="6"/>
      <c r="C118" s="6"/>
      <c r="D118" s="6"/>
      <c r="E118" s="6"/>
      <c r="F118" s="6"/>
      <c r="G118" s="6"/>
      <c r="H118" s="6"/>
      <c r="I118" s="6"/>
      <c r="J118" s="6"/>
      <c r="K118" s="6"/>
      <c r="L118" s="6"/>
      <c r="M118" s="6"/>
      <c r="N118" s="6"/>
      <c r="O118" s="6"/>
      <c r="P118" s="6"/>
      <c r="Q118" s="10"/>
      <c r="R118" s="10"/>
      <c r="S118" s="10"/>
      <c r="T118" s="10"/>
    </row>
    <row r="119" spans="1:20" ht="15.75" x14ac:dyDescent="0.25">
      <c r="A119" s="6"/>
      <c r="B119" s="6"/>
      <c r="C119" s="6"/>
      <c r="D119" s="6"/>
      <c r="E119" s="6"/>
      <c r="F119" s="6"/>
      <c r="G119" s="6"/>
      <c r="H119" s="6"/>
      <c r="I119" s="6"/>
      <c r="J119" s="6"/>
      <c r="K119" s="6"/>
      <c r="L119" s="6"/>
      <c r="M119" s="6"/>
      <c r="N119" s="6"/>
      <c r="O119" s="6"/>
      <c r="P119" s="6"/>
      <c r="Q119" s="10"/>
      <c r="R119" s="10"/>
      <c r="S119" s="10"/>
      <c r="T119" s="10"/>
    </row>
    <row r="120" spans="1:20" ht="15.75" x14ac:dyDescent="0.25">
      <c r="A120" s="6"/>
      <c r="B120" s="6"/>
      <c r="C120" s="6"/>
      <c r="D120" s="6"/>
      <c r="E120" s="6"/>
      <c r="F120" s="6"/>
      <c r="G120" s="6"/>
      <c r="H120" s="6"/>
      <c r="I120" s="6"/>
      <c r="J120" s="6"/>
      <c r="K120" s="6"/>
      <c r="L120" s="6"/>
      <c r="M120" s="6"/>
      <c r="N120" s="6"/>
      <c r="O120" s="6"/>
      <c r="P120" s="6"/>
      <c r="Q120" s="10"/>
      <c r="R120" s="10"/>
      <c r="S120" s="10"/>
      <c r="T120" s="10"/>
    </row>
    <row r="121" spans="1:20" ht="15.75" x14ac:dyDescent="0.25">
      <c r="A121" s="6"/>
      <c r="B121" s="6"/>
      <c r="C121" s="6"/>
      <c r="D121" s="6"/>
      <c r="E121" s="6"/>
      <c r="F121" s="6"/>
      <c r="G121" s="6"/>
      <c r="H121" s="6"/>
      <c r="I121" s="6"/>
      <c r="J121" s="6"/>
      <c r="K121" s="6"/>
      <c r="L121" s="6"/>
      <c r="M121" s="6"/>
      <c r="N121" s="6"/>
      <c r="O121" s="6"/>
      <c r="P121" s="6"/>
      <c r="Q121" s="10"/>
      <c r="R121" s="10"/>
      <c r="S121" s="10"/>
      <c r="T121" s="10"/>
    </row>
    <row r="122" spans="1:20" ht="15.75" x14ac:dyDescent="0.25">
      <c r="A122" s="6"/>
      <c r="B122" s="6"/>
      <c r="C122" s="6"/>
      <c r="D122" s="6"/>
      <c r="E122" s="6"/>
      <c r="F122" s="6"/>
      <c r="G122" s="6"/>
      <c r="H122" s="6"/>
      <c r="I122" s="6"/>
      <c r="J122" s="6"/>
      <c r="K122" s="6"/>
      <c r="L122" s="6"/>
      <c r="M122" s="6"/>
      <c r="N122" s="6"/>
      <c r="O122" s="6"/>
      <c r="P122" s="6"/>
      <c r="Q122" s="10"/>
      <c r="R122" s="10"/>
      <c r="S122" s="10"/>
      <c r="T122" s="10"/>
    </row>
    <row r="123" spans="1:20" ht="15.75" x14ac:dyDescent="0.25">
      <c r="A123" s="6"/>
      <c r="B123" s="6"/>
      <c r="C123" s="6"/>
      <c r="D123" s="6"/>
      <c r="E123" s="6"/>
      <c r="F123" s="6"/>
      <c r="G123" s="6"/>
      <c r="H123" s="6"/>
      <c r="I123" s="6"/>
      <c r="J123" s="6"/>
      <c r="K123" s="6"/>
      <c r="L123" s="6"/>
      <c r="M123" s="6"/>
      <c r="N123" s="6"/>
      <c r="O123" s="6"/>
      <c r="P123" s="6"/>
      <c r="Q123" s="10"/>
      <c r="R123" s="10"/>
      <c r="S123" s="10"/>
      <c r="T123" s="10"/>
    </row>
    <row r="124" spans="1:20" ht="15.75" x14ac:dyDescent="0.25">
      <c r="A124" s="6"/>
      <c r="B124" s="6"/>
      <c r="C124" s="6"/>
      <c r="D124" s="6"/>
      <c r="E124" s="6"/>
      <c r="F124" s="6"/>
      <c r="G124" s="6"/>
      <c r="H124" s="6"/>
      <c r="I124" s="6"/>
      <c r="J124" s="6"/>
      <c r="K124" s="6"/>
      <c r="L124" s="6"/>
      <c r="M124" s="6"/>
      <c r="N124" s="6"/>
      <c r="O124" s="6"/>
      <c r="P124" s="6"/>
      <c r="Q124" s="10"/>
      <c r="R124" s="10"/>
      <c r="S124" s="10"/>
      <c r="T124" s="10"/>
    </row>
    <row r="125" spans="1:20" ht="15.75" x14ac:dyDescent="0.25">
      <c r="A125" s="6"/>
      <c r="B125" s="6"/>
      <c r="C125" s="6"/>
      <c r="D125" s="6"/>
      <c r="E125" s="6"/>
      <c r="F125" s="6"/>
      <c r="G125" s="6"/>
      <c r="H125" s="6"/>
      <c r="I125" s="6"/>
      <c r="J125" s="6"/>
      <c r="K125" s="6"/>
      <c r="L125" s="6"/>
      <c r="M125" s="6"/>
      <c r="N125" s="6"/>
      <c r="O125" s="6"/>
      <c r="P125" s="6"/>
      <c r="Q125" s="10"/>
      <c r="R125" s="10"/>
      <c r="S125" s="10"/>
      <c r="T125" s="10"/>
    </row>
    <row r="126" spans="1:20" ht="15.75" x14ac:dyDescent="0.25">
      <c r="A126" s="6"/>
      <c r="B126" s="6"/>
      <c r="C126" s="6"/>
      <c r="D126" s="6"/>
      <c r="E126" s="6"/>
      <c r="F126" s="6"/>
      <c r="G126" s="6"/>
      <c r="H126" s="6"/>
      <c r="I126" s="6"/>
      <c r="J126" s="6"/>
      <c r="K126" s="6"/>
      <c r="L126" s="6"/>
      <c r="M126" s="6"/>
      <c r="N126" s="6"/>
      <c r="O126" s="6"/>
      <c r="P126" s="6"/>
      <c r="Q126" s="10"/>
      <c r="R126" s="10"/>
      <c r="S126" s="10"/>
      <c r="T126" s="10"/>
    </row>
    <row r="127" spans="1:20" ht="15.75" x14ac:dyDescent="0.25">
      <c r="A127" s="6"/>
      <c r="B127" s="6"/>
      <c r="C127" s="6"/>
      <c r="D127" s="6"/>
      <c r="E127" s="6"/>
      <c r="F127" s="6"/>
      <c r="G127" s="6"/>
      <c r="H127" s="6"/>
      <c r="I127" s="6"/>
      <c r="J127" s="6"/>
      <c r="K127" s="6"/>
      <c r="L127" s="6"/>
      <c r="M127" s="6"/>
      <c r="N127" s="6"/>
      <c r="O127" s="6"/>
      <c r="P127" s="6"/>
      <c r="Q127" s="10"/>
      <c r="R127" s="10"/>
      <c r="S127" s="10"/>
      <c r="T127" s="10"/>
    </row>
    <row r="128" spans="1:20" ht="15.75" x14ac:dyDescent="0.25">
      <c r="A128" s="6"/>
      <c r="B128" s="6"/>
      <c r="C128" s="6"/>
      <c r="D128" s="6"/>
      <c r="E128" s="6"/>
      <c r="F128" s="6"/>
      <c r="G128" s="6"/>
      <c r="H128" s="6"/>
      <c r="I128" s="6"/>
      <c r="J128" s="6"/>
      <c r="K128" s="6"/>
      <c r="L128" s="6"/>
      <c r="M128" s="6"/>
      <c r="N128" s="6"/>
      <c r="O128" s="6"/>
      <c r="P128" s="6"/>
      <c r="Q128" s="10"/>
      <c r="R128" s="10"/>
      <c r="S128" s="10"/>
      <c r="T128" s="10"/>
    </row>
    <row r="129" spans="1:20" ht="15.75" x14ac:dyDescent="0.25">
      <c r="A129" s="6"/>
      <c r="B129" s="6"/>
      <c r="C129" s="6"/>
      <c r="D129" s="6"/>
      <c r="E129" s="6"/>
      <c r="F129" s="6"/>
      <c r="G129" s="6"/>
      <c r="H129" s="6"/>
      <c r="I129" s="6"/>
      <c r="J129" s="6"/>
      <c r="K129" s="6"/>
      <c r="L129" s="6"/>
      <c r="M129" s="6"/>
      <c r="N129" s="6"/>
      <c r="O129" s="6"/>
      <c r="P129" s="6"/>
      <c r="Q129" s="10"/>
      <c r="R129" s="10"/>
      <c r="S129" s="10"/>
      <c r="T129" s="10"/>
    </row>
    <row r="130" spans="1:20" ht="15.75" x14ac:dyDescent="0.25">
      <c r="A130" s="6"/>
      <c r="B130" s="6"/>
      <c r="C130" s="6"/>
      <c r="D130" s="6"/>
      <c r="E130" s="6"/>
      <c r="F130" s="6"/>
      <c r="G130" s="6"/>
      <c r="H130" s="6"/>
      <c r="I130" s="6"/>
      <c r="J130" s="6"/>
      <c r="K130" s="6"/>
      <c r="L130" s="6"/>
      <c r="M130" s="6"/>
      <c r="N130" s="6"/>
      <c r="O130" s="6"/>
      <c r="P130" s="6"/>
      <c r="Q130" s="10"/>
      <c r="R130" s="10"/>
      <c r="S130" s="10"/>
      <c r="T130" s="10"/>
    </row>
    <row r="131" spans="1:20" ht="15.75" x14ac:dyDescent="0.25">
      <c r="A131" s="6"/>
      <c r="B131" s="6"/>
      <c r="C131" s="6"/>
      <c r="D131" s="6"/>
      <c r="E131" s="6"/>
      <c r="F131" s="6"/>
      <c r="G131" s="6"/>
      <c r="H131" s="6"/>
      <c r="I131" s="6"/>
      <c r="J131" s="6"/>
      <c r="K131" s="6"/>
      <c r="L131" s="6"/>
      <c r="M131" s="6"/>
      <c r="N131" s="6"/>
      <c r="O131" s="6"/>
      <c r="P131" s="6"/>
      <c r="Q131" s="10"/>
      <c r="R131" s="10"/>
      <c r="S131" s="10"/>
      <c r="T131" s="10"/>
    </row>
    <row r="132" spans="1:20" ht="15.75" x14ac:dyDescent="0.25">
      <c r="A132" s="6"/>
      <c r="B132" s="6"/>
      <c r="C132" s="6"/>
      <c r="D132" s="6"/>
      <c r="E132" s="6"/>
      <c r="F132" s="6"/>
      <c r="G132" s="6"/>
      <c r="H132" s="6"/>
      <c r="I132" s="6"/>
      <c r="J132" s="6"/>
      <c r="K132" s="6"/>
      <c r="L132" s="6"/>
      <c r="M132" s="6"/>
      <c r="N132" s="6"/>
      <c r="O132" s="6"/>
      <c r="P132" s="6"/>
      <c r="Q132" s="10"/>
      <c r="R132" s="10"/>
      <c r="S132" s="10"/>
      <c r="T132" s="10"/>
    </row>
    <row r="133" spans="1:20" ht="15.75" x14ac:dyDescent="0.25">
      <c r="A133" s="6"/>
      <c r="B133" s="6"/>
      <c r="C133" s="6"/>
      <c r="D133" s="6"/>
      <c r="E133" s="6"/>
      <c r="F133" s="6"/>
      <c r="G133" s="6"/>
      <c r="H133" s="6"/>
      <c r="I133" s="6"/>
      <c r="J133" s="6"/>
      <c r="K133" s="6"/>
      <c r="L133" s="6"/>
      <c r="M133" s="6"/>
      <c r="N133" s="6"/>
      <c r="O133" s="6"/>
      <c r="P133" s="6"/>
      <c r="Q133" s="10"/>
      <c r="R133" s="10"/>
      <c r="S133" s="10"/>
      <c r="T133" s="10"/>
    </row>
    <row r="134" spans="1:20" ht="15.75" x14ac:dyDescent="0.25">
      <c r="A134" s="6"/>
      <c r="B134" s="6"/>
      <c r="C134" s="6"/>
      <c r="D134" s="6"/>
      <c r="E134" s="6"/>
      <c r="F134" s="6"/>
      <c r="G134" s="6"/>
      <c r="H134" s="6"/>
      <c r="I134" s="6"/>
      <c r="J134" s="6"/>
      <c r="K134" s="6"/>
      <c r="L134" s="6"/>
      <c r="M134" s="6"/>
      <c r="N134" s="6"/>
      <c r="O134" s="6"/>
      <c r="P134" s="6"/>
      <c r="Q134" s="10"/>
      <c r="R134" s="10"/>
      <c r="S134" s="10"/>
      <c r="T134" s="10"/>
    </row>
    <row r="135" spans="1:20" ht="15.75" x14ac:dyDescent="0.25">
      <c r="A135" s="6"/>
      <c r="B135" s="6"/>
      <c r="C135" s="6"/>
      <c r="D135" s="6"/>
      <c r="E135" s="6"/>
      <c r="F135" s="6"/>
      <c r="G135" s="6"/>
      <c r="H135" s="6"/>
      <c r="I135" s="6"/>
      <c r="J135" s="6"/>
      <c r="K135" s="6"/>
      <c r="L135" s="6"/>
      <c r="M135" s="6"/>
      <c r="N135" s="6"/>
      <c r="O135" s="6"/>
      <c r="P135" s="6"/>
      <c r="Q135" s="10"/>
      <c r="R135" s="10"/>
      <c r="S135" s="10"/>
      <c r="T135" s="10"/>
    </row>
    <row r="136" spans="1:20" ht="15.75" x14ac:dyDescent="0.25">
      <c r="A136" s="6"/>
      <c r="B136" s="6"/>
      <c r="C136" s="6"/>
      <c r="D136" s="6"/>
      <c r="E136" s="6"/>
      <c r="F136" s="6"/>
      <c r="G136" s="6"/>
      <c r="H136" s="6"/>
      <c r="I136" s="6"/>
      <c r="J136" s="6"/>
      <c r="K136" s="6"/>
      <c r="L136" s="6"/>
      <c r="M136" s="6"/>
      <c r="N136" s="6"/>
      <c r="O136" s="6"/>
      <c r="P136" s="6"/>
      <c r="Q136" s="10"/>
      <c r="R136" s="10"/>
      <c r="S136" s="10"/>
      <c r="T136" s="10"/>
    </row>
    <row r="137" spans="1:20" ht="15.75" x14ac:dyDescent="0.25">
      <c r="A137" s="6"/>
      <c r="B137" s="6"/>
      <c r="C137" s="6"/>
      <c r="D137" s="6"/>
      <c r="E137" s="6"/>
      <c r="F137" s="6"/>
      <c r="G137" s="6"/>
      <c r="H137" s="6"/>
      <c r="I137" s="6"/>
      <c r="J137" s="6"/>
      <c r="K137" s="6"/>
      <c r="L137" s="6"/>
      <c r="M137" s="6"/>
      <c r="N137" s="6"/>
      <c r="O137" s="6"/>
      <c r="P137" s="6"/>
      <c r="Q137" s="10"/>
      <c r="R137" s="10"/>
      <c r="S137" s="10"/>
      <c r="T137" s="10"/>
    </row>
    <row r="138" spans="1:20" ht="15.75" x14ac:dyDescent="0.25">
      <c r="A138" s="6"/>
      <c r="B138" s="6"/>
      <c r="C138" s="6"/>
      <c r="D138" s="6"/>
      <c r="E138" s="6"/>
      <c r="F138" s="6"/>
      <c r="G138" s="6"/>
      <c r="H138" s="6"/>
      <c r="I138" s="6"/>
      <c r="J138" s="6"/>
      <c r="K138" s="6"/>
      <c r="L138" s="6"/>
      <c r="M138" s="6"/>
      <c r="N138" s="6"/>
      <c r="O138" s="6"/>
      <c r="P138" s="6"/>
      <c r="Q138" s="10"/>
      <c r="R138" s="10"/>
      <c r="S138" s="10"/>
      <c r="T138" s="10"/>
    </row>
    <row r="139" spans="1:20" ht="15.75" x14ac:dyDescent="0.25">
      <c r="A139" s="6"/>
      <c r="B139" s="6"/>
      <c r="C139" s="6"/>
      <c r="D139" s="6"/>
      <c r="E139" s="6"/>
      <c r="F139" s="6"/>
      <c r="G139" s="6"/>
      <c r="H139" s="6"/>
      <c r="I139" s="6"/>
      <c r="J139" s="6"/>
      <c r="K139" s="6"/>
      <c r="L139" s="6"/>
      <c r="M139" s="6"/>
      <c r="N139" s="6"/>
      <c r="O139" s="6"/>
      <c r="P139" s="6"/>
      <c r="Q139" s="10"/>
      <c r="R139" s="10"/>
      <c r="S139" s="10"/>
      <c r="T139" s="10"/>
    </row>
    <row r="140" spans="1:20" ht="15.75" x14ac:dyDescent="0.25">
      <c r="A140" s="6"/>
      <c r="B140" s="6"/>
      <c r="C140" s="6"/>
      <c r="D140" s="6"/>
      <c r="E140" s="6"/>
      <c r="F140" s="6"/>
      <c r="G140" s="6"/>
      <c r="H140" s="6"/>
      <c r="I140" s="6"/>
      <c r="J140" s="6"/>
      <c r="K140" s="6"/>
      <c r="L140" s="6"/>
      <c r="M140" s="6"/>
      <c r="N140" s="6"/>
      <c r="O140" s="6"/>
      <c r="P140" s="6"/>
      <c r="Q140" s="10"/>
      <c r="R140" s="10"/>
      <c r="S140" s="10"/>
      <c r="T140" s="10"/>
    </row>
    <row r="141" spans="1:20" ht="15.75" x14ac:dyDescent="0.25">
      <c r="A141" s="6"/>
      <c r="B141" s="6"/>
      <c r="C141" s="6"/>
      <c r="D141" s="6"/>
      <c r="E141" s="6"/>
      <c r="F141" s="6"/>
      <c r="G141" s="6"/>
      <c r="H141" s="6"/>
      <c r="I141" s="6"/>
      <c r="J141" s="6"/>
      <c r="K141" s="6"/>
      <c r="L141" s="6"/>
      <c r="M141" s="6"/>
      <c r="N141" s="6"/>
      <c r="O141" s="6"/>
      <c r="P141" s="6"/>
      <c r="Q141" s="10"/>
      <c r="R141" s="10"/>
      <c r="S141" s="10"/>
      <c r="T141" s="10"/>
    </row>
    <row r="142" spans="1:20" ht="15.75" x14ac:dyDescent="0.25">
      <c r="A142" s="6"/>
      <c r="B142" s="6"/>
      <c r="C142" s="6"/>
      <c r="D142" s="6"/>
      <c r="E142" s="6"/>
      <c r="F142" s="6"/>
      <c r="G142" s="6"/>
      <c r="H142" s="6"/>
      <c r="I142" s="6"/>
      <c r="J142" s="6"/>
      <c r="K142" s="6"/>
      <c r="L142" s="6"/>
      <c r="M142" s="6"/>
      <c r="N142" s="6"/>
      <c r="O142" s="6"/>
      <c r="P142" s="6"/>
      <c r="Q142" s="10"/>
      <c r="R142" s="10"/>
      <c r="S142" s="10"/>
      <c r="T142" s="10"/>
    </row>
    <row r="143" spans="1:20" ht="15.75" x14ac:dyDescent="0.25">
      <c r="A143" s="6"/>
      <c r="B143" s="6"/>
      <c r="C143" s="6"/>
      <c r="D143" s="6"/>
      <c r="E143" s="6"/>
      <c r="F143" s="6"/>
      <c r="G143" s="6"/>
      <c r="H143" s="6"/>
      <c r="I143" s="6"/>
      <c r="J143" s="6"/>
      <c r="K143" s="6"/>
      <c r="L143" s="6"/>
      <c r="M143" s="6"/>
      <c r="N143" s="6"/>
      <c r="O143" s="6"/>
      <c r="P143" s="6"/>
      <c r="Q143" s="10"/>
      <c r="R143" s="10"/>
      <c r="S143" s="10"/>
      <c r="T143" s="10"/>
    </row>
    <row r="144" spans="1:20" ht="15.75" x14ac:dyDescent="0.25">
      <c r="A144" s="6"/>
      <c r="B144" s="6"/>
      <c r="C144" s="6"/>
      <c r="D144" s="6"/>
      <c r="E144" s="6"/>
      <c r="F144" s="6"/>
      <c r="G144" s="6"/>
      <c r="H144" s="6"/>
      <c r="I144" s="6"/>
      <c r="J144" s="6"/>
      <c r="K144" s="6"/>
      <c r="L144" s="6"/>
      <c r="M144" s="6"/>
      <c r="N144" s="6"/>
      <c r="O144" s="6"/>
      <c r="P144" s="6"/>
      <c r="Q144" s="10"/>
      <c r="R144" s="10"/>
      <c r="S144" s="10"/>
      <c r="T144" s="10"/>
    </row>
    <row r="145" spans="1:20" ht="15.75" x14ac:dyDescent="0.25">
      <c r="A145" s="6"/>
      <c r="B145" s="6"/>
      <c r="C145" s="6"/>
      <c r="D145" s="6"/>
      <c r="E145" s="6"/>
      <c r="F145" s="6"/>
      <c r="G145" s="6"/>
      <c r="H145" s="6"/>
      <c r="I145" s="6"/>
      <c r="J145" s="6"/>
      <c r="K145" s="6"/>
      <c r="L145" s="6"/>
      <c r="M145" s="6"/>
      <c r="N145" s="6"/>
      <c r="O145" s="6"/>
      <c r="P145" s="6"/>
      <c r="Q145" s="10"/>
      <c r="R145" s="10"/>
      <c r="S145" s="10"/>
      <c r="T145" s="10"/>
    </row>
    <row r="146" spans="1:20" ht="15.75" x14ac:dyDescent="0.25">
      <c r="A146" s="6"/>
      <c r="B146" s="6"/>
      <c r="C146" s="6"/>
      <c r="D146" s="6"/>
      <c r="E146" s="6"/>
      <c r="F146" s="6"/>
      <c r="G146" s="6"/>
      <c r="H146" s="6"/>
      <c r="I146" s="6"/>
      <c r="J146" s="6"/>
      <c r="K146" s="6"/>
      <c r="L146" s="6"/>
      <c r="M146" s="6"/>
      <c r="N146" s="6"/>
      <c r="O146" s="6"/>
      <c r="P146" s="6"/>
      <c r="Q146" s="10"/>
      <c r="R146" s="10"/>
      <c r="S146" s="10"/>
      <c r="T146" s="10"/>
    </row>
    <row r="147" spans="1:20" ht="15.75" x14ac:dyDescent="0.25">
      <c r="A147" s="6"/>
      <c r="B147" s="6"/>
      <c r="C147" s="6"/>
      <c r="D147" s="6"/>
      <c r="E147" s="6"/>
      <c r="F147" s="6"/>
      <c r="G147" s="6"/>
      <c r="H147" s="6"/>
      <c r="I147" s="6"/>
      <c r="J147" s="6"/>
      <c r="K147" s="6"/>
      <c r="L147" s="6"/>
      <c r="M147" s="6"/>
      <c r="N147" s="6"/>
      <c r="O147" s="6"/>
      <c r="P147" s="6"/>
      <c r="Q147" s="10"/>
      <c r="R147" s="10"/>
      <c r="S147" s="10"/>
      <c r="T147" s="10"/>
    </row>
    <row r="148" spans="1:20" ht="15.75" x14ac:dyDescent="0.25">
      <c r="A148" s="6"/>
      <c r="B148" s="6"/>
      <c r="C148" s="6"/>
      <c r="D148" s="6"/>
      <c r="E148" s="6"/>
      <c r="F148" s="6"/>
      <c r="G148" s="6"/>
      <c r="H148" s="6"/>
      <c r="I148" s="6"/>
      <c r="J148" s="6"/>
      <c r="K148" s="6"/>
      <c r="L148" s="6"/>
      <c r="M148" s="6"/>
      <c r="N148" s="6"/>
      <c r="O148" s="6"/>
      <c r="P148" s="6"/>
      <c r="Q148" s="10"/>
      <c r="R148" s="10"/>
      <c r="S148" s="10"/>
      <c r="T148" s="10"/>
    </row>
    <row r="149" spans="1:20" ht="15.75" x14ac:dyDescent="0.25">
      <c r="A149" s="6"/>
      <c r="B149" s="6"/>
      <c r="C149" s="6"/>
      <c r="D149" s="6"/>
      <c r="E149" s="6"/>
      <c r="F149" s="6"/>
      <c r="G149" s="6"/>
      <c r="H149" s="6"/>
      <c r="I149" s="6"/>
      <c r="J149" s="6"/>
      <c r="K149" s="6"/>
      <c r="L149" s="6"/>
      <c r="M149" s="6"/>
      <c r="N149" s="6"/>
      <c r="O149" s="6"/>
      <c r="P149" s="6"/>
      <c r="Q149" s="10"/>
      <c r="R149" s="10"/>
      <c r="S149" s="10"/>
      <c r="T149" s="10"/>
    </row>
    <row r="150" spans="1:20" ht="15.75" x14ac:dyDescent="0.25">
      <c r="A150" s="6"/>
      <c r="B150" s="6"/>
      <c r="C150" s="6"/>
      <c r="D150" s="6"/>
      <c r="E150" s="6"/>
      <c r="F150" s="6"/>
      <c r="G150" s="6"/>
      <c r="H150" s="6"/>
      <c r="I150" s="6"/>
      <c r="J150" s="6"/>
      <c r="K150" s="6"/>
      <c r="L150" s="6"/>
      <c r="M150" s="6"/>
      <c r="N150" s="6"/>
      <c r="O150" s="6"/>
      <c r="P150" s="6"/>
      <c r="Q150" s="10"/>
      <c r="R150" s="10"/>
      <c r="S150" s="10"/>
      <c r="T150" s="10"/>
    </row>
    <row r="151" spans="1:20" ht="15.75" x14ac:dyDescent="0.25">
      <c r="A151" s="6"/>
      <c r="B151" s="6"/>
      <c r="C151" s="6"/>
      <c r="D151" s="6"/>
      <c r="E151" s="6"/>
      <c r="F151" s="6"/>
      <c r="G151" s="6"/>
      <c r="H151" s="6"/>
      <c r="I151" s="6"/>
      <c r="J151" s="6"/>
      <c r="K151" s="6"/>
      <c r="L151" s="6"/>
      <c r="M151" s="6"/>
      <c r="N151" s="6"/>
      <c r="O151" s="6"/>
      <c r="P151" s="6"/>
      <c r="Q151" s="10"/>
      <c r="R151" s="10"/>
      <c r="S151" s="10"/>
      <c r="T151" s="10"/>
    </row>
    <row r="152" spans="1:20" ht="15.75" x14ac:dyDescent="0.25">
      <c r="A152" s="6"/>
      <c r="B152" s="6"/>
      <c r="C152" s="6"/>
      <c r="D152" s="6"/>
      <c r="E152" s="6"/>
      <c r="F152" s="6"/>
      <c r="G152" s="6"/>
      <c r="H152" s="6"/>
      <c r="I152" s="6"/>
      <c r="J152" s="6"/>
      <c r="K152" s="6"/>
      <c r="L152" s="6"/>
      <c r="M152" s="6"/>
      <c r="N152" s="6"/>
      <c r="O152" s="6"/>
      <c r="P152" s="6"/>
      <c r="Q152" s="10"/>
      <c r="R152" s="10"/>
      <c r="S152" s="10"/>
      <c r="T152" s="10"/>
    </row>
    <row r="153" spans="1:20" ht="15.75" x14ac:dyDescent="0.25">
      <c r="A153" s="6"/>
      <c r="B153" s="6"/>
      <c r="C153" s="6"/>
      <c r="D153" s="6"/>
      <c r="E153" s="6"/>
      <c r="F153" s="6"/>
      <c r="G153" s="6"/>
      <c r="H153" s="6"/>
      <c r="I153" s="6"/>
      <c r="J153" s="6"/>
      <c r="K153" s="6"/>
      <c r="L153" s="6"/>
      <c r="M153" s="6"/>
      <c r="N153" s="6"/>
      <c r="O153" s="6"/>
      <c r="P153" s="6"/>
      <c r="Q153" s="10"/>
      <c r="R153" s="10"/>
      <c r="S153" s="10"/>
      <c r="T153" s="10"/>
    </row>
    <row r="154" spans="1:20" ht="15.75" x14ac:dyDescent="0.25">
      <c r="A154" s="6"/>
      <c r="B154" s="6"/>
      <c r="C154" s="6"/>
      <c r="D154" s="6"/>
      <c r="E154" s="6"/>
      <c r="F154" s="6"/>
      <c r="G154" s="6"/>
      <c r="H154" s="6"/>
      <c r="I154" s="6"/>
      <c r="J154" s="6"/>
      <c r="K154" s="6"/>
      <c r="L154" s="6"/>
      <c r="M154" s="6"/>
      <c r="N154" s="6"/>
      <c r="O154" s="6"/>
      <c r="P154" s="6"/>
      <c r="Q154" s="10"/>
      <c r="R154" s="10"/>
      <c r="S154" s="10"/>
      <c r="T154" s="10"/>
    </row>
    <row r="155" spans="1:20" ht="15.75" x14ac:dyDescent="0.25">
      <c r="A155" s="6"/>
      <c r="B155" s="6"/>
      <c r="C155" s="6"/>
      <c r="D155" s="6"/>
      <c r="E155" s="6"/>
      <c r="F155" s="6"/>
      <c r="G155" s="6"/>
      <c r="H155" s="6"/>
      <c r="I155" s="6"/>
      <c r="J155" s="6"/>
      <c r="K155" s="6"/>
      <c r="L155" s="6"/>
      <c r="M155" s="6"/>
      <c r="N155" s="6"/>
      <c r="O155" s="6"/>
      <c r="P155" s="6"/>
      <c r="Q155" s="10"/>
      <c r="R155" s="10"/>
      <c r="S155" s="10"/>
      <c r="T155" s="10"/>
    </row>
    <row r="156" spans="1:20" ht="15.75" x14ac:dyDescent="0.25">
      <c r="A156" s="6"/>
      <c r="B156" s="6"/>
      <c r="C156" s="6"/>
      <c r="D156" s="6"/>
      <c r="E156" s="6"/>
      <c r="F156" s="6"/>
      <c r="G156" s="6"/>
      <c r="H156" s="6"/>
      <c r="I156" s="6"/>
      <c r="J156" s="6"/>
      <c r="K156" s="6"/>
      <c r="L156" s="6"/>
      <c r="M156" s="6"/>
      <c r="N156" s="6"/>
      <c r="O156" s="6"/>
      <c r="P156" s="6"/>
      <c r="Q156" s="10"/>
      <c r="R156" s="10"/>
      <c r="S156" s="10"/>
      <c r="T156" s="10"/>
    </row>
    <row r="157" spans="1:20" ht="15.75" x14ac:dyDescent="0.25">
      <c r="A157" s="6"/>
      <c r="B157" s="6"/>
      <c r="C157" s="6"/>
      <c r="D157" s="6"/>
      <c r="E157" s="6"/>
      <c r="F157" s="6"/>
      <c r="G157" s="6"/>
      <c r="H157" s="6"/>
      <c r="I157" s="6"/>
      <c r="J157" s="6"/>
      <c r="K157" s="6"/>
      <c r="L157" s="6"/>
      <c r="M157" s="6"/>
      <c r="N157" s="6"/>
      <c r="O157" s="6"/>
      <c r="P157" s="6"/>
      <c r="Q157" s="10"/>
      <c r="R157" s="10"/>
      <c r="S157" s="10"/>
      <c r="T157" s="10"/>
    </row>
    <row r="158" spans="1:20" ht="15.75" x14ac:dyDescent="0.25">
      <c r="A158" s="6"/>
      <c r="B158" s="6"/>
      <c r="C158" s="6"/>
      <c r="D158" s="6"/>
      <c r="E158" s="6"/>
      <c r="F158" s="6"/>
      <c r="G158" s="6"/>
      <c r="H158" s="6"/>
      <c r="I158" s="6"/>
      <c r="J158" s="6"/>
      <c r="K158" s="6"/>
      <c r="L158" s="6"/>
      <c r="M158" s="6"/>
      <c r="N158" s="6"/>
      <c r="O158" s="6"/>
      <c r="P158" s="6"/>
      <c r="Q158" s="10"/>
      <c r="R158" s="10"/>
      <c r="S158" s="10"/>
      <c r="T158" s="10"/>
    </row>
    <row r="159" spans="1:20" ht="15.75" x14ac:dyDescent="0.25">
      <c r="A159" s="6"/>
      <c r="B159" s="6"/>
      <c r="C159" s="6"/>
      <c r="D159" s="6"/>
      <c r="E159" s="6"/>
      <c r="F159" s="6"/>
      <c r="G159" s="6"/>
      <c r="H159" s="6"/>
      <c r="I159" s="6"/>
      <c r="J159" s="6"/>
      <c r="K159" s="6"/>
      <c r="L159" s="6"/>
      <c r="M159" s="6"/>
      <c r="N159" s="6"/>
      <c r="O159" s="6"/>
      <c r="P159" s="6"/>
      <c r="Q159" s="10"/>
      <c r="R159" s="10"/>
      <c r="S159" s="10"/>
      <c r="T159" s="10"/>
    </row>
    <row r="160" spans="1:20" ht="15.75" x14ac:dyDescent="0.25">
      <c r="A160" s="6"/>
      <c r="B160" s="6"/>
      <c r="C160" s="6"/>
      <c r="D160" s="6"/>
      <c r="E160" s="6"/>
      <c r="F160" s="6"/>
      <c r="G160" s="6"/>
      <c r="H160" s="6"/>
      <c r="I160" s="6"/>
      <c r="J160" s="6"/>
      <c r="K160" s="6"/>
      <c r="L160" s="6"/>
      <c r="M160" s="6"/>
      <c r="N160" s="6"/>
      <c r="O160" s="6"/>
      <c r="P160" s="6"/>
      <c r="Q160" s="10"/>
      <c r="R160" s="10"/>
      <c r="S160" s="10"/>
      <c r="T160" s="10"/>
    </row>
    <row r="161" spans="1:20" ht="15.75" x14ac:dyDescent="0.25">
      <c r="A161" s="6"/>
      <c r="B161" s="6"/>
      <c r="C161" s="6"/>
      <c r="D161" s="6"/>
      <c r="E161" s="6"/>
      <c r="F161" s="6"/>
      <c r="G161" s="6"/>
      <c r="H161" s="6"/>
      <c r="I161" s="6"/>
      <c r="J161" s="6"/>
      <c r="K161" s="6"/>
      <c r="L161" s="6"/>
      <c r="M161" s="6"/>
      <c r="N161" s="6"/>
      <c r="O161" s="6"/>
      <c r="P161" s="6"/>
      <c r="Q161" s="10"/>
      <c r="R161" s="10"/>
      <c r="S161" s="10"/>
      <c r="T161" s="10"/>
    </row>
    <row r="162" spans="1:20" ht="15.75" x14ac:dyDescent="0.25">
      <c r="A162" s="6"/>
      <c r="B162" s="6"/>
      <c r="C162" s="6"/>
      <c r="D162" s="6"/>
      <c r="E162" s="6"/>
      <c r="F162" s="6"/>
      <c r="G162" s="6"/>
      <c r="H162" s="6"/>
      <c r="I162" s="6"/>
      <c r="J162" s="6"/>
      <c r="K162" s="6"/>
      <c r="L162" s="6"/>
      <c r="M162" s="6"/>
      <c r="N162" s="6"/>
      <c r="O162" s="6"/>
      <c r="P162" s="6"/>
      <c r="Q162" s="10"/>
      <c r="R162" s="10"/>
      <c r="S162" s="10"/>
      <c r="T162" s="10"/>
    </row>
    <row r="163" spans="1:20" ht="15.75" x14ac:dyDescent="0.25">
      <c r="A163" s="6"/>
      <c r="B163" s="6"/>
      <c r="C163" s="6"/>
      <c r="D163" s="6"/>
      <c r="E163" s="6"/>
      <c r="F163" s="6"/>
      <c r="G163" s="6"/>
      <c r="H163" s="6"/>
      <c r="I163" s="6"/>
      <c r="J163" s="6"/>
      <c r="K163" s="6"/>
      <c r="L163" s="6"/>
      <c r="M163" s="6"/>
      <c r="N163" s="6"/>
      <c r="O163" s="6"/>
      <c r="P163" s="6"/>
      <c r="Q163" s="10"/>
      <c r="R163" s="10"/>
      <c r="S163" s="10"/>
      <c r="T163" s="10"/>
    </row>
    <row r="164" spans="1:20" ht="15.75" x14ac:dyDescent="0.25">
      <c r="A164" s="6"/>
      <c r="B164" s="6"/>
      <c r="C164" s="6"/>
      <c r="D164" s="6"/>
      <c r="E164" s="6"/>
      <c r="F164" s="6"/>
      <c r="G164" s="6"/>
      <c r="H164" s="6"/>
      <c r="I164" s="6"/>
      <c r="J164" s="6"/>
      <c r="K164" s="6"/>
      <c r="L164" s="6"/>
      <c r="M164" s="6"/>
      <c r="N164" s="6"/>
      <c r="O164" s="6"/>
      <c r="P164" s="6"/>
      <c r="Q164" s="10"/>
      <c r="R164" s="10"/>
      <c r="S164" s="10"/>
      <c r="T164" s="10"/>
    </row>
    <row r="165" spans="1:20" ht="15.75" x14ac:dyDescent="0.25">
      <c r="A165" s="6"/>
      <c r="B165" s="6"/>
      <c r="C165" s="6"/>
      <c r="D165" s="6"/>
      <c r="E165" s="6"/>
      <c r="F165" s="6"/>
      <c r="G165" s="6"/>
      <c r="H165" s="6"/>
      <c r="I165" s="6"/>
      <c r="J165" s="6"/>
      <c r="K165" s="6"/>
      <c r="L165" s="6"/>
      <c r="M165" s="6"/>
      <c r="N165" s="6"/>
      <c r="O165" s="6"/>
      <c r="P165" s="6"/>
      <c r="Q165" s="10"/>
      <c r="R165" s="10"/>
      <c r="S165" s="10"/>
      <c r="T165" s="10"/>
    </row>
    <row r="166" spans="1:20" ht="15.75" x14ac:dyDescent="0.25">
      <c r="A166" s="6"/>
      <c r="B166" s="6"/>
      <c r="C166" s="6"/>
      <c r="D166" s="6"/>
      <c r="E166" s="6"/>
      <c r="F166" s="6"/>
      <c r="G166" s="6"/>
      <c r="H166" s="6"/>
      <c r="I166" s="6"/>
      <c r="J166" s="6"/>
      <c r="K166" s="6"/>
      <c r="L166" s="6"/>
      <c r="M166" s="6"/>
      <c r="N166" s="6"/>
      <c r="O166" s="6"/>
      <c r="P166" s="6"/>
      <c r="Q166" s="10"/>
      <c r="R166" s="10"/>
      <c r="S166" s="10"/>
      <c r="T166" s="10"/>
    </row>
    <row r="167" spans="1:20" ht="15.75" x14ac:dyDescent="0.25">
      <c r="A167" s="6"/>
      <c r="B167" s="6"/>
      <c r="C167" s="6"/>
      <c r="D167" s="6"/>
      <c r="E167" s="6"/>
      <c r="F167" s="6"/>
      <c r="G167" s="6"/>
      <c r="H167" s="6"/>
      <c r="I167" s="6"/>
      <c r="J167" s="6"/>
      <c r="K167" s="6"/>
      <c r="L167" s="6"/>
      <c r="M167" s="6"/>
      <c r="N167" s="6"/>
      <c r="O167" s="6"/>
      <c r="P167" s="6"/>
      <c r="Q167" s="10"/>
      <c r="R167" s="10"/>
      <c r="S167" s="10"/>
      <c r="T167" s="10"/>
    </row>
    <row r="168" spans="1:20" ht="15.75" x14ac:dyDescent="0.25">
      <c r="A168" s="6"/>
      <c r="B168" s="6"/>
      <c r="C168" s="6"/>
      <c r="D168" s="6"/>
      <c r="E168" s="6"/>
      <c r="F168" s="6"/>
      <c r="G168" s="6"/>
      <c r="H168" s="6"/>
      <c r="I168" s="6"/>
      <c r="J168" s="6"/>
      <c r="K168" s="6"/>
      <c r="L168" s="6"/>
      <c r="M168" s="6"/>
      <c r="N168" s="6"/>
      <c r="O168" s="6"/>
      <c r="P168" s="6"/>
      <c r="Q168" s="10"/>
      <c r="R168" s="10"/>
      <c r="S168" s="10"/>
      <c r="T168" s="10"/>
    </row>
    <row r="169" spans="1:20" ht="15.75" x14ac:dyDescent="0.25">
      <c r="A169" s="6"/>
      <c r="B169" s="6"/>
      <c r="C169" s="6"/>
      <c r="D169" s="6"/>
      <c r="E169" s="6"/>
      <c r="F169" s="6"/>
      <c r="G169" s="6"/>
      <c r="H169" s="6"/>
      <c r="I169" s="6"/>
      <c r="J169" s="6"/>
      <c r="K169" s="6"/>
      <c r="L169" s="6"/>
      <c r="M169" s="6"/>
      <c r="N169" s="6"/>
      <c r="O169" s="6"/>
      <c r="P169" s="6"/>
      <c r="Q169" s="10"/>
      <c r="R169" s="10"/>
      <c r="S169" s="10"/>
      <c r="T169" s="10"/>
    </row>
    <row r="170" spans="1:20" ht="15.75" x14ac:dyDescent="0.25">
      <c r="A170" s="6"/>
      <c r="B170" s="6"/>
      <c r="C170" s="6"/>
      <c r="D170" s="6"/>
      <c r="E170" s="6"/>
      <c r="F170" s="6"/>
      <c r="G170" s="6"/>
      <c r="H170" s="6"/>
      <c r="I170" s="6"/>
      <c r="J170" s="6"/>
      <c r="K170" s="6"/>
      <c r="L170" s="6"/>
      <c r="M170" s="6"/>
      <c r="N170" s="6"/>
      <c r="O170" s="6"/>
      <c r="P170" s="6"/>
      <c r="Q170" s="10"/>
      <c r="R170" s="10"/>
      <c r="S170" s="10"/>
      <c r="T170" s="10"/>
    </row>
    <row r="171" spans="1:20" ht="15.75" x14ac:dyDescent="0.25">
      <c r="A171" s="6"/>
      <c r="B171" s="6"/>
      <c r="C171" s="6"/>
      <c r="D171" s="6"/>
      <c r="E171" s="6"/>
      <c r="F171" s="6"/>
      <c r="G171" s="6"/>
      <c r="H171" s="6"/>
      <c r="I171" s="6"/>
      <c r="J171" s="6"/>
      <c r="K171" s="6"/>
      <c r="L171" s="6"/>
      <c r="M171" s="6"/>
      <c r="N171" s="6"/>
      <c r="O171" s="6"/>
      <c r="P171" s="6"/>
      <c r="Q171" s="10"/>
      <c r="R171" s="10"/>
      <c r="S171" s="10"/>
      <c r="T171" s="10"/>
    </row>
    <row r="172" spans="1:20" ht="15.75" x14ac:dyDescent="0.25">
      <c r="A172" s="6"/>
      <c r="B172" s="6"/>
      <c r="C172" s="6"/>
      <c r="D172" s="6"/>
      <c r="E172" s="6"/>
      <c r="F172" s="6"/>
      <c r="G172" s="6"/>
      <c r="H172" s="6"/>
      <c r="I172" s="6"/>
      <c r="J172" s="6"/>
      <c r="K172" s="6"/>
      <c r="L172" s="6"/>
      <c r="M172" s="6"/>
      <c r="N172" s="6"/>
      <c r="O172" s="6"/>
      <c r="P172" s="6"/>
      <c r="Q172" s="10"/>
      <c r="R172" s="10"/>
      <c r="S172" s="10"/>
      <c r="T172" s="10"/>
    </row>
    <row r="173" spans="1:20" ht="15.75" x14ac:dyDescent="0.25">
      <c r="A173" s="6"/>
      <c r="B173" s="6"/>
      <c r="C173" s="6"/>
      <c r="D173" s="6"/>
      <c r="E173" s="6"/>
      <c r="F173" s="6"/>
      <c r="G173" s="6"/>
      <c r="H173" s="6"/>
      <c r="I173" s="6"/>
      <c r="J173" s="6"/>
      <c r="K173" s="6"/>
      <c r="L173" s="6"/>
      <c r="M173" s="6"/>
      <c r="N173" s="6"/>
      <c r="O173" s="6"/>
      <c r="P173" s="6"/>
      <c r="Q173" s="10"/>
      <c r="R173" s="10"/>
      <c r="S173" s="10"/>
      <c r="T173" s="10"/>
    </row>
    <row r="174" spans="1:20" ht="15.75" x14ac:dyDescent="0.25">
      <c r="A174" s="6"/>
      <c r="B174" s="6"/>
      <c r="C174" s="6"/>
      <c r="D174" s="6"/>
      <c r="E174" s="6"/>
      <c r="F174" s="6"/>
      <c r="G174" s="6"/>
      <c r="H174" s="6"/>
      <c r="I174" s="6"/>
      <c r="J174" s="6"/>
      <c r="K174" s="6"/>
      <c r="L174" s="6"/>
      <c r="M174" s="6"/>
      <c r="N174" s="6"/>
      <c r="O174" s="6"/>
      <c r="P174" s="6"/>
      <c r="Q174" s="10"/>
      <c r="R174" s="10"/>
      <c r="S174" s="10"/>
      <c r="T174" s="10"/>
    </row>
    <row r="175" spans="1:20" ht="15.75" x14ac:dyDescent="0.25">
      <c r="A175" s="6"/>
      <c r="B175" s="6"/>
      <c r="C175" s="6"/>
      <c r="D175" s="6"/>
      <c r="E175" s="6"/>
      <c r="F175" s="6"/>
      <c r="G175" s="6"/>
      <c r="H175" s="6"/>
      <c r="I175" s="6"/>
      <c r="J175" s="6"/>
      <c r="K175" s="6"/>
      <c r="L175" s="6"/>
      <c r="M175" s="6"/>
      <c r="N175" s="6"/>
      <c r="O175" s="6"/>
      <c r="P175" s="6"/>
      <c r="Q175" s="10"/>
      <c r="R175" s="10"/>
      <c r="S175" s="10"/>
      <c r="T175" s="10"/>
    </row>
    <row r="176" spans="1:20" ht="15.75" x14ac:dyDescent="0.25">
      <c r="A176" s="6"/>
      <c r="B176" s="6"/>
      <c r="C176" s="6"/>
      <c r="D176" s="6"/>
      <c r="E176" s="6"/>
      <c r="F176" s="6"/>
      <c r="G176" s="6"/>
      <c r="H176" s="6"/>
      <c r="I176" s="6"/>
      <c r="J176" s="6"/>
      <c r="K176" s="6"/>
      <c r="L176" s="6"/>
      <c r="M176" s="6"/>
      <c r="N176" s="6"/>
      <c r="O176" s="6"/>
      <c r="P176" s="6"/>
      <c r="Q176" s="10"/>
      <c r="R176" s="10"/>
      <c r="S176" s="10"/>
      <c r="T176" s="10"/>
    </row>
    <row r="177" spans="1:20" ht="15.75" x14ac:dyDescent="0.25">
      <c r="A177" s="6"/>
      <c r="B177" s="6"/>
      <c r="C177" s="6"/>
      <c r="D177" s="6"/>
      <c r="E177" s="6"/>
      <c r="F177" s="6"/>
      <c r="G177" s="6"/>
      <c r="H177" s="6"/>
      <c r="I177" s="6"/>
      <c r="J177" s="6"/>
      <c r="K177" s="6"/>
      <c r="L177" s="6"/>
      <c r="M177" s="6"/>
      <c r="N177" s="6"/>
      <c r="O177" s="6"/>
      <c r="P177" s="6"/>
      <c r="Q177" s="10"/>
      <c r="R177" s="10"/>
      <c r="S177" s="10"/>
      <c r="T177" s="10"/>
    </row>
    <row r="178" spans="1:20" ht="15.75" x14ac:dyDescent="0.25">
      <c r="A178" s="6"/>
      <c r="B178" s="6"/>
      <c r="C178" s="6"/>
      <c r="D178" s="6"/>
      <c r="E178" s="6"/>
      <c r="F178" s="6"/>
      <c r="G178" s="6"/>
      <c r="H178" s="6"/>
      <c r="I178" s="6"/>
      <c r="J178" s="6"/>
      <c r="K178" s="6"/>
      <c r="L178" s="6"/>
      <c r="M178" s="6"/>
      <c r="N178" s="6"/>
      <c r="O178" s="6"/>
      <c r="P178" s="6"/>
      <c r="Q178" s="10"/>
      <c r="R178" s="10"/>
      <c r="S178" s="10"/>
      <c r="T178" s="10"/>
    </row>
    <row r="179" spans="1:20" ht="15.75" x14ac:dyDescent="0.25">
      <c r="A179" s="6"/>
      <c r="B179" s="6"/>
      <c r="C179" s="6"/>
      <c r="D179" s="6"/>
      <c r="E179" s="6"/>
      <c r="F179" s="6"/>
      <c r="G179" s="6"/>
      <c r="H179" s="6"/>
      <c r="I179" s="6"/>
      <c r="J179" s="6"/>
      <c r="K179" s="6"/>
      <c r="L179" s="6"/>
      <c r="M179" s="6"/>
      <c r="N179" s="6"/>
      <c r="O179" s="6"/>
      <c r="P179" s="6"/>
      <c r="Q179" s="10"/>
      <c r="R179" s="10"/>
      <c r="S179" s="10"/>
      <c r="T179" s="10"/>
    </row>
    <row r="180" spans="1:20" ht="15.75" x14ac:dyDescent="0.25">
      <c r="A180" s="6"/>
      <c r="B180" s="6"/>
      <c r="C180" s="6"/>
      <c r="D180" s="6"/>
      <c r="E180" s="6"/>
      <c r="F180" s="6"/>
      <c r="G180" s="6"/>
      <c r="H180" s="6"/>
      <c r="I180" s="6"/>
      <c r="J180" s="6"/>
      <c r="K180" s="6"/>
      <c r="L180" s="6"/>
      <c r="M180" s="6"/>
      <c r="N180" s="6"/>
      <c r="O180" s="6"/>
      <c r="P180" s="6"/>
      <c r="Q180" s="10"/>
      <c r="R180" s="10"/>
      <c r="S180" s="10"/>
      <c r="T180" s="10"/>
    </row>
    <row r="181" spans="1:20" ht="15.75" x14ac:dyDescent="0.25">
      <c r="A181" s="6"/>
      <c r="B181" s="6"/>
      <c r="C181" s="6"/>
      <c r="D181" s="6"/>
      <c r="E181" s="6"/>
      <c r="F181" s="6"/>
      <c r="G181" s="6"/>
      <c r="H181" s="6"/>
      <c r="I181" s="6"/>
      <c r="J181" s="6"/>
      <c r="K181" s="6"/>
      <c r="L181" s="6"/>
      <c r="M181" s="6"/>
      <c r="N181" s="6"/>
      <c r="O181" s="6"/>
      <c r="P181" s="6"/>
      <c r="Q181" s="10"/>
      <c r="R181" s="10"/>
      <c r="S181" s="10"/>
      <c r="T181" s="10"/>
    </row>
    <row r="182" spans="1:20" ht="15.75" x14ac:dyDescent="0.25">
      <c r="A182" s="6"/>
      <c r="B182" s="6"/>
      <c r="C182" s="6"/>
      <c r="D182" s="6"/>
      <c r="E182" s="6"/>
      <c r="F182" s="6"/>
      <c r="G182" s="6"/>
      <c r="H182" s="6"/>
      <c r="I182" s="6"/>
      <c r="J182" s="6"/>
      <c r="K182" s="6"/>
      <c r="L182" s="6"/>
      <c r="M182" s="6"/>
      <c r="N182" s="6"/>
      <c r="O182" s="6"/>
      <c r="P182" s="6"/>
      <c r="Q182" s="10"/>
      <c r="R182" s="10"/>
      <c r="S182" s="10"/>
      <c r="T182" s="10"/>
    </row>
    <row r="183" spans="1:20" ht="15.75" x14ac:dyDescent="0.25">
      <c r="A183" s="6"/>
      <c r="B183" s="6"/>
      <c r="C183" s="6"/>
      <c r="D183" s="6"/>
      <c r="E183" s="6"/>
      <c r="F183" s="6"/>
      <c r="G183" s="6"/>
      <c r="H183" s="6"/>
      <c r="I183" s="6"/>
      <c r="J183" s="6"/>
      <c r="K183" s="6"/>
      <c r="L183" s="6"/>
      <c r="M183" s="6"/>
      <c r="N183" s="6"/>
      <c r="O183" s="6"/>
      <c r="P183" s="6"/>
      <c r="Q183" s="10"/>
      <c r="R183" s="10"/>
      <c r="S183" s="10"/>
      <c r="T183" s="10"/>
    </row>
    <row r="184" spans="1:20" ht="15.75" x14ac:dyDescent="0.25">
      <c r="A184" s="6"/>
      <c r="B184" s="6"/>
      <c r="C184" s="6"/>
      <c r="D184" s="6"/>
      <c r="E184" s="6"/>
      <c r="F184" s="6"/>
      <c r="G184" s="6"/>
      <c r="H184" s="6"/>
      <c r="I184" s="6"/>
      <c r="J184" s="6"/>
      <c r="K184" s="6"/>
      <c r="L184" s="6"/>
      <c r="M184" s="6"/>
      <c r="N184" s="6"/>
      <c r="O184" s="6"/>
      <c r="P184" s="6"/>
      <c r="Q184" s="10"/>
      <c r="R184" s="10"/>
      <c r="S184" s="10"/>
      <c r="T184" s="10"/>
    </row>
    <row r="185" spans="1:20" ht="15.75" x14ac:dyDescent="0.25">
      <c r="A185" s="6"/>
      <c r="B185" s="6"/>
      <c r="C185" s="6"/>
      <c r="D185" s="6"/>
      <c r="E185" s="6"/>
      <c r="F185" s="6"/>
      <c r="G185" s="6"/>
      <c r="H185" s="6"/>
      <c r="I185" s="6"/>
      <c r="J185" s="6"/>
      <c r="K185" s="6"/>
      <c r="L185" s="6"/>
      <c r="M185" s="6"/>
      <c r="N185" s="6"/>
      <c r="O185" s="6"/>
      <c r="P185" s="6"/>
      <c r="Q185" s="10"/>
      <c r="R185" s="10"/>
      <c r="S185" s="10"/>
      <c r="T185" s="10"/>
    </row>
    <row r="186" spans="1:20" ht="15.75" x14ac:dyDescent="0.25">
      <c r="A186" s="6"/>
      <c r="B186" s="6"/>
      <c r="C186" s="6"/>
      <c r="D186" s="6"/>
      <c r="E186" s="6"/>
      <c r="F186" s="6"/>
      <c r="G186" s="6"/>
      <c r="H186" s="6"/>
      <c r="I186" s="6"/>
      <c r="J186" s="6"/>
      <c r="K186" s="6"/>
      <c r="L186" s="6"/>
      <c r="M186" s="6"/>
      <c r="N186" s="6"/>
      <c r="O186" s="6"/>
      <c r="P186" s="6"/>
      <c r="Q186" s="10"/>
      <c r="R186" s="10"/>
      <c r="S186" s="10"/>
      <c r="T186" s="10"/>
    </row>
    <row r="187" spans="1:20" ht="15.75" x14ac:dyDescent="0.25">
      <c r="A187" s="6"/>
      <c r="B187" s="6"/>
      <c r="C187" s="6"/>
      <c r="D187" s="6"/>
      <c r="E187" s="6"/>
      <c r="F187" s="6"/>
      <c r="G187" s="6"/>
      <c r="H187" s="6"/>
      <c r="I187" s="6"/>
      <c r="J187" s="6"/>
      <c r="K187" s="6"/>
      <c r="L187" s="6"/>
      <c r="M187" s="6"/>
      <c r="N187" s="6"/>
      <c r="O187" s="6"/>
      <c r="P187" s="6"/>
      <c r="Q187" s="10"/>
      <c r="R187" s="10"/>
      <c r="S187" s="10"/>
      <c r="T187" s="10"/>
    </row>
    <row r="188" spans="1:20" ht="15.75" x14ac:dyDescent="0.25">
      <c r="A188" s="6"/>
      <c r="B188" s="6"/>
      <c r="C188" s="6"/>
      <c r="D188" s="6"/>
      <c r="E188" s="6"/>
      <c r="F188" s="6"/>
      <c r="G188" s="6"/>
      <c r="H188" s="6"/>
      <c r="I188" s="6"/>
      <c r="J188" s="6"/>
      <c r="K188" s="6"/>
      <c r="L188" s="6"/>
      <c r="M188" s="6"/>
      <c r="N188" s="6"/>
      <c r="O188" s="6"/>
      <c r="P188" s="6"/>
      <c r="Q188" s="10"/>
      <c r="R188" s="10"/>
      <c r="S188" s="10"/>
      <c r="T188" s="10"/>
    </row>
    <row r="189" spans="1:20" ht="15.75" x14ac:dyDescent="0.25">
      <c r="A189" s="6"/>
      <c r="B189" s="6"/>
      <c r="C189" s="6"/>
      <c r="D189" s="6"/>
      <c r="E189" s="6"/>
      <c r="F189" s="6"/>
      <c r="G189" s="6"/>
      <c r="H189" s="6"/>
      <c r="I189" s="6"/>
      <c r="J189" s="6"/>
      <c r="K189" s="6"/>
      <c r="L189" s="6"/>
      <c r="M189" s="6"/>
      <c r="N189" s="6"/>
      <c r="O189" s="6"/>
      <c r="P189" s="6"/>
      <c r="Q189" s="10"/>
      <c r="R189" s="10"/>
      <c r="S189" s="10"/>
      <c r="T189" s="10"/>
    </row>
    <row r="190" spans="1:20" ht="15.75" x14ac:dyDescent="0.25">
      <c r="A190" s="6"/>
      <c r="B190" s="6"/>
      <c r="C190" s="6"/>
      <c r="D190" s="6"/>
      <c r="E190" s="6"/>
      <c r="F190" s="6"/>
      <c r="G190" s="6"/>
      <c r="H190" s="6"/>
      <c r="I190" s="6"/>
      <c r="J190" s="6"/>
      <c r="K190" s="6"/>
      <c r="L190" s="6"/>
      <c r="M190" s="6"/>
      <c r="N190" s="6"/>
      <c r="O190" s="6"/>
      <c r="P190" s="6"/>
      <c r="Q190" s="10"/>
      <c r="R190" s="10"/>
      <c r="S190" s="10"/>
      <c r="T190" s="10"/>
    </row>
    <row r="191" spans="1:20" ht="15.75" x14ac:dyDescent="0.25">
      <c r="A191" s="6"/>
      <c r="B191" s="6"/>
      <c r="C191" s="6"/>
      <c r="D191" s="6"/>
      <c r="E191" s="6"/>
      <c r="F191" s="6"/>
      <c r="G191" s="6"/>
      <c r="H191" s="6"/>
      <c r="I191" s="6"/>
      <c r="J191" s="6"/>
      <c r="K191" s="6"/>
      <c r="L191" s="6"/>
      <c r="M191" s="6"/>
      <c r="N191" s="6"/>
      <c r="O191" s="6"/>
      <c r="P191" s="6"/>
      <c r="Q191" s="10"/>
      <c r="R191" s="10"/>
      <c r="S191" s="10"/>
      <c r="T191" s="10"/>
    </row>
    <row r="192" spans="1:20" ht="15.75" x14ac:dyDescent="0.25">
      <c r="A192" s="6"/>
      <c r="B192" s="6"/>
      <c r="C192" s="6"/>
      <c r="D192" s="6"/>
      <c r="E192" s="6"/>
      <c r="F192" s="6"/>
      <c r="G192" s="6"/>
      <c r="H192" s="6"/>
      <c r="I192" s="6"/>
      <c r="J192" s="6"/>
      <c r="K192" s="6"/>
      <c r="L192" s="6"/>
      <c r="M192" s="6"/>
      <c r="N192" s="6"/>
      <c r="O192" s="6"/>
      <c r="P192" s="6"/>
      <c r="Q192" s="10"/>
      <c r="R192" s="10"/>
      <c r="S192" s="10"/>
      <c r="T192" s="10"/>
    </row>
    <row r="193" spans="1:20" ht="15.75" x14ac:dyDescent="0.25">
      <c r="A193" s="6"/>
      <c r="B193" s="6"/>
      <c r="C193" s="6"/>
      <c r="D193" s="6"/>
      <c r="E193" s="6"/>
      <c r="F193" s="6"/>
      <c r="G193" s="6"/>
      <c r="H193" s="6"/>
      <c r="I193" s="6"/>
      <c r="J193" s="6"/>
      <c r="K193" s="6"/>
      <c r="L193" s="6"/>
      <c r="M193" s="6"/>
      <c r="N193" s="6"/>
      <c r="O193" s="6"/>
      <c r="P193" s="6"/>
      <c r="Q193" s="10"/>
      <c r="R193" s="10"/>
      <c r="S193" s="10"/>
      <c r="T193" s="10"/>
    </row>
    <row r="194" spans="1:20" ht="15.75" x14ac:dyDescent="0.25">
      <c r="A194" s="6"/>
      <c r="B194" s="6"/>
      <c r="C194" s="6"/>
      <c r="D194" s="6"/>
      <c r="E194" s="6"/>
      <c r="F194" s="6"/>
      <c r="G194" s="6"/>
      <c r="H194" s="6"/>
      <c r="I194" s="6"/>
      <c r="J194" s="6"/>
      <c r="K194" s="6"/>
      <c r="L194" s="6"/>
      <c r="M194" s="6"/>
      <c r="N194" s="6"/>
      <c r="O194" s="6"/>
      <c r="P194" s="6"/>
      <c r="Q194" s="10"/>
      <c r="R194" s="10"/>
      <c r="S194" s="10"/>
      <c r="T194" s="10"/>
    </row>
    <row r="195" spans="1:20" ht="15.75" x14ac:dyDescent="0.25">
      <c r="A195" s="6"/>
      <c r="B195" s="6"/>
      <c r="C195" s="6"/>
      <c r="D195" s="6"/>
      <c r="E195" s="6"/>
      <c r="F195" s="6"/>
      <c r="G195" s="6"/>
      <c r="H195" s="6"/>
      <c r="I195" s="6"/>
      <c r="J195" s="6"/>
      <c r="K195" s="6"/>
      <c r="L195" s="6"/>
      <c r="M195" s="6"/>
      <c r="N195" s="6"/>
      <c r="O195" s="6"/>
      <c r="P195" s="6"/>
      <c r="Q195" s="10"/>
      <c r="R195" s="10"/>
      <c r="S195" s="10"/>
      <c r="T195" s="10"/>
    </row>
    <row r="196" spans="1:20" ht="15.75" x14ac:dyDescent="0.25">
      <c r="A196" s="6"/>
      <c r="B196" s="6"/>
      <c r="C196" s="6"/>
      <c r="D196" s="6"/>
      <c r="E196" s="6"/>
      <c r="F196" s="6"/>
      <c r="G196" s="6"/>
      <c r="H196" s="6"/>
      <c r="I196" s="6"/>
      <c r="J196" s="6"/>
      <c r="K196" s="6"/>
      <c r="L196" s="6"/>
      <c r="M196" s="6"/>
      <c r="N196" s="6"/>
      <c r="O196" s="6"/>
      <c r="P196" s="6"/>
      <c r="Q196" s="10"/>
      <c r="R196" s="10"/>
      <c r="S196" s="10"/>
      <c r="T196" s="10"/>
    </row>
    <row r="197" spans="1:20" ht="15.75" x14ac:dyDescent="0.25">
      <c r="A197" s="6"/>
      <c r="B197" s="6"/>
      <c r="C197" s="6"/>
      <c r="D197" s="6"/>
      <c r="E197" s="6"/>
      <c r="F197" s="6"/>
      <c r="G197" s="6"/>
      <c r="H197" s="6"/>
      <c r="I197" s="6"/>
      <c r="J197" s="6"/>
      <c r="K197" s="6"/>
      <c r="L197" s="6"/>
      <c r="M197" s="6"/>
      <c r="N197" s="6"/>
      <c r="O197" s="6"/>
      <c r="P197" s="6"/>
      <c r="Q197" s="10"/>
      <c r="R197" s="10"/>
      <c r="S197" s="10"/>
      <c r="T197" s="10"/>
    </row>
    <row r="198" spans="1:20" ht="15.75" x14ac:dyDescent="0.25">
      <c r="A198" s="6"/>
      <c r="B198" s="6"/>
      <c r="C198" s="6"/>
      <c r="D198" s="6"/>
      <c r="E198" s="6"/>
      <c r="F198" s="6"/>
      <c r="G198" s="6"/>
      <c r="H198" s="6"/>
      <c r="I198" s="6"/>
      <c r="J198" s="6"/>
      <c r="K198" s="6"/>
      <c r="L198" s="6"/>
      <c r="M198" s="6"/>
      <c r="N198" s="6"/>
      <c r="O198" s="6"/>
      <c r="P198" s="6"/>
      <c r="Q198" s="10"/>
      <c r="R198" s="10"/>
      <c r="S198" s="10"/>
      <c r="T198" s="10"/>
    </row>
    <row r="199" spans="1:20" ht="15.75" x14ac:dyDescent="0.25">
      <c r="A199" s="6"/>
      <c r="B199" s="6"/>
      <c r="C199" s="6"/>
      <c r="D199" s="6"/>
      <c r="E199" s="6"/>
      <c r="F199" s="6"/>
      <c r="G199" s="6"/>
      <c r="H199" s="6"/>
      <c r="I199" s="6"/>
      <c r="J199" s="6"/>
      <c r="K199" s="6"/>
      <c r="L199" s="6"/>
      <c r="M199" s="6"/>
      <c r="N199" s="6"/>
      <c r="O199" s="6"/>
      <c r="P199" s="6"/>
      <c r="Q199" s="10"/>
      <c r="R199" s="10"/>
      <c r="S199" s="10"/>
      <c r="T199" s="10"/>
    </row>
    <row r="200" spans="1:20" ht="15.75" x14ac:dyDescent="0.25">
      <c r="A200" s="6"/>
      <c r="B200" s="6"/>
      <c r="C200" s="6"/>
      <c r="D200" s="6"/>
      <c r="E200" s="6"/>
      <c r="F200" s="6"/>
      <c r="G200" s="6"/>
      <c r="H200" s="6"/>
      <c r="I200" s="6"/>
      <c r="J200" s="6"/>
      <c r="K200" s="6"/>
      <c r="L200" s="6"/>
      <c r="M200" s="6"/>
      <c r="N200" s="6"/>
      <c r="O200" s="6"/>
      <c r="P200" s="6"/>
      <c r="Q200" s="10"/>
      <c r="R200" s="10"/>
      <c r="S200" s="10"/>
      <c r="T200" s="10"/>
    </row>
    <row r="201" spans="1:20" ht="15.75" x14ac:dyDescent="0.25">
      <c r="A201" s="6"/>
      <c r="B201" s="6"/>
      <c r="C201" s="6"/>
      <c r="D201" s="6"/>
      <c r="E201" s="6"/>
      <c r="F201" s="6"/>
      <c r="G201" s="6"/>
      <c r="H201" s="6"/>
      <c r="I201" s="6"/>
      <c r="J201" s="6"/>
      <c r="K201" s="6"/>
      <c r="L201" s="6"/>
      <c r="M201" s="6"/>
      <c r="N201" s="6"/>
      <c r="O201" s="6"/>
      <c r="P201" s="6"/>
      <c r="Q201" s="10"/>
      <c r="R201" s="10"/>
      <c r="S201" s="10"/>
      <c r="T201" s="10"/>
    </row>
    <row r="202" spans="1:20" ht="15.75" x14ac:dyDescent="0.25">
      <c r="A202" s="6"/>
      <c r="B202" s="6"/>
      <c r="C202" s="6"/>
      <c r="D202" s="6"/>
      <c r="E202" s="6"/>
      <c r="F202" s="6"/>
      <c r="G202" s="6"/>
      <c r="H202" s="6"/>
      <c r="I202" s="6"/>
      <c r="J202" s="6"/>
      <c r="K202" s="6"/>
      <c r="L202" s="6"/>
      <c r="M202" s="6"/>
      <c r="N202" s="6"/>
      <c r="O202" s="6"/>
      <c r="P202" s="6"/>
      <c r="Q202" s="10"/>
      <c r="R202" s="10"/>
      <c r="S202" s="10"/>
      <c r="T202" s="10"/>
    </row>
    <row r="203" spans="1:20" ht="15.75" x14ac:dyDescent="0.25">
      <c r="A203" s="6"/>
      <c r="B203" s="6"/>
      <c r="C203" s="6"/>
      <c r="D203" s="6"/>
      <c r="E203" s="6"/>
      <c r="F203" s="6"/>
      <c r="G203" s="6"/>
      <c r="H203" s="6"/>
      <c r="I203" s="6"/>
      <c r="J203" s="6"/>
      <c r="K203" s="6"/>
      <c r="L203" s="6"/>
      <c r="M203" s="6"/>
      <c r="N203" s="6"/>
      <c r="O203" s="6"/>
      <c r="P203" s="6"/>
      <c r="Q203" s="10"/>
      <c r="R203" s="10"/>
      <c r="S203" s="10"/>
      <c r="T203" s="10"/>
    </row>
    <row r="204" spans="1:20" ht="15.75" x14ac:dyDescent="0.25">
      <c r="A204" s="6"/>
      <c r="B204" s="6"/>
      <c r="C204" s="6"/>
      <c r="D204" s="6"/>
      <c r="E204" s="6"/>
      <c r="F204" s="6"/>
      <c r="G204" s="6"/>
      <c r="H204" s="6"/>
      <c r="I204" s="6"/>
      <c r="J204" s="6"/>
      <c r="K204" s="6"/>
      <c r="L204" s="6"/>
      <c r="M204" s="6"/>
      <c r="N204" s="6"/>
      <c r="O204" s="6"/>
      <c r="P204" s="6"/>
      <c r="Q204" s="10"/>
      <c r="R204" s="10"/>
      <c r="S204" s="10"/>
      <c r="T204" s="10"/>
    </row>
    <row r="205" spans="1:20" ht="15.75" x14ac:dyDescent="0.25">
      <c r="A205" s="6"/>
      <c r="B205" s="6"/>
      <c r="C205" s="6"/>
      <c r="D205" s="6"/>
      <c r="E205" s="6"/>
      <c r="F205" s="6"/>
      <c r="G205" s="6"/>
      <c r="H205" s="6"/>
      <c r="I205" s="6"/>
      <c r="J205" s="6"/>
      <c r="K205" s="6"/>
      <c r="L205" s="6"/>
      <c r="M205" s="6"/>
      <c r="N205" s="6"/>
      <c r="O205" s="6"/>
      <c r="P205" s="6"/>
      <c r="Q205" s="10"/>
      <c r="R205" s="10"/>
      <c r="S205" s="10"/>
      <c r="T205" s="10"/>
    </row>
    <row r="206" spans="1:20" ht="15.75" x14ac:dyDescent="0.25">
      <c r="A206" s="6"/>
      <c r="B206" s="6"/>
      <c r="C206" s="6"/>
      <c r="D206" s="6"/>
      <c r="E206" s="6"/>
      <c r="F206" s="6"/>
      <c r="G206" s="6"/>
      <c r="H206" s="6"/>
      <c r="I206" s="6"/>
      <c r="J206" s="6"/>
      <c r="K206" s="6"/>
      <c r="L206" s="6"/>
      <c r="M206" s="6"/>
      <c r="N206" s="6"/>
      <c r="O206" s="6"/>
      <c r="P206" s="6"/>
      <c r="Q206" s="10"/>
      <c r="R206" s="10"/>
      <c r="S206" s="10"/>
      <c r="T206" s="10"/>
    </row>
    <row r="207" spans="1:20" ht="15.75" x14ac:dyDescent="0.25">
      <c r="A207" s="6"/>
      <c r="B207" s="6"/>
      <c r="C207" s="6"/>
      <c r="D207" s="6"/>
      <c r="E207" s="6"/>
      <c r="F207" s="6"/>
      <c r="G207" s="6"/>
      <c r="H207" s="6"/>
      <c r="I207" s="6"/>
      <c r="J207" s="6"/>
      <c r="K207" s="6"/>
      <c r="L207" s="6"/>
      <c r="M207" s="6"/>
      <c r="N207" s="6"/>
      <c r="O207" s="6"/>
      <c r="P207" s="6"/>
      <c r="Q207" s="10"/>
      <c r="R207" s="10"/>
      <c r="S207" s="10"/>
      <c r="T207" s="10"/>
    </row>
    <row r="208" spans="1:20" ht="15.75" x14ac:dyDescent="0.25">
      <c r="A208" s="6"/>
      <c r="B208" s="6"/>
      <c r="C208" s="6"/>
      <c r="D208" s="6"/>
      <c r="E208" s="6"/>
      <c r="F208" s="6"/>
      <c r="G208" s="6"/>
      <c r="H208" s="6"/>
      <c r="I208" s="6"/>
      <c r="J208" s="6"/>
      <c r="K208" s="6"/>
      <c r="L208" s="6"/>
      <c r="M208" s="6"/>
      <c r="N208" s="6"/>
      <c r="O208" s="6"/>
      <c r="P208" s="6"/>
      <c r="Q208" s="10"/>
      <c r="R208" s="10"/>
      <c r="S208" s="10"/>
      <c r="T208" s="10"/>
    </row>
    <row r="209" spans="1:20" ht="15.75" x14ac:dyDescent="0.25">
      <c r="A209" s="6"/>
      <c r="B209" s="6"/>
      <c r="C209" s="6"/>
      <c r="D209" s="6"/>
      <c r="E209" s="6"/>
      <c r="F209" s="6"/>
      <c r="G209" s="6"/>
      <c r="H209" s="6"/>
      <c r="I209" s="6"/>
      <c r="J209" s="6"/>
      <c r="K209" s="6"/>
      <c r="L209" s="6"/>
      <c r="M209" s="6"/>
      <c r="N209" s="6"/>
      <c r="O209" s="6"/>
      <c r="P209" s="6"/>
      <c r="Q209" s="10"/>
      <c r="R209" s="10"/>
      <c r="S209" s="10"/>
      <c r="T209" s="10"/>
    </row>
    <row r="210" spans="1:20" ht="15.75" x14ac:dyDescent="0.25">
      <c r="A210" s="6"/>
      <c r="B210" s="6"/>
      <c r="C210" s="6"/>
      <c r="D210" s="6"/>
      <c r="E210" s="6"/>
      <c r="F210" s="6"/>
      <c r="G210" s="6"/>
      <c r="H210" s="6"/>
      <c r="I210" s="6"/>
      <c r="J210" s="6"/>
      <c r="K210" s="6"/>
      <c r="L210" s="6"/>
      <c r="M210" s="6"/>
      <c r="N210" s="6"/>
      <c r="O210" s="6"/>
      <c r="P210" s="6"/>
      <c r="Q210" s="10"/>
      <c r="R210" s="10"/>
      <c r="S210" s="10"/>
      <c r="T210" s="10"/>
    </row>
    <row r="211" spans="1:20" ht="15.75" x14ac:dyDescent="0.25">
      <c r="A211" s="6"/>
      <c r="B211" s="6"/>
      <c r="C211" s="6"/>
      <c r="D211" s="6"/>
      <c r="E211" s="6"/>
      <c r="F211" s="6"/>
      <c r="G211" s="6"/>
      <c r="H211" s="6"/>
      <c r="I211" s="6"/>
      <c r="J211" s="6"/>
      <c r="K211" s="6"/>
      <c r="L211" s="6"/>
      <c r="M211" s="6"/>
      <c r="N211" s="6"/>
      <c r="O211" s="6"/>
      <c r="P211" s="6"/>
      <c r="Q211" s="10"/>
      <c r="R211" s="10"/>
      <c r="S211" s="10"/>
      <c r="T211" s="10"/>
    </row>
    <row r="212" spans="1:20" ht="15.75" x14ac:dyDescent="0.25">
      <c r="A212" s="6"/>
      <c r="B212" s="6"/>
      <c r="C212" s="6"/>
      <c r="D212" s="6"/>
      <c r="E212" s="6"/>
      <c r="F212" s="6"/>
      <c r="G212" s="6"/>
      <c r="H212" s="6"/>
      <c r="I212" s="6"/>
      <c r="J212" s="6"/>
      <c r="K212" s="6"/>
      <c r="L212" s="6"/>
      <c r="M212" s="6"/>
      <c r="N212" s="6"/>
      <c r="O212" s="6"/>
      <c r="P212" s="6"/>
      <c r="Q212" s="10"/>
      <c r="R212" s="10"/>
      <c r="S212" s="10"/>
      <c r="T212" s="10"/>
    </row>
    <row r="213" spans="1:20" ht="15.75" x14ac:dyDescent="0.25">
      <c r="A213" s="6"/>
      <c r="B213" s="6"/>
      <c r="C213" s="6"/>
      <c r="D213" s="6"/>
      <c r="E213" s="6"/>
      <c r="F213" s="6"/>
      <c r="G213" s="6"/>
      <c r="H213" s="6"/>
      <c r="I213" s="6"/>
      <c r="J213" s="6"/>
      <c r="K213" s="6"/>
      <c r="L213" s="6"/>
      <c r="M213" s="6"/>
      <c r="N213" s="6"/>
      <c r="O213" s="6"/>
      <c r="P213" s="6"/>
      <c r="Q213" s="10"/>
      <c r="R213" s="10"/>
      <c r="S213" s="10"/>
      <c r="T213" s="10"/>
    </row>
    <row r="214" spans="1:20" ht="15.75" x14ac:dyDescent="0.25">
      <c r="A214" s="6"/>
      <c r="B214" s="6"/>
      <c r="C214" s="6"/>
      <c r="D214" s="6"/>
      <c r="E214" s="6"/>
      <c r="F214" s="6"/>
      <c r="G214" s="6"/>
      <c r="H214" s="6"/>
      <c r="I214" s="6"/>
      <c r="J214" s="6"/>
      <c r="K214" s="6"/>
      <c r="L214" s="6"/>
      <c r="M214" s="6"/>
      <c r="N214" s="6"/>
      <c r="O214" s="6"/>
      <c r="P214" s="6"/>
      <c r="Q214" s="10"/>
      <c r="R214" s="10"/>
      <c r="S214" s="10"/>
      <c r="T214" s="10"/>
    </row>
    <row r="215" spans="1:20" ht="15.75" x14ac:dyDescent="0.25">
      <c r="A215" s="6"/>
      <c r="B215" s="6"/>
      <c r="C215" s="6"/>
      <c r="D215" s="6"/>
      <c r="E215" s="6"/>
      <c r="F215" s="6"/>
      <c r="G215" s="6"/>
      <c r="H215" s="6"/>
      <c r="I215" s="6"/>
      <c r="J215" s="6"/>
      <c r="K215" s="6"/>
      <c r="L215" s="6"/>
      <c r="M215" s="6"/>
      <c r="N215" s="6"/>
      <c r="O215" s="6"/>
      <c r="P215" s="6"/>
      <c r="Q215" s="10"/>
      <c r="R215" s="10"/>
      <c r="S215" s="10"/>
      <c r="T215" s="10"/>
    </row>
    <row r="216" spans="1:20" ht="15.75" x14ac:dyDescent="0.25">
      <c r="A216" s="6"/>
      <c r="B216" s="6"/>
      <c r="C216" s="6"/>
      <c r="D216" s="6"/>
      <c r="E216" s="6"/>
      <c r="F216" s="6"/>
      <c r="G216" s="6"/>
      <c r="H216" s="6"/>
      <c r="I216" s="6"/>
      <c r="J216" s="6"/>
      <c r="K216" s="6"/>
      <c r="L216" s="6"/>
      <c r="M216" s="6"/>
      <c r="N216" s="6"/>
      <c r="O216" s="6"/>
      <c r="P216" s="6"/>
      <c r="Q216" s="10"/>
      <c r="R216" s="10"/>
      <c r="S216" s="10"/>
      <c r="T216" s="10"/>
    </row>
    <row r="217" spans="1:20" ht="15.75" x14ac:dyDescent="0.25">
      <c r="A217" s="6"/>
      <c r="B217" s="6"/>
      <c r="C217" s="6"/>
      <c r="D217" s="6"/>
      <c r="E217" s="6"/>
      <c r="F217" s="6"/>
      <c r="G217" s="6"/>
      <c r="H217" s="6"/>
      <c r="I217" s="6"/>
      <c r="J217" s="6"/>
      <c r="K217" s="6"/>
      <c r="L217" s="6"/>
      <c r="M217" s="6"/>
      <c r="N217" s="6"/>
      <c r="O217" s="6"/>
      <c r="P217" s="6"/>
      <c r="Q217" s="10"/>
      <c r="R217" s="10"/>
      <c r="S217" s="10"/>
      <c r="T217" s="10"/>
    </row>
    <row r="218" spans="1:20" ht="15.75" x14ac:dyDescent="0.25">
      <c r="A218" s="6"/>
      <c r="B218" s="6"/>
      <c r="C218" s="6"/>
      <c r="D218" s="6"/>
      <c r="E218" s="6"/>
      <c r="F218" s="6"/>
      <c r="G218" s="6"/>
      <c r="H218" s="6"/>
      <c r="I218" s="6"/>
      <c r="J218" s="6"/>
      <c r="K218" s="6"/>
      <c r="L218" s="6"/>
      <c r="M218" s="6"/>
      <c r="N218" s="6"/>
      <c r="O218" s="6"/>
      <c r="P218" s="6"/>
      <c r="Q218" s="10"/>
      <c r="R218" s="10"/>
      <c r="S218" s="10"/>
      <c r="T218" s="10"/>
    </row>
    <row r="219" spans="1:20" ht="15.75" x14ac:dyDescent="0.25">
      <c r="A219" s="6"/>
      <c r="B219" s="6"/>
      <c r="C219" s="6"/>
      <c r="D219" s="6"/>
      <c r="E219" s="6"/>
      <c r="F219" s="6"/>
      <c r="G219" s="6"/>
      <c r="H219" s="6"/>
      <c r="I219" s="6"/>
      <c r="J219" s="6"/>
      <c r="K219" s="6"/>
      <c r="L219" s="6"/>
      <c r="M219" s="6"/>
      <c r="N219" s="6"/>
      <c r="O219" s="6"/>
      <c r="P219" s="6"/>
      <c r="Q219" s="10"/>
      <c r="R219" s="10"/>
      <c r="S219" s="10"/>
      <c r="T219" s="10"/>
    </row>
    <row r="220" spans="1:20" ht="15.75" x14ac:dyDescent="0.25">
      <c r="A220" s="6"/>
      <c r="B220" s="6"/>
      <c r="C220" s="6"/>
      <c r="D220" s="6"/>
      <c r="E220" s="6"/>
      <c r="F220" s="6"/>
      <c r="G220" s="6"/>
      <c r="H220" s="6"/>
      <c r="I220" s="6"/>
      <c r="J220" s="6"/>
      <c r="K220" s="6"/>
      <c r="L220" s="6"/>
      <c r="M220" s="6"/>
      <c r="N220" s="6"/>
      <c r="O220" s="6"/>
      <c r="P220" s="6"/>
      <c r="Q220" s="10"/>
      <c r="R220" s="10"/>
      <c r="S220" s="10"/>
      <c r="T220" s="10"/>
    </row>
    <row r="221" spans="1:20" ht="15.75" x14ac:dyDescent="0.25">
      <c r="A221" s="6"/>
      <c r="B221" s="6"/>
      <c r="C221" s="6"/>
      <c r="D221" s="6"/>
      <c r="E221" s="6"/>
      <c r="F221" s="6"/>
      <c r="G221" s="6"/>
      <c r="H221" s="6"/>
      <c r="I221" s="6"/>
      <c r="J221" s="6"/>
      <c r="K221" s="6"/>
      <c r="L221" s="6"/>
      <c r="M221" s="6"/>
      <c r="N221" s="6"/>
      <c r="O221" s="6"/>
      <c r="P221" s="6"/>
      <c r="Q221" s="10"/>
      <c r="R221" s="10"/>
      <c r="S221" s="10"/>
      <c r="T221" s="10"/>
    </row>
    <row r="222" spans="1:20" ht="15.75" x14ac:dyDescent="0.25">
      <c r="A222" s="6"/>
      <c r="B222" s="6"/>
      <c r="C222" s="6"/>
      <c r="D222" s="6"/>
      <c r="E222" s="6"/>
      <c r="F222" s="6"/>
      <c r="G222" s="6"/>
      <c r="H222" s="6"/>
      <c r="I222" s="6"/>
      <c r="J222" s="6"/>
      <c r="K222" s="6"/>
      <c r="L222" s="6"/>
      <c r="M222" s="6"/>
      <c r="N222" s="6"/>
      <c r="O222" s="6"/>
      <c r="P222" s="6"/>
      <c r="Q222" s="10"/>
      <c r="R222" s="10"/>
      <c r="S222" s="10"/>
      <c r="T222" s="10"/>
    </row>
    <row r="223" spans="1:20" ht="15.75" x14ac:dyDescent="0.25">
      <c r="A223" s="6"/>
      <c r="B223" s="6"/>
      <c r="C223" s="6"/>
      <c r="D223" s="6"/>
      <c r="E223" s="6"/>
      <c r="F223" s="6"/>
      <c r="G223" s="6"/>
      <c r="H223" s="6"/>
      <c r="I223" s="6"/>
      <c r="J223" s="6"/>
      <c r="K223" s="6"/>
      <c r="L223" s="6"/>
      <c r="M223" s="6"/>
      <c r="N223" s="6"/>
      <c r="O223" s="6"/>
      <c r="P223" s="6"/>
      <c r="Q223" s="10"/>
      <c r="R223" s="10"/>
      <c r="S223" s="10"/>
      <c r="T223" s="10"/>
    </row>
    <row r="224" spans="1:20" ht="15.75" x14ac:dyDescent="0.25">
      <c r="A224" s="6"/>
      <c r="B224" s="6"/>
      <c r="C224" s="6"/>
      <c r="D224" s="6"/>
      <c r="E224" s="6"/>
      <c r="F224" s="6"/>
      <c r="G224" s="6"/>
      <c r="H224" s="6"/>
      <c r="I224" s="6"/>
      <c r="J224" s="6"/>
      <c r="K224" s="6"/>
      <c r="L224" s="6"/>
      <c r="M224" s="6"/>
      <c r="N224" s="6"/>
      <c r="O224" s="6"/>
      <c r="P224" s="6"/>
      <c r="Q224" s="10"/>
      <c r="R224" s="10"/>
      <c r="S224" s="10"/>
      <c r="T224" s="10"/>
    </row>
    <row r="225" spans="1:20" ht="15.75" x14ac:dyDescent="0.25">
      <c r="A225" s="6"/>
      <c r="B225" s="6"/>
      <c r="C225" s="6"/>
      <c r="D225" s="6"/>
      <c r="E225" s="6"/>
      <c r="F225" s="6"/>
      <c r="G225" s="6"/>
      <c r="H225" s="6"/>
      <c r="I225" s="6"/>
      <c r="J225" s="6"/>
      <c r="K225" s="6"/>
      <c r="L225" s="6"/>
      <c r="M225" s="6"/>
      <c r="N225" s="6"/>
      <c r="O225" s="6"/>
      <c r="P225" s="6"/>
      <c r="Q225" s="10"/>
      <c r="R225" s="10"/>
      <c r="S225" s="10"/>
      <c r="T225" s="10"/>
    </row>
    <row r="226" spans="1:20" ht="15.75" x14ac:dyDescent="0.25">
      <c r="A226" s="6"/>
      <c r="B226" s="6"/>
      <c r="C226" s="6"/>
      <c r="D226" s="6"/>
      <c r="E226" s="6"/>
      <c r="F226" s="6"/>
      <c r="G226" s="6"/>
      <c r="H226" s="6"/>
      <c r="I226" s="6"/>
      <c r="J226" s="6"/>
      <c r="K226" s="6"/>
      <c r="L226" s="6"/>
      <c r="M226" s="6"/>
      <c r="N226" s="6"/>
      <c r="O226" s="6"/>
      <c r="P226" s="6"/>
      <c r="Q226" s="10"/>
      <c r="R226" s="10"/>
      <c r="S226" s="10"/>
      <c r="T226" s="10"/>
    </row>
    <row r="227" spans="1:20" ht="15.75" x14ac:dyDescent="0.25">
      <c r="A227" s="6"/>
      <c r="B227" s="6"/>
      <c r="C227" s="6"/>
      <c r="D227" s="6"/>
      <c r="E227" s="6"/>
      <c r="F227" s="6"/>
      <c r="G227" s="6"/>
      <c r="H227" s="6"/>
      <c r="I227" s="6"/>
      <c r="J227" s="6"/>
      <c r="K227" s="6"/>
      <c r="L227" s="6"/>
      <c r="M227" s="6"/>
      <c r="N227" s="6"/>
      <c r="O227" s="6"/>
      <c r="P227" s="6"/>
      <c r="Q227" s="10"/>
      <c r="R227" s="10"/>
      <c r="S227" s="10"/>
      <c r="T227" s="10"/>
    </row>
    <row r="228" spans="1:20" ht="15.75" x14ac:dyDescent="0.25">
      <c r="A228" s="6"/>
      <c r="B228" s="6"/>
      <c r="C228" s="6"/>
      <c r="D228" s="6"/>
      <c r="E228" s="6"/>
      <c r="F228" s="6"/>
      <c r="G228" s="6"/>
      <c r="H228" s="6"/>
      <c r="I228" s="6"/>
      <c r="J228" s="6"/>
      <c r="K228" s="6"/>
      <c r="L228" s="6"/>
      <c r="M228" s="6"/>
      <c r="N228" s="6"/>
      <c r="O228" s="6"/>
      <c r="P228" s="6"/>
      <c r="Q228" s="10"/>
      <c r="R228" s="10"/>
      <c r="S228" s="10"/>
      <c r="T228" s="10"/>
    </row>
    <row r="229" spans="1:20" ht="15.75" x14ac:dyDescent="0.25">
      <c r="A229" s="6"/>
      <c r="B229" s="6"/>
      <c r="C229" s="6"/>
      <c r="D229" s="6"/>
      <c r="E229" s="6"/>
      <c r="F229" s="6"/>
      <c r="G229" s="6"/>
      <c r="H229" s="6"/>
      <c r="I229" s="6"/>
      <c r="J229" s="6"/>
      <c r="K229" s="6"/>
      <c r="L229" s="6"/>
      <c r="M229" s="6"/>
      <c r="N229" s="6"/>
      <c r="O229" s="6"/>
      <c r="P229" s="6"/>
      <c r="Q229" s="10"/>
      <c r="R229" s="10"/>
      <c r="S229" s="10"/>
      <c r="T229" s="10"/>
    </row>
    <row r="230" spans="1:20" ht="15.75" x14ac:dyDescent="0.25">
      <c r="A230" s="6"/>
      <c r="B230" s="6"/>
      <c r="C230" s="6"/>
      <c r="D230" s="6"/>
      <c r="E230" s="6"/>
      <c r="F230" s="6"/>
      <c r="G230" s="6"/>
      <c r="H230" s="6"/>
      <c r="I230" s="6"/>
      <c r="J230" s="6"/>
      <c r="K230" s="6"/>
      <c r="L230" s="6"/>
      <c r="M230" s="6"/>
      <c r="N230" s="6"/>
      <c r="O230" s="6"/>
      <c r="P230" s="6"/>
      <c r="Q230" s="10"/>
      <c r="R230" s="10"/>
      <c r="S230" s="10"/>
      <c r="T230" s="10"/>
    </row>
    <row r="231" spans="1:20" ht="15.75" x14ac:dyDescent="0.25">
      <c r="A231" s="6"/>
      <c r="B231" s="6"/>
      <c r="C231" s="6"/>
      <c r="D231" s="6"/>
      <c r="E231" s="6"/>
      <c r="F231" s="6"/>
      <c r="G231" s="6"/>
      <c r="H231" s="6"/>
      <c r="I231" s="6"/>
      <c r="J231" s="6"/>
      <c r="K231" s="6"/>
      <c r="L231" s="6"/>
      <c r="M231" s="6"/>
      <c r="N231" s="6"/>
      <c r="O231" s="6"/>
      <c r="P231" s="6"/>
      <c r="Q231" s="10"/>
      <c r="R231" s="10"/>
      <c r="S231" s="10"/>
      <c r="T231" s="10"/>
    </row>
    <row r="232" spans="1:20" ht="15.75" x14ac:dyDescent="0.25">
      <c r="A232" s="6"/>
      <c r="B232" s="6"/>
      <c r="C232" s="6"/>
      <c r="D232" s="6"/>
      <c r="E232" s="6"/>
      <c r="F232" s="6"/>
      <c r="G232" s="6"/>
      <c r="H232" s="6"/>
      <c r="I232" s="6"/>
      <c r="J232" s="6"/>
      <c r="K232" s="6"/>
      <c r="L232" s="6"/>
      <c r="M232" s="6"/>
      <c r="N232" s="6"/>
      <c r="O232" s="6"/>
      <c r="P232" s="6"/>
      <c r="Q232" s="10"/>
      <c r="R232" s="10"/>
      <c r="S232" s="10"/>
      <c r="T232" s="10"/>
    </row>
    <row r="233" spans="1:20" ht="15.75" x14ac:dyDescent="0.25">
      <c r="A233" s="6"/>
      <c r="B233" s="6"/>
      <c r="C233" s="6"/>
      <c r="D233" s="6"/>
      <c r="E233" s="6"/>
      <c r="F233" s="6"/>
      <c r="G233" s="6"/>
      <c r="H233" s="6"/>
      <c r="I233" s="6"/>
      <c r="J233" s="6"/>
      <c r="K233" s="6"/>
      <c r="L233" s="6"/>
      <c r="M233" s="6"/>
      <c r="N233" s="6"/>
      <c r="O233" s="6"/>
      <c r="P233" s="6"/>
      <c r="Q233" s="10"/>
      <c r="R233" s="10"/>
      <c r="S233" s="10"/>
      <c r="T233" s="10"/>
    </row>
    <row r="234" spans="1:20" ht="15.75" x14ac:dyDescent="0.25">
      <c r="A234" s="6"/>
      <c r="B234" s="6"/>
      <c r="C234" s="6"/>
      <c r="D234" s="6"/>
      <c r="E234" s="6"/>
      <c r="F234" s="6"/>
      <c r="G234" s="6"/>
      <c r="H234" s="6"/>
      <c r="I234" s="6"/>
      <c r="J234" s="6"/>
      <c r="K234" s="6"/>
      <c r="L234" s="6"/>
      <c r="M234" s="6"/>
      <c r="N234" s="6"/>
      <c r="O234" s="6"/>
      <c r="P234" s="6"/>
      <c r="Q234" s="10"/>
      <c r="R234" s="10"/>
      <c r="S234" s="10"/>
      <c r="T234" s="10"/>
    </row>
    <row r="235" spans="1:20" ht="15.75" x14ac:dyDescent="0.25">
      <c r="A235" s="6"/>
      <c r="B235" s="6"/>
      <c r="C235" s="6"/>
      <c r="D235" s="6"/>
      <c r="E235" s="6"/>
      <c r="F235" s="6"/>
      <c r="G235" s="6"/>
      <c r="H235" s="6"/>
      <c r="I235" s="6"/>
      <c r="J235" s="6"/>
      <c r="K235" s="6"/>
      <c r="L235" s="6"/>
      <c r="M235" s="6"/>
      <c r="N235" s="6"/>
      <c r="O235" s="6"/>
      <c r="P235" s="6"/>
      <c r="Q235" s="10"/>
      <c r="R235" s="10"/>
      <c r="S235" s="10"/>
      <c r="T235" s="10"/>
    </row>
    <row r="236" spans="1:20" ht="15.75" x14ac:dyDescent="0.25">
      <c r="A236" s="6"/>
      <c r="B236" s="6"/>
      <c r="C236" s="6"/>
      <c r="D236" s="6"/>
      <c r="E236" s="6"/>
      <c r="F236" s="6"/>
      <c r="G236" s="6"/>
      <c r="H236" s="6"/>
      <c r="I236" s="6"/>
      <c r="J236" s="6"/>
      <c r="K236" s="6"/>
      <c r="L236" s="6"/>
      <c r="M236" s="6"/>
      <c r="N236" s="6"/>
      <c r="O236" s="6"/>
      <c r="P236" s="6"/>
      <c r="Q236" s="10"/>
      <c r="R236" s="10"/>
      <c r="S236" s="10"/>
      <c r="T236" s="10"/>
    </row>
    <row r="237" spans="1:20" ht="15.75" x14ac:dyDescent="0.25">
      <c r="A237" s="6"/>
      <c r="B237" s="6"/>
      <c r="C237" s="6"/>
      <c r="D237" s="6"/>
      <c r="E237" s="6"/>
      <c r="F237" s="6"/>
      <c r="G237" s="6"/>
      <c r="H237" s="6"/>
      <c r="I237" s="6"/>
      <c r="J237" s="6"/>
      <c r="K237" s="6"/>
      <c r="L237" s="6"/>
      <c r="M237" s="6"/>
      <c r="N237" s="6"/>
      <c r="O237" s="6"/>
      <c r="P237" s="6"/>
      <c r="Q237" s="10"/>
      <c r="R237" s="10"/>
      <c r="S237" s="10"/>
      <c r="T237" s="10"/>
    </row>
    <row r="238" spans="1:20" ht="15.75" x14ac:dyDescent="0.25">
      <c r="A238" s="6"/>
      <c r="B238" s="6"/>
      <c r="C238" s="6"/>
      <c r="D238" s="6"/>
      <c r="E238" s="6"/>
      <c r="F238" s="6"/>
      <c r="G238" s="6"/>
      <c r="H238" s="6"/>
      <c r="I238" s="6"/>
      <c r="J238" s="6"/>
      <c r="K238" s="6"/>
      <c r="L238" s="6"/>
      <c r="M238" s="6"/>
      <c r="N238" s="6"/>
      <c r="O238" s="6"/>
      <c r="P238" s="6"/>
      <c r="Q238" s="10"/>
      <c r="R238" s="10"/>
      <c r="S238" s="10"/>
      <c r="T238" s="10"/>
    </row>
    <row r="239" spans="1:20" ht="15.75" x14ac:dyDescent="0.25">
      <c r="A239" s="6"/>
      <c r="B239" s="6"/>
      <c r="C239" s="6"/>
      <c r="D239" s="6"/>
      <c r="E239" s="6"/>
      <c r="F239" s="6"/>
      <c r="G239" s="6"/>
      <c r="H239" s="6"/>
      <c r="I239" s="6"/>
      <c r="J239" s="6"/>
      <c r="K239" s="6"/>
      <c r="L239" s="6"/>
      <c r="M239" s="6"/>
      <c r="N239" s="6"/>
      <c r="O239" s="6"/>
      <c r="P239" s="6"/>
      <c r="Q239" s="10"/>
      <c r="R239" s="10"/>
      <c r="S239" s="10"/>
      <c r="T239" s="10"/>
    </row>
    <row r="240" spans="1:20" ht="15.75" x14ac:dyDescent="0.25">
      <c r="A240" s="6"/>
      <c r="B240" s="6"/>
      <c r="C240" s="6"/>
      <c r="D240" s="6"/>
      <c r="E240" s="6"/>
      <c r="F240" s="6"/>
      <c r="G240" s="6"/>
      <c r="H240" s="6"/>
      <c r="I240" s="6"/>
      <c r="J240" s="6"/>
      <c r="K240" s="6"/>
      <c r="L240" s="6"/>
      <c r="M240" s="6"/>
      <c r="N240" s="6"/>
      <c r="O240" s="6"/>
      <c r="P240" s="6"/>
      <c r="Q240" s="10"/>
      <c r="R240" s="10"/>
      <c r="S240" s="10"/>
      <c r="T240" s="10"/>
    </row>
    <row r="241" spans="1:20" ht="15.75" x14ac:dyDescent="0.25">
      <c r="A241" s="6"/>
      <c r="B241" s="6"/>
      <c r="C241" s="6"/>
      <c r="D241" s="6"/>
      <c r="E241" s="6"/>
      <c r="F241" s="6"/>
      <c r="G241" s="6"/>
      <c r="H241" s="6"/>
      <c r="I241" s="6"/>
      <c r="J241" s="6"/>
      <c r="K241" s="6"/>
      <c r="L241" s="6"/>
      <c r="M241" s="6"/>
      <c r="N241" s="6"/>
      <c r="O241" s="6"/>
      <c r="P241" s="6"/>
      <c r="Q241" s="10"/>
      <c r="R241" s="10"/>
      <c r="S241" s="10"/>
      <c r="T241" s="10"/>
    </row>
    <row r="242" spans="1:20" ht="15.75" x14ac:dyDescent="0.25">
      <c r="A242" s="6"/>
      <c r="B242" s="6"/>
      <c r="C242" s="6"/>
      <c r="D242" s="6"/>
      <c r="E242" s="6"/>
      <c r="F242" s="6"/>
      <c r="G242" s="6"/>
      <c r="H242" s="6"/>
      <c r="I242" s="6"/>
      <c r="J242" s="6"/>
      <c r="K242" s="6"/>
      <c r="L242" s="6"/>
      <c r="M242" s="6"/>
      <c r="N242" s="6"/>
      <c r="O242" s="6"/>
      <c r="P242" s="6"/>
      <c r="Q242" s="10"/>
      <c r="R242" s="10"/>
      <c r="S242" s="10"/>
      <c r="T242" s="10"/>
    </row>
    <row r="243" spans="1:20" ht="15.75" x14ac:dyDescent="0.25">
      <c r="A243" s="6"/>
      <c r="B243" s="6"/>
      <c r="C243" s="6"/>
      <c r="D243" s="6"/>
      <c r="E243" s="6"/>
      <c r="F243" s="6"/>
      <c r="G243" s="6"/>
      <c r="H243" s="6"/>
      <c r="I243" s="6"/>
      <c r="J243" s="6"/>
      <c r="K243" s="6"/>
      <c r="L243" s="6"/>
      <c r="M243" s="6"/>
      <c r="N243" s="6"/>
      <c r="O243" s="6"/>
      <c r="P243" s="6"/>
      <c r="Q243" s="10"/>
      <c r="R243" s="10"/>
      <c r="S243" s="10"/>
      <c r="T243" s="10"/>
    </row>
    <row r="244" spans="1:20" ht="15.75" x14ac:dyDescent="0.25">
      <c r="A244" s="6"/>
      <c r="B244" s="6"/>
      <c r="C244" s="6"/>
      <c r="D244" s="6"/>
      <c r="E244" s="6"/>
      <c r="F244" s="6"/>
      <c r="G244" s="6"/>
      <c r="H244" s="6"/>
      <c r="I244" s="6"/>
      <c r="J244" s="6"/>
      <c r="K244" s="6"/>
      <c r="L244" s="6"/>
      <c r="M244" s="6"/>
      <c r="N244" s="6"/>
      <c r="O244" s="6"/>
      <c r="P244" s="6"/>
      <c r="Q244" s="10"/>
      <c r="R244" s="10"/>
      <c r="S244" s="10"/>
      <c r="T244" s="10"/>
    </row>
    <row r="245" spans="1:20" ht="15.75" x14ac:dyDescent="0.25">
      <c r="A245" s="6"/>
      <c r="B245" s="6"/>
      <c r="C245" s="6"/>
      <c r="D245" s="6"/>
      <c r="E245" s="6"/>
      <c r="F245" s="6"/>
      <c r="G245" s="6"/>
      <c r="H245" s="6"/>
      <c r="I245" s="6"/>
      <c r="J245" s="6"/>
      <c r="K245" s="6"/>
      <c r="L245" s="6"/>
      <c r="M245" s="6"/>
      <c r="N245" s="6"/>
      <c r="O245" s="6"/>
      <c r="P245" s="6"/>
      <c r="Q245" s="10"/>
      <c r="R245" s="10"/>
      <c r="S245" s="10"/>
      <c r="T245" s="10"/>
    </row>
    <row r="246" spans="1:20" ht="15.75" x14ac:dyDescent="0.25">
      <c r="A246" s="6"/>
      <c r="B246" s="6"/>
      <c r="C246" s="6"/>
      <c r="D246" s="6"/>
      <c r="E246" s="6"/>
      <c r="F246" s="6"/>
      <c r="G246" s="6"/>
      <c r="H246" s="6"/>
      <c r="I246" s="6"/>
      <c r="J246" s="6"/>
      <c r="K246" s="6"/>
      <c r="L246" s="6"/>
      <c r="M246" s="6"/>
      <c r="N246" s="6"/>
      <c r="O246" s="6"/>
      <c r="P246" s="6"/>
      <c r="Q246" s="10"/>
      <c r="R246" s="10"/>
      <c r="S246" s="10"/>
      <c r="T246" s="10"/>
    </row>
    <row r="247" spans="1:20" ht="15.75" x14ac:dyDescent="0.25">
      <c r="A247" s="6"/>
      <c r="B247" s="6"/>
      <c r="C247" s="6"/>
      <c r="D247" s="6"/>
      <c r="E247" s="6"/>
      <c r="F247" s="6"/>
      <c r="G247" s="6"/>
      <c r="H247" s="6"/>
      <c r="I247" s="6"/>
      <c r="J247" s="6"/>
      <c r="K247" s="6"/>
      <c r="L247" s="6"/>
      <c r="M247" s="6"/>
      <c r="N247" s="6"/>
      <c r="O247" s="6"/>
      <c r="P247" s="6"/>
      <c r="Q247" s="10"/>
      <c r="R247" s="10"/>
      <c r="S247" s="10"/>
      <c r="T247" s="10"/>
    </row>
  </sheetData>
  <mergeCells count="331">
    <mergeCell ref="G94:I94"/>
    <mergeCell ref="J94:L94"/>
    <mergeCell ref="M94:O94"/>
    <mergeCell ref="P94:T94"/>
    <mergeCell ref="A93:F93"/>
    <mergeCell ref="G93:I93"/>
    <mergeCell ref="A104:T104"/>
    <mergeCell ref="A100:F100"/>
    <mergeCell ref="G100:I100"/>
    <mergeCell ref="J100:L100"/>
    <mergeCell ref="M100:O100"/>
    <mergeCell ref="P100:T100"/>
    <mergeCell ref="A103:T103"/>
    <mergeCell ref="A96:F96"/>
    <mergeCell ref="G96:I96"/>
    <mergeCell ref="J96:L96"/>
    <mergeCell ref="M96:O96"/>
    <mergeCell ref="P96:T96"/>
    <mergeCell ref="A97:F97"/>
    <mergeCell ref="G97:I97"/>
    <mergeCell ref="J97:L97"/>
    <mergeCell ref="M97:O97"/>
    <mergeCell ref="P97:T97"/>
    <mergeCell ref="A98:F98"/>
    <mergeCell ref="G98:I98"/>
    <mergeCell ref="J98:L98"/>
    <mergeCell ref="J99:L99"/>
    <mergeCell ref="M99:O99"/>
    <mergeCell ref="P99:T99"/>
    <mergeCell ref="A95:F95"/>
    <mergeCell ref="G95:I95"/>
    <mergeCell ref="J95:L95"/>
    <mergeCell ref="M95:O95"/>
    <mergeCell ref="P95:T95"/>
    <mergeCell ref="M98:O98"/>
    <mergeCell ref="P98:T98"/>
    <mergeCell ref="A99:F99"/>
    <mergeCell ref="G99:I99"/>
    <mergeCell ref="J93:L93"/>
    <mergeCell ref="M93:O93"/>
    <mergeCell ref="P93:T93"/>
    <mergeCell ref="A94:F94"/>
    <mergeCell ref="P83:T83"/>
    <mergeCell ref="F86:M86"/>
    <mergeCell ref="A88:F88"/>
    <mergeCell ref="G88:I88"/>
    <mergeCell ref="J88:T88"/>
    <mergeCell ref="A90:F90"/>
    <mergeCell ref="G90:I90"/>
    <mergeCell ref="J90:L90"/>
    <mergeCell ref="M90:O90"/>
    <mergeCell ref="P90:T90"/>
    <mergeCell ref="A91:F91"/>
    <mergeCell ref="G91:I91"/>
    <mergeCell ref="J91:L91"/>
    <mergeCell ref="M91:O91"/>
    <mergeCell ref="P91:T91"/>
    <mergeCell ref="A92:F92"/>
    <mergeCell ref="G92:I92"/>
    <mergeCell ref="J92:L92"/>
    <mergeCell ref="M92:O92"/>
    <mergeCell ref="P92:T92"/>
    <mergeCell ref="A80:F80"/>
    <mergeCell ref="G80:I80"/>
    <mergeCell ref="J80:L80"/>
    <mergeCell ref="M80:O80"/>
    <mergeCell ref="P80:T80"/>
    <mergeCell ref="A89:F89"/>
    <mergeCell ref="G89:I89"/>
    <mergeCell ref="J89:L89"/>
    <mergeCell ref="M89:O89"/>
    <mergeCell ref="P89:T89"/>
    <mergeCell ref="A81:F81"/>
    <mergeCell ref="G81:I81"/>
    <mergeCell ref="J81:L81"/>
    <mergeCell ref="M81:O81"/>
    <mergeCell ref="P81:T81"/>
    <mergeCell ref="A82:F82"/>
    <mergeCell ref="G82:I82"/>
    <mergeCell ref="J82:L82"/>
    <mergeCell ref="M82:O82"/>
    <mergeCell ref="P82:T82"/>
    <mergeCell ref="A83:F83"/>
    <mergeCell ref="G83:I83"/>
    <mergeCell ref="J83:L83"/>
    <mergeCell ref="M83:O83"/>
    <mergeCell ref="A78:F78"/>
    <mergeCell ref="G78:I78"/>
    <mergeCell ref="J78:L78"/>
    <mergeCell ref="M78:O78"/>
    <mergeCell ref="P78:T78"/>
    <mergeCell ref="A79:F79"/>
    <mergeCell ref="G79:I79"/>
    <mergeCell ref="J79:L79"/>
    <mergeCell ref="M79:O79"/>
    <mergeCell ref="P79:T79"/>
    <mergeCell ref="A76:F76"/>
    <mergeCell ref="G76:I76"/>
    <mergeCell ref="J76:L76"/>
    <mergeCell ref="M76:O76"/>
    <mergeCell ref="P76:T76"/>
    <mergeCell ref="A77:F77"/>
    <mergeCell ref="G77:I77"/>
    <mergeCell ref="J77:L77"/>
    <mergeCell ref="M77:O77"/>
    <mergeCell ref="P77:T77"/>
    <mergeCell ref="A74:F74"/>
    <mergeCell ref="G74:I74"/>
    <mergeCell ref="J74:L74"/>
    <mergeCell ref="M74:O74"/>
    <mergeCell ref="P74:T74"/>
    <mergeCell ref="A75:F75"/>
    <mergeCell ref="G75:I75"/>
    <mergeCell ref="J75:L75"/>
    <mergeCell ref="M75:O75"/>
    <mergeCell ref="P75:T75"/>
    <mergeCell ref="P67:T67"/>
    <mergeCell ref="G70:M70"/>
    <mergeCell ref="A71:F71"/>
    <mergeCell ref="G71:O71"/>
    <mergeCell ref="P71:T71"/>
    <mergeCell ref="A73:F73"/>
    <mergeCell ref="G73:I73"/>
    <mergeCell ref="J73:L73"/>
    <mergeCell ref="M73:O73"/>
    <mergeCell ref="P73:T73"/>
    <mergeCell ref="A64:F64"/>
    <mergeCell ref="G64:I64"/>
    <mergeCell ref="J64:L64"/>
    <mergeCell ref="M64:O64"/>
    <mergeCell ref="P64:T64"/>
    <mergeCell ref="A72:F72"/>
    <mergeCell ref="G72:I72"/>
    <mergeCell ref="J72:L72"/>
    <mergeCell ref="M72:O72"/>
    <mergeCell ref="P72:T72"/>
    <mergeCell ref="A65:F65"/>
    <mergeCell ref="G65:I65"/>
    <mergeCell ref="J65:L65"/>
    <mergeCell ref="M65:O65"/>
    <mergeCell ref="P65:T65"/>
    <mergeCell ref="A66:F66"/>
    <mergeCell ref="G66:I66"/>
    <mergeCell ref="J66:L66"/>
    <mergeCell ref="M66:O66"/>
    <mergeCell ref="P66:T66"/>
    <mergeCell ref="A67:F67"/>
    <mergeCell ref="G67:I67"/>
    <mergeCell ref="J67:L67"/>
    <mergeCell ref="M67:O67"/>
    <mergeCell ref="A62:F62"/>
    <mergeCell ref="G62:I62"/>
    <mergeCell ref="J62:L62"/>
    <mergeCell ref="M62:O62"/>
    <mergeCell ref="P62:T62"/>
    <mergeCell ref="A63:F63"/>
    <mergeCell ref="G63:I63"/>
    <mergeCell ref="J63:L63"/>
    <mergeCell ref="M63:O63"/>
    <mergeCell ref="P63:T63"/>
    <mergeCell ref="A60:F60"/>
    <mergeCell ref="G60:I60"/>
    <mergeCell ref="J60:L60"/>
    <mergeCell ref="M60:O60"/>
    <mergeCell ref="P60:T60"/>
    <mergeCell ref="A61:F61"/>
    <mergeCell ref="G61:I61"/>
    <mergeCell ref="J61:L61"/>
    <mergeCell ref="M61:O61"/>
    <mergeCell ref="P61:T61"/>
    <mergeCell ref="A58:F58"/>
    <mergeCell ref="G58:I58"/>
    <mergeCell ref="J58:L58"/>
    <mergeCell ref="M58:O58"/>
    <mergeCell ref="P58:T58"/>
    <mergeCell ref="A59:F59"/>
    <mergeCell ref="G59:I59"/>
    <mergeCell ref="J59:L59"/>
    <mergeCell ref="M59:O59"/>
    <mergeCell ref="P59:T59"/>
    <mergeCell ref="A56:F56"/>
    <mergeCell ref="G56:I56"/>
    <mergeCell ref="J56:L56"/>
    <mergeCell ref="M56:O56"/>
    <mergeCell ref="P56:T56"/>
    <mergeCell ref="A57:F57"/>
    <mergeCell ref="G57:I57"/>
    <mergeCell ref="J57:L57"/>
    <mergeCell ref="M57:O57"/>
    <mergeCell ref="P57:T57"/>
    <mergeCell ref="A54:F54"/>
    <mergeCell ref="G54:I54"/>
    <mergeCell ref="J54:L54"/>
    <mergeCell ref="M54:O54"/>
    <mergeCell ref="P54:T54"/>
    <mergeCell ref="A55:F55"/>
    <mergeCell ref="G55:I55"/>
    <mergeCell ref="J55:L55"/>
    <mergeCell ref="M55:O55"/>
    <mergeCell ref="P55:T55"/>
    <mergeCell ref="A52:F52"/>
    <mergeCell ref="G52:I52"/>
    <mergeCell ref="J52:L52"/>
    <mergeCell ref="M52:O52"/>
    <mergeCell ref="P52:T52"/>
    <mergeCell ref="A53:F53"/>
    <mergeCell ref="G53:I53"/>
    <mergeCell ref="J53:L53"/>
    <mergeCell ref="M53:O53"/>
    <mergeCell ref="P53:T53"/>
    <mergeCell ref="A50:F50"/>
    <mergeCell ref="G50:I50"/>
    <mergeCell ref="J50:L50"/>
    <mergeCell ref="M50:O50"/>
    <mergeCell ref="P50:T50"/>
    <mergeCell ref="A51:F51"/>
    <mergeCell ref="G51:I51"/>
    <mergeCell ref="J51:L51"/>
    <mergeCell ref="M51:O51"/>
    <mergeCell ref="P51:T51"/>
    <mergeCell ref="A44:F44"/>
    <mergeCell ref="G44:J44"/>
    <mergeCell ref="K44:N44"/>
    <mergeCell ref="O44:T44"/>
    <mergeCell ref="A47:F47"/>
    <mergeCell ref="G47:O47"/>
    <mergeCell ref="P47:T47"/>
    <mergeCell ref="A49:F49"/>
    <mergeCell ref="G49:I49"/>
    <mergeCell ref="J49:L49"/>
    <mergeCell ref="M49:O49"/>
    <mergeCell ref="P49:T49"/>
    <mergeCell ref="O41:T41"/>
    <mergeCell ref="A42:F42"/>
    <mergeCell ref="G42:J42"/>
    <mergeCell ref="K42:N42"/>
    <mergeCell ref="O42:T42"/>
    <mergeCell ref="A43:F43"/>
    <mergeCell ref="G43:J43"/>
    <mergeCell ref="K43:N43"/>
    <mergeCell ref="O43:T43"/>
    <mergeCell ref="A36:F36"/>
    <mergeCell ref="G36:J36"/>
    <mergeCell ref="K36:N36"/>
    <mergeCell ref="O36:T36"/>
    <mergeCell ref="A37:F37"/>
    <mergeCell ref="G37:J37"/>
    <mergeCell ref="K37:N37"/>
    <mergeCell ref="O37:T37"/>
    <mergeCell ref="A48:F48"/>
    <mergeCell ref="G48:I48"/>
    <mergeCell ref="J48:L48"/>
    <mergeCell ref="M48:O48"/>
    <mergeCell ref="P48:T48"/>
    <mergeCell ref="A39:F39"/>
    <mergeCell ref="G39:J39"/>
    <mergeCell ref="K39:N39"/>
    <mergeCell ref="O39:T39"/>
    <mergeCell ref="A40:F40"/>
    <mergeCell ref="G40:J40"/>
    <mergeCell ref="K40:N40"/>
    <mergeCell ref="O40:T40"/>
    <mergeCell ref="A41:F41"/>
    <mergeCell ref="G41:J41"/>
    <mergeCell ref="K41:N41"/>
    <mergeCell ref="A38:F38"/>
    <mergeCell ref="G38:J38"/>
    <mergeCell ref="K38:N38"/>
    <mergeCell ref="O38:T38"/>
    <mergeCell ref="A31:F31"/>
    <mergeCell ref="G31:J31"/>
    <mergeCell ref="K31:N31"/>
    <mergeCell ref="O31:T31"/>
    <mergeCell ref="A32:F32"/>
    <mergeCell ref="G32:J32"/>
    <mergeCell ref="K32:N32"/>
    <mergeCell ref="O32:T32"/>
    <mergeCell ref="A33:F33"/>
    <mergeCell ref="G33:J33"/>
    <mergeCell ref="K33:N33"/>
    <mergeCell ref="O33:T33"/>
    <mergeCell ref="A34:F34"/>
    <mergeCell ref="G34:J34"/>
    <mergeCell ref="K34:N34"/>
    <mergeCell ref="O34:T34"/>
    <mergeCell ref="A35:F35"/>
    <mergeCell ref="G35:J35"/>
    <mergeCell ref="K35:N35"/>
    <mergeCell ref="O35:T35"/>
    <mergeCell ref="A28:H28"/>
    <mergeCell ref="I28:T28"/>
    <mergeCell ref="A17:H17"/>
    <mergeCell ref="I17:T17"/>
    <mergeCell ref="A18:H18"/>
    <mergeCell ref="I18:T18"/>
    <mergeCell ref="A19:H19"/>
    <mergeCell ref="I19:T19"/>
    <mergeCell ref="A20:H20"/>
    <mergeCell ref="I20:T20"/>
    <mergeCell ref="A21:H21"/>
    <mergeCell ref="I21:T21"/>
    <mergeCell ref="A22:H22"/>
    <mergeCell ref="I22:T22"/>
    <mergeCell ref="A23:H23"/>
    <mergeCell ref="I23:T23"/>
    <mergeCell ref="A24:H24"/>
    <mergeCell ref="I24:T24"/>
    <mergeCell ref="A25:H25"/>
    <mergeCell ref="I25:T25"/>
    <mergeCell ref="A26:H26"/>
    <mergeCell ref="I26:T26"/>
    <mergeCell ref="A27:H27"/>
    <mergeCell ref="I27:T27"/>
    <mergeCell ref="A16:H16"/>
    <mergeCell ref="I16:T16"/>
    <mergeCell ref="F6:M6"/>
    <mergeCell ref="H7:L7"/>
    <mergeCell ref="A9:H9"/>
    <mergeCell ref="I9:T9"/>
    <mergeCell ref="A10:H10"/>
    <mergeCell ref="I10:T10"/>
    <mergeCell ref="A11:H11"/>
    <mergeCell ref="I11:T11"/>
    <mergeCell ref="A12:H12"/>
    <mergeCell ref="I12:T12"/>
    <mergeCell ref="A13:H13"/>
    <mergeCell ref="I13:T13"/>
    <mergeCell ref="A14:H14"/>
    <mergeCell ref="I14:T14"/>
    <mergeCell ref="A15:H15"/>
    <mergeCell ref="I15:T15"/>
  </mergeCells>
  <hyperlinks>
    <hyperlink ref="A13" r:id="rId1" display="consultantplus://offline/ref=14AA3FABBD3A96766F7A204FAAFD040299570CE50B2A873AB4E84F727B13BBF1A1A14F6C9694F2E6AF8491ECDAy1I0H"/>
  </hyperlinks>
  <pageMargins left="0.7" right="0.7" top="0.75" bottom="0.75" header="0.3" footer="0.3"/>
  <pageSetup paperSize="9" scale="72" orientation="landscape" verticalDpi="0"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4">
    <tabColor theme="7" tint="0.79998168889431442"/>
  </sheetPr>
  <dimension ref="A1:F25"/>
  <sheetViews>
    <sheetView view="pageBreakPreview" zoomScale="60" zoomScaleNormal="70" workbookViewId="0">
      <selection activeCell="D42" sqref="D42"/>
    </sheetView>
  </sheetViews>
  <sheetFormatPr defaultRowHeight="15" x14ac:dyDescent="0.25"/>
  <cols>
    <col min="1" max="1" width="6" style="568" bestFit="1" customWidth="1"/>
    <col min="2" max="2" width="58.42578125" style="568" customWidth="1"/>
    <col min="3" max="3" width="12" style="568" customWidth="1"/>
    <col min="4" max="4" width="22.140625" style="569" customWidth="1"/>
    <col min="5" max="5" width="17" style="568" customWidth="1"/>
    <col min="6" max="6" width="41.28515625" style="568" customWidth="1"/>
    <col min="7" max="16384" width="9.140625" style="568"/>
  </cols>
  <sheetData>
    <row r="1" spans="1:6" x14ac:dyDescent="0.25">
      <c r="F1" s="625" t="s">
        <v>1413</v>
      </c>
    </row>
    <row r="2" spans="1:6" x14ac:dyDescent="0.25">
      <c r="F2" s="625" t="s">
        <v>295</v>
      </c>
    </row>
    <row r="3" spans="1:6" x14ac:dyDescent="0.25">
      <c r="F3" s="625" t="s">
        <v>296</v>
      </c>
    </row>
    <row r="4" spans="1:6" x14ac:dyDescent="0.25">
      <c r="F4" s="625" t="s">
        <v>297</v>
      </c>
    </row>
    <row r="5" spans="1:6" x14ac:dyDescent="0.25">
      <c r="A5" s="575"/>
      <c r="B5" s="575"/>
      <c r="C5" s="575"/>
      <c r="D5" s="575"/>
      <c r="E5" s="575"/>
      <c r="F5" s="579"/>
    </row>
    <row r="6" spans="1:6" ht="33" customHeight="1" x14ac:dyDescent="0.25">
      <c r="A6" s="2047" t="s">
        <v>1414</v>
      </c>
      <c r="B6" s="2047" t="s">
        <v>1451</v>
      </c>
      <c r="C6" s="2047" t="s">
        <v>1452</v>
      </c>
      <c r="D6" s="2047" t="s">
        <v>1415</v>
      </c>
      <c r="E6" s="1057" t="s">
        <v>1453</v>
      </c>
      <c r="F6" s="1059"/>
    </row>
    <row r="7" spans="1:6" ht="38.25" customHeight="1" x14ac:dyDescent="0.25">
      <c r="A7" s="2048"/>
      <c r="B7" s="2048"/>
      <c r="C7" s="2048"/>
      <c r="D7" s="2048"/>
      <c r="E7" s="584" t="s">
        <v>1454</v>
      </c>
      <c r="F7" s="584" t="s">
        <v>1455</v>
      </c>
    </row>
    <row r="8" spans="1:6" x14ac:dyDescent="0.25">
      <c r="A8" s="580"/>
      <c r="B8" s="581"/>
      <c r="C8" s="582"/>
      <c r="D8" s="582"/>
      <c r="E8" s="582"/>
      <c r="F8" s="582"/>
    </row>
    <row r="9" spans="1:6" x14ac:dyDescent="0.25">
      <c r="A9" s="580"/>
      <c r="B9" s="581"/>
      <c r="C9" s="582"/>
      <c r="D9" s="582"/>
      <c r="E9" s="582"/>
      <c r="F9" s="582"/>
    </row>
    <row r="10" spans="1:6" x14ac:dyDescent="0.25">
      <c r="A10" s="580"/>
      <c r="B10" s="581"/>
      <c r="C10" s="582"/>
      <c r="D10" s="582"/>
      <c r="E10" s="582"/>
      <c r="F10" s="582"/>
    </row>
    <row r="11" spans="1:6" x14ac:dyDescent="0.25">
      <c r="A11" s="580"/>
      <c r="B11" s="581"/>
      <c r="C11" s="582"/>
      <c r="D11" s="582"/>
      <c r="E11" s="582"/>
      <c r="F11" s="582"/>
    </row>
    <row r="12" spans="1:6" x14ac:dyDescent="0.25">
      <c r="A12" s="583"/>
      <c r="B12" s="583"/>
      <c r="C12" s="583"/>
      <c r="D12" s="583"/>
      <c r="E12" s="583"/>
      <c r="F12" s="583"/>
    </row>
    <row r="13" spans="1:6" x14ac:dyDescent="0.25">
      <c r="A13" s="583"/>
      <c r="B13" s="583"/>
      <c r="C13" s="583"/>
      <c r="D13" s="583"/>
      <c r="E13" s="583"/>
      <c r="F13" s="583"/>
    </row>
    <row r="14" spans="1:6" x14ac:dyDescent="0.25">
      <c r="A14" s="583"/>
      <c r="B14" s="583"/>
      <c r="C14" s="583"/>
      <c r="D14" s="583"/>
      <c r="E14" s="583"/>
      <c r="F14" s="583"/>
    </row>
    <row r="15" spans="1:6" x14ac:dyDescent="0.25">
      <c r="A15" s="583"/>
      <c r="B15" s="583"/>
      <c r="C15" s="583"/>
      <c r="D15" s="583"/>
      <c r="E15" s="583"/>
      <c r="F15" s="583"/>
    </row>
    <row r="16" spans="1:6" x14ac:dyDescent="0.25">
      <c r="A16" s="583"/>
      <c r="B16" s="583"/>
      <c r="C16" s="583"/>
      <c r="D16" s="583"/>
      <c r="E16" s="583"/>
      <c r="F16" s="583"/>
    </row>
    <row r="17" spans="1:6" x14ac:dyDescent="0.25">
      <c r="A17" s="583"/>
      <c r="B17" s="583"/>
      <c r="C17" s="583"/>
      <c r="D17" s="583"/>
      <c r="E17" s="583"/>
      <c r="F17" s="583"/>
    </row>
    <row r="18" spans="1:6" x14ac:dyDescent="0.25">
      <c r="A18" s="583"/>
      <c r="B18" s="583"/>
      <c r="C18" s="583"/>
      <c r="D18" s="583"/>
      <c r="E18" s="583"/>
      <c r="F18" s="583"/>
    </row>
    <row r="19" spans="1:6" ht="45" customHeight="1" x14ac:dyDescent="0.25">
      <c r="A19" s="583"/>
      <c r="B19" s="583"/>
      <c r="C19" s="583"/>
      <c r="D19" s="583"/>
      <c r="E19" s="583"/>
      <c r="F19" s="583"/>
    </row>
    <row r="20" spans="1:6" x14ac:dyDescent="0.25">
      <c r="A20" s="575"/>
      <c r="B20" s="575"/>
      <c r="C20" s="575"/>
      <c r="D20" s="575"/>
      <c r="E20" s="575"/>
      <c r="F20" s="575"/>
    </row>
    <row r="21" spans="1:6" x14ac:dyDescent="0.25">
      <c r="A21" s="2201" t="s">
        <v>1456</v>
      </c>
      <c r="B21" s="2202"/>
      <c r="C21" s="2202"/>
      <c r="D21" s="2202"/>
      <c r="E21" s="2202"/>
      <c r="F21" s="2202"/>
    </row>
    <row r="22" spans="1:6" ht="15" hidden="1" customHeight="1" x14ac:dyDescent="0.25"/>
    <row r="23" spans="1:6" ht="15" hidden="1" customHeight="1" x14ac:dyDescent="0.25"/>
    <row r="24" spans="1:6" ht="15" hidden="1" customHeight="1" x14ac:dyDescent="0.25"/>
    <row r="25" spans="1:6" ht="15" hidden="1" customHeight="1" x14ac:dyDescent="0.25"/>
  </sheetData>
  <mergeCells count="6">
    <mergeCell ref="A21:F21"/>
    <mergeCell ref="A6:A7"/>
    <mergeCell ref="B6:B7"/>
    <mergeCell ref="C6:C7"/>
    <mergeCell ref="D6:D7"/>
    <mergeCell ref="E6:F6"/>
  </mergeCells>
  <pageMargins left="0.7" right="0.7" top="0.75" bottom="0.75" header="0.3" footer="0.3"/>
  <pageSetup paperSize="9" scale="57"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9">
    <tabColor theme="7" tint="0.79998168889431442"/>
  </sheetPr>
  <dimension ref="A1:P74"/>
  <sheetViews>
    <sheetView zoomScale="70" zoomScaleNormal="70" workbookViewId="0">
      <selection sqref="A1:XFD1048576"/>
    </sheetView>
  </sheetViews>
  <sheetFormatPr defaultRowHeight="15" x14ac:dyDescent="0.25"/>
  <cols>
    <col min="1" max="7" width="9.140625" style="223"/>
    <col min="8" max="16" width="13.5703125" style="223" customWidth="1"/>
    <col min="17" max="16384" width="9.140625" style="223"/>
  </cols>
  <sheetData>
    <row r="1" spans="1:16" ht="18.75" x14ac:dyDescent="0.25">
      <c r="A1" s="898"/>
      <c r="B1" s="898"/>
      <c r="C1" s="898"/>
      <c r="D1" s="898"/>
      <c r="E1" s="898"/>
      <c r="F1" s="898"/>
      <c r="G1" s="898"/>
      <c r="H1" s="898"/>
      <c r="I1" s="898"/>
      <c r="J1" s="898"/>
      <c r="K1" s="898"/>
      <c r="L1" s="898"/>
      <c r="M1" s="898"/>
      <c r="N1" s="906" t="s">
        <v>1698</v>
      </c>
      <c r="O1" s="898"/>
      <c r="P1" s="899"/>
    </row>
    <row r="2" spans="1:16" ht="18.75" x14ac:dyDescent="0.25">
      <c r="A2" s="898"/>
      <c r="B2" s="898"/>
      <c r="C2" s="898"/>
      <c r="D2" s="898"/>
      <c r="E2" s="898"/>
      <c r="F2" s="898"/>
      <c r="G2" s="898"/>
      <c r="H2" s="898"/>
      <c r="I2" s="898"/>
      <c r="J2" s="898"/>
      <c r="K2" s="898"/>
      <c r="L2" s="898"/>
      <c r="M2" s="898"/>
      <c r="N2" s="906" t="s">
        <v>1635</v>
      </c>
      <c r="O2" s="898"/>
      <c r="P2" s="899"/>
    </row>
    <row r="3" spans="1:16" ht="18.75" x14ac:dyDescent="0.25">
      <c r="A3" s="898"/>
      <c r="B3" s="898"/>
      <c r="C3" s="898"/>
      <c r="D3" s="898"/>
      <c r="E3" s="898"/>
      <c r="F3" s="898"/>
      <c r="G3" s="898"/>
      <c r="H3" s="898"/>
      <c r="I3" s="898"/>
      <c r="J3" s="898"/>
      <c r="K3" s="898"/>
      <c r="L3" s="898"/>
      <c r="M3" s="898"/>
      <c r="N3" s="906" t="s">
        <v>1636</v>
      </c>
      <c r="O3" s="898"/>
      <c r="P3" s="899"/>
    </row>
    <row r="4" spans="1:16" ht="18.75" x14ac:dyDescent="0.25">
      <c r="A4" s="898"/>
      <c r="B4" s="898"/>
      <c r="C4" s="898"/>
      <c r="D4" s="898"/>
      <c r="E4" s="898"/>
      <c r="F4" s="898"/>
      <c r="G4" s="898"/>
      <c r="H4" s="898"/>
      <c r="I4" s="898"/>
      <c r="J4" s="898"/>
      <c r="K4" s="898"/>
      <c r="L4" s="898"/>
      <c r="M4" s="898"/>
      <c r="N4" s="906" t="s">
        <v>1796</v>
      </c>
      <c r="O4" s="898"/>
      <c r="P4" s="899"/>
    </row>
    <row r="5" spans="1:16" ht="18.75" x14ac:dyDescent="0.25">
      <c r="A5" s="898"/>
      <c r="B5" s="898"/>
      <c r="C5" s="898"/>
      <c r="D5" s="898"/>
      <c r="E5" s="898"/>
      <c r="F5" s="898"/>
      <c r="G5" s="898"/>
      <c r="H5" s="898"/>
      <c r="I5" s="898"/>
      <c r="J5" s="898"/>
      <c r="K5" s="898"/>
      <c r="L5" s="898"/>
      <c r="M5" s="898"/>
      <c r="N5" s="898"/>
      <c r="O5" s="898"/>
      <c r="P5" s="906"/>
    </row>
    <row r="6" spans="1:16" ht="21.75" x14ac:dyDescent="0.25">
      <c r="A6" s="2136" t="s">
        <v>1797</v>
      </c>
      <c r="B6" s="2136"/>
      <c r="C6" s="2136"/>
      <c r="D6" s="2136"/>
      <c r="E6" s="2136"/>
      <c r="F6" s="2136"/>
      <c r="G6" s="2136"/>
      <c r="H6" s="2136"/>
      <c r="I6" s="2136"/>
      <c r="J6" s="2136"/>
      <c r="K6" s="2136"/>
      <c r="L6" s="2136"/>
      <c r="M6" s="2136"/>
      <c r="N6" s="2136"/>
      <c r="O6" s="2136"/>
      <c r="P6" s="2136"/>
    </row>
    <row r="7" spans="1:16" x14ac:dyDescent="0.25">
      <c r="A7" s="2137" t="s">
        <v>1425</v>
      </c>
      <c r="B7" s="2137"/>
      <c r="C7" s="2137"/>
      <c r="D7" s="2137"/>
      <c r="E7" s="2137"/>
      <c r="F7" s="2137"/>
      <c r="G7" s="2137"/>
      <c r="H7" s="2137"/>
      <c r="I7" s="2137"/>
      <c r="J7" s="2137"/>
      <c r="K7" s="2137"/>
      <c r="L7" s="2137"/>
      <c r="M7" s="2137"/>
      <c r="N7" s="2137"/>
      <c r="O7" s="2137"/>
      <c r="P7" s="2137"/>
    </row>
    <row r="8" spans="1:16" x14ac:dyDescent="0.25">
      <c r="A8" s="2154" t="s">
        <v>435</v>
      </c>
      <c r="B8" s="2154"/>
      <c r="C8" s="2154"/>
      <c r="D8" s="2154"/>
      <c r="E8" s="2154"/>
      <c r="F8" s="2154"/>
      <c r="G8" s="2154"/>
      <c r="H8" s="2154"/>
      <c r="I8" s="2154"/>
      <c r="J8" s="2154"/>
      <c r="K8" s="2154"/>
      <c r="L8" s="2154"/>
      <c r="M8" s="2154"/>
      <c r="N8" s="2154"/>
      <c r="O8" s="2154"/>
      <c r="P8" s="2154"/>
    </row>
    <row r="9" spans="1:16" ht="15.75" x14ac:dyDescent="0.25">
      <c r="A9" s="898"/>
      <c r="B9" s="898"/>
      <c r="C9" s="898"/>
      <c r="D9" s="898"/>
      <c r="E9" s="898"/>
      <c r="F9" s="898"/>
      <c r="G9" s="898"/>
      <c r="H9" s="900"/>
      <c r="I9" s="900"/>
      <c r="J9" s="900"/>
      <c r="K9" s="900"/>
      <c r="L9" s="900"/>
      <c r="M9" s="900"/>
      <c r="N9" s="898"/>
      <c r="O9" s="898"/>
      <c r="P9" s="950" t="s">
        <v>340</v>
      </c>
    </row>
    <row r="10" spans="1:16" ht="15.75" x14ac:dyDescent="0.25">
      <c r="A10" s="2138"/>
      <c r="B10" s="2138"/>
      <c r="C10" s="2138"/>
      <c r="D10" s="2138"/>
      <c r="E10" s="2138"/>
      <c r="F10" s="2138"/>
      <c r="G10" s="2138"/>
      <c r="H10" s="1375" t="s">
        <v>337</v>
      </c>
      <c r="I10" s="1377"/>
      <c r="J10" s="1354"/>
      <c r="K10" s="1375" t="s">
        <v>338</v>
      </c>
      <c r="L10" s="1377"/>
      <c r="M10" s="1354"/>
      <c r="N10" s="1374" t="s">
        <v>1793</v>
      </c>
      <c r="O10" s="1374"/>
      <c r="P10" s="1374"/>
    </row>
    <row r="11" spans="1:16" ht="15.75" x14ac:dyDescent="0.25">
      <c r="A11" s="941" t="s">
        <v>171</v>
      </c>
      <c r="B11" s="1342" t="s">
        <v>880</v>
      </c>
      <c r="C11" s="1342"/>
      <c r="D11" s="1342"/>
      <c r="E11" s="1342"/>
      <c r="F11" s="1342"/>
      <c r="G11" s="1342"/>
      <c r="H11" s="952"/>
      <c r="I11" s="952"/>
      <c r="J11" s="952"/>
      <c r="K11" s="952"/>
      <c r="L11" s="952"/>
      <c r="M11" s="952"/>
      <c r="N11" s="952"/>
      <c r="O11" s="952"/>
      <c r="P11" s="952"/>
    </row>
    <row r="12" spans="1:16" ht="15.75" x14ac:dyDescent="0.25">
      <c r="A12" s="941" t="s">
        <v>172</v>
      </c>
      <c r="B12" s="1342" t="s">
        <v>339</v>
      </c>
      <c r="C12" s="1342"/>
      <c r="D12" s="1342"/>
      <c r="E12" s="1342"/>
      <c r="F12" s="1342"/>
      <c r="G12" s="1342"/>
      <c r="H12" s="952"/>
      <c r="I12" s="952"/>
      <c r="J12" s="952"/>
      <c r="K12" s="952"/>
      <c r="L12" s="952"/>
      <c r="M12" s="952"/>
      <c r="N12" s="952"/>
      <c r="O12" s="952"/>
      <c r="P12" s="952"/>
    </row>
    <row r="13" spans="1:16" ht="15.75" x14ac:dyDescent="0.25">
      <c r="A13" s="941" t="s">
        <v>173</v>
      </c>
      <c r="B13" s="2081" t="s">
        <v>1789</v>
      </c>
      <c r="C13" s="2082"/>
      <c r="D13" s="2082"/>
      <c r="E13" s="2082"/>
      <c r="F13" s="2082"/>
      <c r="G13" s="2083"/>
      <c r="H13" s="952"/>
      <c r="I13" s="952"/>
      <c r="J13" s="952"/>
      <c r="K13" s="952"/>
      <c r="L13" s="952"/>
      <c r="M13" s="952"/>
      <c r="N13" s="952"/>
      <c r="O13" s="952"/>
      <c r="P13" s="952"/>
    </row>
    <row r="14" spans="1:16" ht="15.75" x14ac:dyDescent="0.25">
      <c r="A14" s="941" t="s">
        <v>174</v>
      </c>
      <c r="B14" s="1342" t="s">
        <v>127</v>
      </c>
      <c r="C14" s="1342"/>
      <c r="D14" s="1342"/>
      <c r="E14" s="1342"/>
      <c r="F14" s="1342"/>
      <c r="G14" s="1342"/>
      <c r="H14" s="952"/>
      <c r="I14" s="952"/>
      <c r="J14" s="952"/>
      <c r="K14" s="952"/>
      <c r="L14" s="952"/>
      <c r="M14" s="952"/>
      <c r="N14" s="952"/>
      <c r="O14" s="952"/>
      <c r="P14" s="952"/>
    </row>
    <row r="15" spans="1:16" ht="15.75" x14ac:dyDescent="0.25">
      <c r="A15" s="942" t="s">
        <v>442</v>
      </c>
      <c r="B15" s="1342" t="s">
        <v>1790</v>
      </c>
      <c r="C15" s="1342"/>
      <c r="D15" s="1342"/>
      <c r="E15" s="1342"/>
      <c r="F15" s="1342"/>
      <c r="G15" s="1342"/>
      <c r="H15" s="952"/>
      <c r="I15" s="952"/>
      <c r="J15" s="952"/>
      <c r="K15" s="952"/>
      <c r="L15" s="952"/>
      <c r="M15" s="952"/>
      <c r="N15" s="952"/>
      <c r="O15" s="952"/>
      <c r="P15" s="952"/>
    </row>
    <row r="16" spans="1:16" ht="15.75" x14ac:dyDescent="0.25">
      <c r="A16" s="942" t="s">
        <v>443</v>
      </c>
      <c r="B16" s="1818" t="s">
        <v>1418</v>
      </c>
      <c r="C16" s="1818"/>
      <c r="D16" s="1818"/>
      <c r="E16" s="1818"/>
      <c r="F16" s="1818"/>
      <c r="G16" s="1818"/>
      <c r="H16" s="952"/>
      <c r="I16" s="952"/>
      <c r="J16" s="952"/>
      <c r="K16" s="952"/>
      <c r="L16" s="952"/>
      <c r="M16" s="952"/>
      <c r="N16" s="952"/>
      <c r="O16" s="952"/>
      <c r="P16" s="952"/>
    </row>
    <row r="17" spans="1:16" ht="15.75" x14ac:dyDescent="0.25">
      <c r="A17" s="942" t="s">
        <v>444</v>
      </c>
      <c r="B17" s="1782" t="s">
        <v>881</v>
      </c>
      <c r="C17" s="1783"/>
      <c r="D17" s="1783"/>
      <c r="E17" s="1783"/>
      <c r="F17" s="1783"/>
      <c r="G17" s="1784"/>
      <c r="H17" s="952"/>
      <c r="I17" s="952"/>
      <c r="J17" s="952"/>
      <c r="K17" s="952"/>
      <c r="L17" s="952"/>
      <c r="M17" s="952"/>
      <c r="N17" s="952"/>
      <c r="O17" s="952"/>
      <c r="P17" s="952"/>
    </row>
    <row r="18" spans="1:16" ht="39" customHeight="1" x14ac:dyDescent="0.25">
      <c r="A18" s="941" t="s">
        <v>445</v>
      </c>
      <c r="B18" s="1342" t="s">
        <v>1697</v>
      </c>
      <c r="C18" s="1342"/>
      <c r="D18" s="1342"/>
      <c r="E18" s="1342"/>
      <c r="F18" s="1342"/>
      <c r="G18" s="1342"/>
      <c r="H18" s="954"/>
      <c r="I18" s="954"/>
      <c r="J18" s="954"/>
      <c r="K18" s="954"/>
      <c r="L18" s="954"/>
      <c r="M18" s="954"/>
      <c r="N18" s="954"/>
      <c r="O18" s="954"/>
      <c r="P18" s="954"/>
    </row>
    <row r="19" spans="1:16" x14ac:dyDescent="0.25">
      <c r="A19" s="2151" t="s">
        <v>1791</v>
      </c>
      <c r="B19" s="2151"/>
      <c r="C19" s="2151"/>
      <c r="D19" s="2151"/>
      <c r="E19" s="2151"/>
      <c r="F19" s="2151"/>
      <c r="G19" s="2151"/>
      <c r="H19" s="2151"/>
      <c r="I19" s="2151"/>
      <c r="J19" s="2151"/>
      <c r="K19" s="2151"/>
      <c r="L19" s="2151"/>
      <c r="M19" s="2151"/>
      <c r="N19" s="2151"/>
      <c r="O19" s="2151"/>
      <c r="P19" s="2151"/>
    </row>
    <row r="20" spans="1:16" ht="15.75" x14ac:dyDescent="0.25">
      <c r="A20" s="895"/>
      <c r="B20" s="892"/>
      <c r="C20" s="892"/>
      <c r="D20" s="892"/>
      <c r="E20" s="892"/>
      <c r="F20" s="892"/>
      <c r="G20" s="892"/>
      <c r="H20" s="892"/>
      <c r="I20" s="892"/>
      <c r="J20" s="892"/>
      <c r="K20" s="892"/>
      <c r="L20" s="892"/>
      <c r="M20" s="892"/>
      <c r="N20" s="892"/>
      <c r="O20" s="892"/>
      <c r="P20" s="892"/>
    </row>
    <row r="21" spans="1:16" ht="18.75" x14ac:dyDescent="0.25">
      <c r="A21" s="2150" t="s">
        <v>1794</v>
      </c>
      <c r="B21" s="2150"/>
      <c r="C21" s="2150"/>
      <c r="D21" s="2150"/>
      <c r="E21" s="2150"/>
      <c r="F21" s="2150"/>
      <c r="G21" s="2150"/>
      <c r="H21" s="2150"/>
      <c r="I21" s="2150"/>
      <c r="J21" s="2150"/>
      <c r="K21" s="2150"/>
      <c r="L21" s="2150"/>
      <c r="M21" s="2150"/>
      <c r="N21" s="2150"/>
      <c r="O21" s="2150"/>
      <c r="P21" s="2150"/>
    </row>
    <row r="22" spans="1:16" ht="16.5" thickBot="1" x14ac:dyDescent="0.3">
      <c r="A22" s="2149" t="s">
        <v>344</v>
      </c>
      <c r="B22" s="2149"/>
      <c r="C22" s="2149"/>
      <c r="D22" s="2149"/>
      <c r="E22" s="2149"/>
      <c r="F22" s="2149"/>
      <c r="G22" s="2149"/>
      <c r="H22" s="2149"/>
      <c r="I22" s="2149"/>
      <c r="J22" s="2149"/>
      <c r="K22" s="2149"/>
      <c r="L22" s="2149"/>
      <c r="M22" s="2149"/>
      <c r="N22" s="2149"/>
      <c r="O22" s="2149"/>
      <c r="P22" s="2149"/>
    </row>
    <row r="23" spans="1:16" ht="15.75" thickBot="1" x14ac:dyDescent="0.3">
      <c r="A23" s="2124"/>
      <c r="B23" s="2125"/>
      <c r="C23" s="2125"/>
      <c r="D23" s="2125"/>
      <c r="E23" s="2125"/>
      <c r="F23" s="2125"/>
      <c r="G23" s="2125"/>
      <c r="H23" s="2134" t="s">
        <v>337</v>
      </c>
      <c r="I23" s="2127"/>
      <c r="J23" s="2128"/>
      <c r="K23" s="2126" t="s">
        <v>338</v>
      </c>
      <c r="L23" s="2127"/>
      <c r="M23" s="2128"/>
      <c r="N23" s="2132" t="s">
        <v>1793</v>
      </c>
      <c r="O23" s="2132"/>
      <c r="P23" s="2133"/>
    </row>
    <row r="24" spans="1:16" x14ac:dyDescent="0.25">
      <c r="A24" s="2129" t="s">
        <v>298</v>
      </c>
      <c r="B24" s="2130"/>
      <c r="C24" s="2130"/>
      <c r="D24" s="2130"/>
      <c r="E24" s="2130"/>
      <c r="F24" s="2130"/>
      <c r="G24" s="2131"/>
      <c r="H24" s="2155" t="s">
        <v>1792</v>
      </c>
      <c r="I24" s="2156"/>
      <c r="J24" s="2156"/>
      <c r="K24" s="2156"/>
      <c r="L24" s="2156"/>
      <c r="M24" s="2156"/>
      <c r="N24" s="2156"/>
      <c r="O24" s="2156"/>
      <c r="P24" s="2157"/>
    </row>
    <row r="25" spans="1:16" ht="78.75" x14ac:dyDescent="0.25">
      <c r="A25" s="2029"/>
      <c r="B25" s="2030"/>
      <c r="C25" s="2030"/>
      <c r="D25" s="2030"/>
      <c r="E25" s="2030"/>
      <c r="F25" s="2030"/>
      <c r="G25" s="2030"/>
      <c r="H25" s="778" t="s">
        <v>834</v>
      </c>
      <c r="I25" s="778" t="s">
        <v>1419</v>
      </c>
      <c r="J25" s="778" t="s">
        <v>1420</v>
      </c>
      <c r="K25" s="778" t="s">
        <v>834</v>
      </c>
      <c r="L25" s="778" t="s">
        <v>1419</v>
      </c>
      <c r="M25" s="778" t="s">
        <v>1420</v>
      </c>
      <c r="N25" s="778" t="s">
        <v>834</v>
      </c>
      <c r="O25" s="778" t="s">
        <v>1419</v>
      </c>
      <c r="P25" s="778" t="s">
        <v>1420</v>
      </c>
    </row>
    <row r="26" spans="1:16" ht="15.75" x14ac:dyDescent="0.25">
      <c r="A26" s="945" t="s">
        <v>171</v>
      </c>
      <c r="B26" s="2014" t="s">
        <v>984</v>
      </c>
      <c r="C26" s="2015"/>
      <c r="D26" s="2015"/>
      <c r="E26" s="2015"/>
      <c r="F26" s="2015"/>
      <c r="G26" s="2015"/>
      <c r="H26" s="876"/>
      <c r="I26" s="876"/>
      <c r="J26" s="876"/>
      <c r="K26" s="876"/>
      <c r="L26" s="962"/>
      <c r="M26" s="903"/>
      <c r="N26" s="903"/>
      <c r="O26" s="904"/>
      <c r="P26" s="904"/>
    </row>
    <row r="27" spans="1:16" ht="15.75" x14ac:dyDescent="0.25">
      <c r="A27" s="945" t="s">
        <v>175</v>
      </c>
      <c r="B27" s="2014" t="s">
        <v>1228</v>
      </c>
      <c r="C27" s="2015"/>
      <c r="D27" s="2015"/>
      <c r="E27" s="2015"/>
      <c r="F27" s="2015"/>
      <c r="G27" s="2015"/>
      <c r="H27" s="876"/>
      <c r="I27" s="876"/>
      <c r="J27" s="876"/>
      <c r="K27" s="876"/>
      <c r="L27" s="962"/>
      <c r="M27" s="903"/>
      <c r="N27" s="903"/>
      <c r="O27" s="904"/>
      <c r="P27" s="904"/>
    </row>
    <row r="28" spans="1:16" ht="26.25" customHeight="1" x14ac:dyDescent="0.25">
      <c r="A28" s="945" t="s">
        <v>176</v>
      </c>
      <c r="B28" s="2014" t="s">
        <v>1229</v>
      </c>
      <c r="C28" s="2015"/>
      <c r="D28" s="2015"/>
      <c r="E28" s="2015"/>
      <c r="F28" s="2015"/>
      <c r="G28" s="2015"/>
      <c r="H28" s="876"/>
      <c r="I28" s="876"/>
      <c r="J28" s="876"/>
      <c r="K28" s="876"/>
      <c r="L28" s="962"/>
      <c r="M28" s="903"/>
      <c r="N28" s="903"/>
      <c r="O28" s="904"/>
      <c r="P28" s="904"/>
    </row>
    <row r="29" spans="1:16" ht="15.75" x14ac:dyDescent="0.25">
      <c r="A29" s="945" t="s">
        <v>237</v>
      </c>
      <c r="B29" s="2014" t="s">
        <v>299</v>
      </c>
      <c r="C29" s="2015"/>
      <c r="D29" s="2015"/>
      <c r="E29" s="2015"/>
      <c r="F29" s="2015"/>
      <c r="G29" s="2015"/>
      <c r="H29" s="876"/>
      <c r="I29" s="876"/>
      <c r="J29" s="876"/>
      <c r="K29" s="876"/>
      <c r="L29" s="962"/>
      <c r="M29" s="903"/>
      <c r="N29" s="903"/>
      <c r="O29" s="904"/>
      <c r="P29" s="904"/>
    </row>
    <row r="30" spans="1:16" ht="15.75" x14ac:dyDescent="0.25">
      <c r="A30" s="945" t="s">
        <v>248</v>
      </c>
      <c r="B30" s="2014" t="s">
        <v>1230</v>
      </c>
      <c r="C30" s="2015"/>
      <c r="D30" s="2015"/>
      <c r="E30" s="2015"/>
      <c r="F30" s="2015"/>
      <c r="G30" s="2015"/>
      <c r="H30" s="876"/>
      <c r="I30" s="876"/>
      <c r="J30" s="876"/>
      <c r="K30" s="876"/>
      <c r="L30" s="962"/>
      <c r="M30" s="903"/>
      <c r="N30" s="903"/>
      <c r="O30" s="904"/>
      <c r="P30" s="904"/>
    </row>
    <row r="31" spans="1:16" ht="15.75" x14ac:dyDescent="0.25">
      <c r="A31" s="905"/>
      <c r="B31" s="2014" t="s">
        <v>300</v>
      </c>
      <c r="C31" s="2015"/>
      <c r="D31" s="2015"/>
      <c r="E31" s="2015"/>
      <c r="F31" s="2015"/>
      <c r="G31" s="2015"/>
      <c r="H31" s="876"/>
      <c r="I31" s="876"/>
      <c r="J31" s="876"/>
      <c r="K31" s="876"/>
      <c r="L31" s="962"/>
      <c r="M31" s="903"/>
      <c r="N31" s="903"/>
      <c r="O31" s="904"/>
      <c r="P31" s="904"/>
    </row>
    <row r="32" spans="1:16" ht="15.75" x14ac:dyDescent="0.25">
      <c r="A32" s="905"/>
      <c r="B32" s="2014" t="s">
        <v>1061</v>
      </c>
      <c r="C32" s="2015"/>
      <c r="D32" s="2015"/>
      <c r="E32" s="2015"/>
      <c r="F32" s="2015"/>
      <c r="G32" s="2015"/>
      <c r="H32" s="876"/>
      <c r="I32" s="876"/>
      <c r="J32" s="876"/>
      <c r="K32" s="876"/>
      <c r="L32" s="965"/>
      <c r="M32" s="903"/>
      <c r="N32" s="903"/>
      <c r="O32" s="904"/>
      <c r="P32" s="904"/>
    </row>
    <row r="33" spans="1:16" ht="15.75" x14ac:dyDescent="0.25">
      <c r="A33" s="905"/>
      <c r="B33" s="2014" t="s">
        <v>985</v>
      </c>
      <c r="C33" s="2015"/>
      <c r="D33" s="2015"/>
      <c r="E33" s="2015"/>
      <c r="F33" s="2015"/>
      <c r="G33" s="2015"/>
      <c r="H33" s="876"/>
      <c r="I33" s="876"/>
      <c r="J33" s="876"/>
      <c r="K33" s="876"/>
      <c r="L33" s="962"/>
      <c r="M33" s="903"/>
      <c r="N33" s="903"/>
      <c r="O33" s="904"/>
      <c r="P33" s="904"/>
    </row>
    <row r="34" spans="1:16" ht="15.75" x14ac:dyDescent="0.25">
      <c r="A34" s="905"/>
      <c r="B34" s="2014" t="s">
        <v>1062</v>
      </c>
      <c r="C34" s="2015"/>
      <c r="D34" s="2015"/>
      <c r="E34" s="2015"/>
      <c r="F34" s="2015"/>
      <c r="G34" s="2015"/>
      <c r="H34" s="876"/>
      <c r="I34" s="876"/>
      <c r="J34" s="876"/>
      <c r="K34" s="876"/>
      <c r="L34" s="965"/>
      <c r="M34" s="903"/>
      <c r="N34" s="903"/>
      <c r="O34" s="904"/>
      <c r="P34" s="904"/>
    </row>
    <row r="35" spans="1:16" ht="15.75" x14ac:dyDescent="0.25">
      <c r="A35" s="945" t="s">
        <v>263</v>
      </c>
      <c r="B35" s="2014" t="s">
        <v>1231</v>
      </c>
      <c r="C35" s="2015"/>
      <c r="D35" s="2015"/>
      <c r="E35" s="2015"/>
      <c r="F35" s="2015"/>
      <c r="G35" s="2015"/>
      <c r="H35" s="876"/>
      <c r="I35" s="876"/>
      <c r="J35" s="876"/>
      <c r="K35" s="876"/>
      <c r="L35" s="962"/>
      <c r="M35" s="903"/>
      <c r="N35" s="903"/>
      <c r="O35" s="904"/>
      <c r="P35" s="904"/>
    </row>
    <row r="36" spans="1:16" ht="15.75" x14ac:dyDescent="0.25">
      <c r="A36" s="945"/>
      <c r="B36" s="2014" t="s">
        <v>1232</v>
      </c>
      <c r="C36" s="2015"/>
      <c r="D36" s="2015"/>
      <c r="E36" s="2015"/>
      <c r="F36" s="2015"/>
      <c r="G36" s="2015"/>
      <c r="H36" s="876"/>
      <c r="I36" s="876"/>
      <c r="J36" s="876"/>
      <c r="K36" s="876"/>
      <c r="L36" s="962"/>
      <c r="M36" s="903"/>
      <c r="N36" s="903"/>
      <c r="O36" s="904"/>
      <c r="P36" s="904"/>
    </row>
    <row r="37" spans="1:16" ht="15.75" x14ac:dyDescent="0.25">
      <c r="A37" s="945" t="s">
        <v>278</v>
      </c>
      <c r="B37" s="2014" t="s">
        <v>301</v>
      </c>
      <c r="C37" s="2015"/>
      <c r="D37" s="2015"/>
      <c r="E37" s="2015"/>
      <c r="F37" s="2015"/>
      <c r="G37" s="2015"/>
      <c r="H37" s="876"/>
      <c r="I37" s="876"/>
      <c r="J37" s="876"/>
      <c r="K37" s="876"/>
      <c r="L37" s="962"/>
      <c r="M37" s="903"/>
      <c r="N37" s="903"/>
      <c r="O37" s="904"/>
      <c r="P37" s="904"/>
    </row>
    <row r="38" spans="1:16" ht="15.75" x14ac:dyDescent="0.25">
      <c r="A38" s="945"/>
      <c r="B38" s="2014" t="s">
        <v>1233</v>
      </c>
      <c r="C38" s="2015"/>
      <c r="D38" s="2015"/>
      <c r="E38" s="2015"/>
      <c r="F38" s="2015"/>
      <c r="G38" s="2015"/>
      <c r="H38" s="876"/>
      <c r="I38" s="876"/>
      <c r="J38" s="876"/>
      <c r="K38" s="876"/>
      <c r="L38" s="962"/>
      <c r="M38" s="903"/>
      <c r="N38" s="903"/>
      <c r="O38" s="904"/>
      <c r="P38" s="904"/>
    </row>
    <row r="39" spans="1:16" ht="15.75" x14ac:dyDescent="0.25">
      <c r="A39" s="945" t="s">
        <v>774</v>
      </c>
      <c r="B39" s="2014" t="s">
        <v>986</v>
      </c>
      <c r="C39" s="2015"/>
      <c r="D39" s="2015"/>
      <c r="E39" s="2015"/>
      <c r="F39" s="2015"/>
      <c r="G39" s="2015"/>
      <c r="H39" s="876"/>
      <c r="I39" s="876"/>
      <c r="J39" s="876"/>
      <c r="K39" s="876"/>
      <c r="L39" s="962"/>
      <c r="M39" s="903"/>
      <c r="N39" s="903"/>
      <c r="O39" s="904"/>
      <c r="P39" s="904"/>
    </row>
    <row r="40" spans="1:16" ht="15.75" x14ac:dyDescent="0.25">
      <c r="A40" s="945" t="s">
        <v>638</v>
      </c>
      <c r="B40" s="2014" t="s">
        <v>1064</v>
      </c>
      <c r="C40" s="2015"/>
      <c r="D40" s="2015"/>
      <c r="E40" s="2015"/>
      <c r="F40" s="2015"/>
      <c r="G40" s="2015"/>
      <c r="H40" s="876"/>
      <c r="I40" s="876"/>
      <c r="J40" s="876"/>
      <c r="K40" s="876"/>
      <c r="L40" s="962"/>
      <c r="M40" s="903"/>
      <c r="N40" s="903"/>
      <c r="O40" s="904"/>
      <c r="P40" s="904"/>
    </row>
    <row r="41" spans="1:16" ht="15.75" x14ac:dyDescent="0.25">
      <c r="A41" s="945" t="s">
        <v>775</v>
      </c>
      <c r="B41" s="2014" t="s">
        <v>987</v>
      </c>
      <c r="C41" s="2015"/>
      <c r="D41" s="2015"/>
      <c r="E41" s="2015"/>
      <c r="F41" s="2015"/>
      <c r="G41" s="2015"/>
      <c r="H41" s="876"/>
      <c r="I41" s="876"/>
      <c r="J41" s="876"/>
      <c r="K41" s="876"/>
      <c r="L41" s="962"/>
      <c r="M41" s="903"/>
      <c r="N41" s="903"/>
      <c r="O41" s="904"/>
      <c r="P41" s="904"/>
    </row>
    <row r="42" spans="1:16" ht="15.75" x14ac:dyDescent="0.25">
      <c r="A42" s="945" t="s">
        <v>850</v>
      </c>
      <c r="B42" s="2014" t="s">
        <v>1183</v>
      </c>
      <c r="C42" s="2015"/>
      <c r="D42" s="2015"/>
      <c r="E42" s="2015"/>
      <c r="F42" s="2015"/>
      <c r="G42" s="2015"/>
      <c r="H42" s="876"/>
      <c r="I42" s="876"/>
      <c r="J42" s="876"/>
      <c r="K42" s="876"/>
      <c r="L42" s="962"/>
      <c r="M42" s="903"/>
      <c r="N42" s="903"/>
      <c r="O42" s="904"/>
      <c r="P42" s="904"/>
    </row>
    <row r="43" spans="1:16" ht="15.75" x14ac:dyDescent="0.25">
      <c r="A43" s="945" t="s">
        <v>1006</v>
      </c>
      <c r="B43" s="2014" t="s">
        <v>885</v>
      </c>
      <c r="C43" s="2015"/>
      <c r="D43" s="2015"/>
      <c r="E43" s="2015"/>
      <c r="F43" s="2015"/>
      <c r="G43" s="2015"/>
      <c r="H43" s="876"/>
      <c r="I43" s="876"/>
      <c r="J43" s="876"/>
      <c r="K43" s="876"/>
      <c r="L43" s="962"/>
      <c r="M43" s="903"/>
      <c r="N43" s="903"/>
      <c r="O43" s="904"/>
      <c r="P43" s="904"/>
    </row>
    <row r="44" spans="1:16" ht="15.75" x14ac:dyDescent="0.25">
      <c r="A44" s="945" t="s">
        <v>851</v>
      </c>
      <c r="B44" s="2014" t="s">
        <v>1234</v>
      </c>
      <c r="C44" s="2015"/>
      <c r="D44" s="2015"/>
      <c r="E44" s="2015"/>
      <c r="F44" s="2015"/>
      <c r="G44" s="2015"/>
      <c r="H44" s="876"/>
      <c r="I44" s="876"/>
      <c r="J44" s="876"/>
      <c r="K44" s="876"/>
      <c r="L44" s="962"/>
      <c r="M44" s="903"/>
      <c r="N44" s="903"/>
      <c r="O44" s="904"/>
      <c r="P44" s="904"/>
    </row>
    <row r="45" spans="1:16" ht="15.75" x14ac:dyDescent="0.25">
      <c r="A45" s="945" t="s">
        <v>879</v>
      </c>
      <c r="B45" s="2014" t="s">
        <v>1235</v>
      </c>
      <c r="C45" s="2015"/>
      <c r="D45" s="2015"/>
      <c r="E45" s="2015"/>
      <c r="F45" s="2015"/>
      <c r="G45" s="2015"/>
      <c r="H45" s="876"/>
      <c r="I45" s="876"/>
      <c r="J45" s="876"/>
      <c r="K45" s="876"/>
      <c r="L45" s="962"/>
      <c r="M45" s="903"/>
      <c r="N45" s="903"/>
      <c r="O45" s="904"/>
      <c r="P45" s="904"/>
    </row>
    <row r="46" spans="1:16" ht="15.75" x14ac:dyDescent="0.25">
      <c r="A46" s="945" t="s">
        <v>1007</v>
      </c>
      <c r="B46" s="2014" t="s">
        <v>1236</v>
      </c>
      <c r="C46" s="2015"/>
      <c r="D46" s="2015"/>
      <c r="E46" s="2015"/>
      <c r="F46" s="2015"/>
      <c r="G46" s="2015"/>
      <c r="H46" s="876"/>
      <c r="I46" s="876"/>
      <c r="J46" s="876"/>
      <c r="K46" s="876"/>
      <c r="L46" s="962"/>
      <c r="M46" s="903"/>
      <c r="N46" s="903"/>
      <c r="O46" s="904"/>
      <c r="P46" s="904"/>
    </row>
    <row r="47" spans="1:16" ht="15.75" x14ac:dyDescent="0.25">
      <c r="A47" s="945" t="s">
        <v>1008</v>
      </c>
      <c r="B47" s="2014" t="s">
        <v>988</v>
      </c>
      <c r="C47" s="2015"/>
      <c r="D47" s="2015"/>
      <c r="E47" s="2015"/>
      <c r="F47" s="2015"/>
      <c r="G47" s="2015"/>
      <c r="H47" s="876"/>
      <c r="I47" s="876"/>
      <c r="J47" s="876"/>
      <c r="K47" s="876"/>
      <c r="L47" s="962"/>
      <c r="M47" s="903"/>
      <c r="N47" s="903"/>
      <c r="O47" s="904"/>
      <c r="P47" s="904"/>
    </row>
    <row r="48" spans="1:16" ht="15.75" x14ac:dyDescent="0.25">
      <c r="A48" s="2158" t="s">
        <v>1798</v>
      </c>
      <c r="B48" s="2158"/>
      <c r="C48" s="2158"/>
      <c r="D48" s="2158"/>
      <c r="E48" s="2158"/>
      <c r="F48" s="2158"/>
      <c r="G48" s="2158"/>
      <c r="H48" s="2158"/>
      <c r="I48" s="2158"/>
      <c r="J48" s="2158"/>
      <c r="K48" s="2158"/>
      <c r="L48" s="2158"/>
      <c r="M48" s="2158"/>
      <c r="N48" s="2158"/>
      <c r="O48" s="2158"/>
      <c r="P48" s="2158"/>
    </row>
    <row r="49" spans="1:16" ht="15.75" x14ac:dyDescent="0.25">
      <c r="A49" s="1072"/>
      <c r="B49" s="1072"/>
      <c r="C49" s="1072"/>
      <c r="D49" s="1072"/>
      <c r="E49" s="1072"/>
      <c r="F49" s="1072"/>
      <c r="G49" s="1072"/>
      <c r="H49" s="1072"/>
      <c r="I49" s="1072"/>
      <c r="J49" s="1072"/>
      <c r="K49" s="1072"/>
      <c r="L49" s="1072"/>
      <c r="M49" s="1072"/>
      <c r="N49" s="1072"/>
      <c r="O49" s="1072"/>
      <c r="P49" s="1072"/>
    </row>
    <row r="50" spans="1:16" ht="15.75" x14ac:dyDescent="0.25">
      <c r="A50" s="2159" t="s">
        <v>1010</v>
      </c>
      <c r="B50" s="2159"/>
      <c r="C50" s="2159"/>
      <c r="D50" s="2159"/>
      <c r="E50" s="2159"/>
      <c r="F50" s="2159"/>
      <c r="G50" s="2159"/>
      <c r="H50" s="2159"/>
      <c r="I50" s="2159"/>
      <c r="J50" s="2159"/>
      <c r="K50" s="2159"/>
      <c r="L50" s="2159"/>
      <c r="M50" s="2159"/>
      <c r="N50" s="2159"/>
      <c r="O50" s="2159"/>
      <c r="P50" s="940"/>
    </row>
    <row r="51" spans="1:16" ht="18.75" x14ac:dyDescent="0.25">
      <c r="A51" s="2145" t="s">
        <v>1799</v>
      </c>
      <c r="B51" s="2145"/>
      <c r="C51" s="2145"/>
      <c r="D51" s="2145"/>
      <c r="E51" s="2145"/>
      <c r="F51" s="2145"/>
      <c r="G51" s="2145"/>
      <c r="H51" s="2145"/>
      <c r="I51" s="2145"/>
      <c r="J51" s="2145"/>
      <c r="K51" s="2145"/>
      <c r="L51" s="2145"/>
      <c r="M51" s="2145"/>
      <c r="N51" s="2145"/>
      <c r="O51" s="2145"/>
      <c r="P51" s="968"/>
    </row>
    <row r="52" spans="1:16" ht="15.75" x14ac:dyDescent="0.25">
      <c r="A52" s="1057" t="s">
        <v>335</v>
      </c>
      <c r="B52" s="1058"/>
      <c r="C52" s="1058"/>
      <c r="D52" s="1058"/>
      <c r="E52" s="1058"/>
      <c r="F52" s="1058"/>
      <c r="G52" s="1059"/>
      <c r="H52" s="1057" t="s">
        <v>1426</v>
      </c>
      <c r="I52" s="1059"/>
      <c r="J52" s="1057" t="s">
        <v>1427</v>
      </c>
      <c r="K52" s="1059"/>
      <c r="L52" s="1057" t="s">
        <v>1795</v>
      </c>
      <c r="M52" s="1059"/>
      <c r="N52" s="1057" t="s">
        <v>336</v>
      </c>
      <c r="O52" s="1059"/>
      <c r="P52" s="969"/>
    </row>
    <row r="53" spans="1:16" ht="15.75" x14ac:dyDescent="0.25">
      <c r="A53" s="2146" t="s">
        <v>337</v>
      </c>
      <c r="B53" s="2147"/>
      <c r="C53" s="2147"/>
      <c r="D53" s="2147"/>
      <c r="E53" s="2147"/>
      <c r="F53" s="2147"/>
      <c r="G53" s="2147"/>
      <c r="H53" s="2147"/>
      <c r="I53" s="2147"/>
      <c r="J53" s="2147"/>
      <c r="K53" s="2147"/>
      <c r="L53" s="2147"/>
      <c r="M53" s="2147"/>
      <c r="N53" s="2147"/>
      <c r="O53" s="2148"/>
      <c r="P53" s="970"/>
    </row>
    <row r="54" spans="1:16" ht="15.75" x14ac:dyDescent="0.25">
      <c r="A54" s="2142"/>
      <c r="B54" s="2143"/>
      <c r="C54" s="2143"/>
      <c r="D54" s="2143"/>
      <c r="E54" s="2143"/>
      <c r="F54" s="2143"/>
      <c r="G54" s="2144"/>
      <c r="H54" s="1041"/>
      <c r="I54" s="1043"/>
      <c r="J54" s="1041"/>
      <c r="K54" s="1043"/>
      <c r="L54" s="1041"/>
      <c r="M54" s="1043"/>
      <c r="N54" s="1041"/>
      <c r="O54" s="1043"/>
      <c r="P54" s="966"/>
    </row>
    <row r="55" spans="1:16" ht="15.75" x14ac:dyDescent="0.25">
      <c r="A55" s="2142"/>
      <c r="B55" s="2143"/>
      <c r="C55" s="2143"/>
      <c r="D55" s="2143"/>
      <c r="E55" s="2143"/>
      <c r="F55" s="2143"/>
      <c r="G55" s="2144"/>
      <c r="H55" s="1041"/>
      <c r="I55" s="1043"/>
      <c r="J55" s="1041"/>
      <c r="K55" s="1043"/>
      <c r="L55" s="1041"/>
      <c r="M55" s="1043"/>
      <c r="N55" s="1041"/>
      <c r="O55" s="1043"/>
      <c r="P55" s="966"/>
    </row>
    <row r="56" spans="1:16" ht="15.75" x14ac:dyDescent="0.25">
      <c r="A56" s="2146" t="s">
        <v>338</v>
      </c>
      <c r="B56" s="2147"/>
      <c r="C56" s="2147"/>
      <c r="D56" s="2147"/>
      <c r="E56" s="2147"/>
      <c r="F56" s="2147"/>
      <c r="G56" s="2147"/>
      <c r="H56" s="2147"/>
      <c r="I56" s="2147"/>
      <c r="J56" s="2147"/>
      <c r="K56" s="2147"/>
      <c r="L56" s="2147"/>
      <c r="M56" s="2147"/>
      <c r="N56" s="2147"/>
      <c r="O56" s="2148"/>
      <c r="P56" s="970"/>
    </row>
    <row r="57" spans="1:16" ht="15.75" x14ac:dyDescent="0.25">
      <c r="A57" s="2142"/>
      <c r="B57" s="2143"/>
      <c r="C57" s="2143"/>
      <c r="D57" s="2143"/>
      <c r="E57" s="2143"/>
      <c r="F57" s="2143"/>
      <c r="G57" s="2144"/>
      <c r="H57" s="1041"/>
      <c r="I57" s="1043"/>
      <c r="J57" s="1041"/>
      <c r="K57" s="1043"/>
      <c r="L57" s="1041"/>
      <c r="M57" s="1043"/>
      <c r="N57" s="1041"/>
      <c r="O57" s="1043"/>
      <c r="P57" s="966"/>
    </row>
    <row r="58" spans="1:16" ht="15.75" x14ac:dyDescent="0.25">
      <c r="A58" s="2142"/>
      <c r="B58" s="2143"/>
      <c r="C58" s="2143"/>
      <c r="D58" s="2143"/>
      <c r="E58" s="2143"/>
      <c r="F58" s="2143"/>
      <c r="G58" s="2144"/>
      <c r="H58" s="1041"/>
      <c r="I58" s="1043"/>
      <c r="J58" s="1041"/>
      <c r="K58" s="1043"/>
      <c r="L58" s="1041"/>
      <c r="M58" s="1043"/>
      <c r="N58" s="1041"/>
      <c r="O58" s="1043"/>
      <c r="P58" s="966"/>
    </row>
    <row r="59" spans="1:16" ht="15.75" x14ac:dyDescent="0.25">
      <c r="A59" s="2142" t="s">
        <v>1793</v>
      </c>
      <c r="B59" s="2143"/>
      <c r="C59" s="2143"/>
      <c r="D59" s="2143"/>
      <c r="E59" s="2143"/>
      <c r="F59" s="2143"/>
      <c r="G59" s="2143"/>
      <c r="H59" s="2143"/>
      <c r="I59" s="2143"/>
      <c r="J59" s="2143"/>
      <c r="K59" s="2143"/>
      <c r="L59" s="2143"/>
      <c r="M59" s="2143"/>
      <c r="N59" s="2143"/>
      <c r="O59" s="2144"/>
      <c r="P59" s="971"/>
    </row>
    <row r="60" spans="1:16" ht="15.75" x14ac:dyDescent="0.25">
      <c r="A60" s="2142"/>
      <c r="B60" s="2143"/>
      <c r="C60" s="2143"/>
      <c r="D60" s="2143"/>
      <c r="E60" s="2143"/>
      <c r="F60" s="2143"/>
      <c r="G60" s="2144"/>
      <c r="H60" s="2142"/>
      <c r="I60" s="2143"/>
      <c r="J60" s="2143"/>
      <c r="K60" s="2144"/>
      <c r="L60" s="2142"/>
      <c r="M60" s="2144"/>
      <c r="N60" s="2142"/>
      <c r="O60" s="2144"/>
      <c r="P60" s="971"/>
    </row>
    <row r="61" spans="1:16" ht="15.75" x14ac:dyDescent="0.25">
      <c r="A61" s="2142"/>
      <c r="B61" s="2143"/>
      <c r="C61" s="2143"/>
      <c r="D61" s="2143"/>
      <c r="E61" s="2143"/>
      <c r="F61" s="2143"/>
      <c r="G61" s="2144"/>
      <c r="H61" s="1041"/>
      <c r="I61" s="1042"/>
      <c r="J61" s="1042"/>
      <c r="K61" s="1043"/>
      <c r="L61" s="1041"/>
      <c r="M61" s="1043"/>
      <c r="N61" s="1041"/>
      <c r="O61" s="1043"/>
      <c r="P61" s="966"/>
    </row>
    <row r="62" spans="1:16" ht="15.75" x14ac:dyDescent="0.25">
      <c r="A62" s="2152" t="s">
        <v>1800</v>
      </c>
      <c r="B62" s="2152"/>
      <c r="C62" s="2152"/>
      <c r="D62" s="2152"/>
      <c r="E62" s="2152"/>
      <c r="F62" s="2152"/>
      <c r="G62" s="2152"/>
      <c r="H62" s="2152"/>
      <c r="I62" s="2152"/>
      <c r="J62" s="2152"/>
      <c r="K62" s="2152"/>
      <c r="L62" s="2152"/>
      <c r="M62" s="2152"/>
      <c r="N62" s="2152"/>
      <c r="O62" s="2152"/>
      <c r="P62" s="899"/>
    </row>
    <row r="63" spans="1:16" x14ac:dyDescent="0.25">
      <c r="A63" s="633"/>
      <c r="B63" s="633"/>
      <c r="C63" s="633"/>
      <c r="D63" s="633"/>
      <c r="E63" s="633"/>
      <c r="F63" s="633"/>
      <c r="G63" s="633"/>
      <c r="H63" s="633"/>
      <c r="I63" s="633"/>
      <c r="J63" s="633"/>
      <c r="K63" s="633"/>
      <c r="L63" s="633"/>
      <c r="M63" s="633"/>
      <c r="N63" s="633"/>
      <c r="O63" s="633"/>
      <c r="P63" s="899"/>
    </row>
    <row r="64" spans="1:16" ht="18.75" x14ac:dyDescent="0.25">
      <c r="A64" s="2153" t="s">
        <v>1801</v>
      </c>
      <c r="B64" s="2153"/>
      <c r="C64" s="2153"/>
      <c r="D64" s="2153"/>
      <c r="E64" s="2153"/>
      <c r="F64" s="2153"/>
      <c r="G64" s="2153"/>
      <c r="H64" s="2153"/>
      <c r="I64" s="2153"/>
      <c r="J64" s="2153"/>
      <c r="K64" s="2153"/>
      <c r="L64" s="2153"/>
      <c r="M64" s="2153"/>
      <c r="N64" s="2153"/>
      <c r="O64" s="2153"/>
      <c r="P64" s="901"/>
    </row>
    <row r="65" spans="1:16" ht="15.75" x14ac:dyDescent="0.25">
      <c r="A65" s="910"/>
      <c r="B65" s="901"/>
      <c r="C65" s="901"/>
      <c r="D65" s="901"/>
      <c r="E65" s="901"/>
      <c r="F65" s="901"/>
      <c r="G65" s="901"/>
      <c r="H65" s="901"/>
      <c r="I65" s="901"/>
      <c r="J65" s="901"/>
      <c r="K65" s="901"/>
      <c r="L65" s="901"/>
      <c r="M65" s="901"/>
      <c r="N65" s="901"/>
      <c r="O65" s="901"/>
      <c r="P65" s="901"/>
    </row>
    <row r="66" spans="1:16" ht="16.5" x14ac:dyDescent="0.25">
      <c r="A66" s="2204" t="s">
        <v>1816</v>
      </c>
      <c r="B66" s="2204"/>
      <c r="C66" s="2204"/>
      <c r="D66" s="2204"/>
      <c r="E66" s="2204"/>
      <c r="F66" s="2204"/>
      <c r="G66" s="2204"/>
      <c r="H66" s="2204"/>
      <c r="I66" s="2204"/>
      <c r="J66" s="2204"/>
      <c r="K66" s="2204"/>
      <c r="L66" s="2204"/>
      <c r="M66" s="2204"/>
      <c r="N66" s="2204"/>
      <c r="O66" s="2204"/>
      <c r="P66" s="990"/>
    </row>
    <row r="67" spans="1:16" x14ac:dyDescent="0.25">
      <c r="A67" s="901"/>
      <c r="B67" s="901"/>
      <c r="C67" s="901"/>
      <c r="D67" s="901"/>
      <c r="E67" s="901"/>
      <c r="F67" s="901"/>
      <c r="G67" s="901"/>
      <c r="H67" s="901"/>
      <c r="I67" s="901"/>
      <c r="J67" s="901"/>
      <c r="K67" s="901"/>
      <c r="L67" s="901"/>
      <c r="M67" s="901"/>
      <c r="N67" s="901"/>
      <c r="O67" s="901"/>
      <c r="P67" s="901"/>
    </row>
    <row r="68" spans="1:16" ht="15.75" x14ac:dyDescent="0.25">
      <c r="A68" s="893" t="s">
        <v>1003</v>
      </c>
      <c r="B68" s="901"/>
      <c r="C68" s="901"/>
      <c r="D68" s="901"/>
      <c r="E68" s="901"/>
      <c r="F68" s="901"/>
      <c r="G68" s="901"/>
      <c r="H68" s="901"/>
      <c r="I68" s="901"/>
      <c r="J68" s="901"/>
      <c r="K68" s="901"/>
      <c r="L68" s="901"/>
      <c r="M68" s="901"/>
      <c r="N68" s="901"/>
      <c r="O68" s="901"/>
      <c r="P68" s="901"/>
    </row>
    <row r="69" spans="1:16" ht="15.75" x14ac:dyDescent="0.25">
      <c r="A69" s="893" t="s">
        <v>1005</v>
      </c>
      <c r="B69" s="901"/>
      <c r="C69" s="901"/>
      <c r="D69" s="901"/>
      <c r="E69" s="901"/>
      <c r="F69" s="901"/>
      <c r="G69" s="901"/>
      <c r="H69" s="901"/>
      <c r="I69" s="901"/>
      <c r="J69" s="901"/>
      <c r="K69" s="901"/>
      <c r="L69" s="901"/>
      <c r="M69" s="901"/>
      <c r="N69" s="901"/>
      <c r="O69" s="901"/>
      <c r="P69" s="901"/>
    </row>
    <row r="70" spans="1:16" ht="15.75" x14ac:dyDescent="0.25">
      <c r="A70" s="893"/>
      <c r="B70" s="901"/>
      <c r="C70" s="901"/>
      <c r="D70" s="901"/>
      <c r="E70" s="901"/>
      <c r="F70" s="901"/>
      <c r="G70" s="901"/>
      <c r="H70" s="901"/>
      <c r="I70" s="901"/>
      <c r="J70" s="901"/>
      <c r="K70" s="901"/>
      <c r="L70" s="901"/>
      <c r="M70" s="901"/>
      <c r="N70" s="901"/>
      <c r="O70" s="901"/>
      <c r="P70" s="901"/>
    </row>
    <row r="71" spans="1:16" ht="15.75" x14ac:dyDescent="0.25">
      <c r="A71" s="893" t="s">
        <v>1004</v>
      </c>
      <c r="B71" s="901"/>
      <c r="C71" s="901"/>
      <c r="D71" s="901"/>
      <c r="E71" s="901"/>
      <c r="F71" s="901"/>
      <c r="G71" s="901"/>
      <c r="H71" s="901"/>
      <c r="I71" s="901"/>
      <c r="J71" s="901"/>
      <c r="K71" s="901"/>
      <c r="L71" s="901"/>
      <c r="M71" s="901"/>
      <c r="N71" s="901"/>
      <c r="O71" s="901"/>
      <c r="P71" s="901"/>
    </row>
    <row r="72" spans="1:16" x14ac:dyDescent="0.25">
      <c r="A72" s="888" t="s">
        <v>1699</v>
      </c>
      <c r="B72" s="889"/>
      <c r="C72" s="889"/>
      <c r="D72" s="889"/>
      <c r="E72" s="889"/>
      <c r="F72" s="2203" t="s">
        <v>31</v>
      </c>
      <c r="G72" s="2203"/>
      <c r="H72" s="2203"/>
      <c r="I72" s="878" t="s">
        <v>194</v>
      </c>
      <c r="J72" s="878"/>
      <c r="K72" s="919"/>
      <c r="L72" s="901"/>
      <c r="M72" s="901"/>
      <c r="N72" s="901"/>
      <c r="O72" s="901"/>
      <c r="P72" s="901"/>
    </row>
    <row r="73" spans="1:16" ht="15.75" x14ac:dyDescent="0.25">
      <c r="A73" s="893" t="s">
        <v>197</v>
      </c>
      <c r="B73" s="901"/>
      <c r="C73" s="901"/>
      <c r="D73" s="901"/>
      <c r="E73" s="901"/>
      <c r="F73" s="901"/>
      <c r="G73" s="901"/>
      <c r="H73" s="901"/>
      <c r="I73" s="901"/>
      <c r="J73" s="901"/>
      <c r="K73" s="901"/>
      <c r="L73" s="901"/>
      <c r="M73" s="901"/>
      <c r="N73" s="901"/>
      <c r="O73" s="901"/>
      <c r="P73" s="901"/>
    </row>
    <row r="74" spans="1:16" x14ac:dyDescent="0.25">
      <c r="A74" s="2205" t="s">
        <v>1700</v>
      </c>
      <c r="B74" s="2205"/>
      <c r="C74" s="2205"/>
      <c r="D74" s="2205"/>
      <c r="E74" s="2205"/>
      <c r="F74" s="2205"/>
      <c r="G74" s="2205"/>
      <c r="H74" s="2205"/>
      <c r="I74" s="2205"/>
      <c r="J74" s="2205"/>
      <c r="K74" s="2205"/>
      <c r="L74" s="2205"/>
      <c r="M74" s="2205"/>
      <c r="N74" s="2205"/>
      <c r="O74" s="2205"/>
      <c r="P74" s="991"/>
    </row>
  </sheetData>
  <mergeCells count="91">
    <mergeCell ref="A59:O59"/>
    <mergeCell ref="H60:K60"/>
    <mergeCell ref="L60:M60"/>
    <mergeCell ref="A61:G61"/>
    <mergeCell ref="H61:K61"/>
    <mergeCell ref="L61:M61"/>
    <mergeCell ref="N61:O61"/>
    <mergeCell ref="A60:G60"/>
    <mergeCell ref="A74:O74"/>
    <mergeCell ref="A53:O53"/>
    <mergeCell ref="A54:G54"/>
    <mergeCell ref="H54:I54"/>
    <mergeCell ref="J54:K54"/>
    <mergeCell ref="L54:M54"/>
    <mergeCell ref="A55:G55"/>
    <mergeCell ref="H55:I55"/>
    <mergeCell ref="J55:K55"/>
    <mergeCell ref="L55:M55"/>
    <mergeCell ref="H57:I57"/>
    <mergeCell ref="J57:K57"/>
    <mergeCell ref="L57:M57"/>
    <mergeCell ref="N57:O57"/>
    <mergeCell ref="A58:G58"/>
    <mergeCell ref="H58:I58"/>
    <mergeCell ref="A24:G25"/>
    <mergeCell ref="B28:G28"/>
    <mergeCell ref="B36:G36"/>
    <mergeCell ref="N60:O60"/>
    <mergeCell ref="H24:P24"/>
    <mergeCell ref="B33:G33"/>
    <mergeCell ref="B34:G34"/>
    <mergeCell ref="B35:G35"/>
    <mergeCell ref="B27:G27"/>
    <mergeCell ref="B32:G32"/>
    <mergeCell ref="N55:O55"/>
    <mergeCell ref="A56:O56"/>
    <mergeCell ref="A57:G57"/>
    <mergeCell ref="J58:K58"/>
    <mergeCell ref="L58:M58"/>
    <mergeCell ref="N58:O58"/>
    <mergeCell ref="B37:G37"/>
    <mergeCell ref="B38:G38"/>
    <mergeCell ref="B39:G39"/>
    <mergeCell ref="B40:G40"/>
    <mergeCell ref="A10:G10"/>
    <mergeCell ref="A21:P21"/>
    <mergeCell ref="A22:P22"/>
    <mergeCell ref="A23:G23"/>
    <mergeCell ref="H23:J23"/>
    <mergeCell ref="K23:M23"/>
    <mergeCell ref="N23:P23"/>
    <mergeCell ref="B29:G29"/>
    <mergeCell ref="B30:G30"/>
    <mergeCell ref="B31:G31"/>
    <mergeCell ref="B26:G26"/>
    <mergeCell ref="B17:G17"/>
    <mergeCell ref="A6:P6"/>
    <mergeCell ref="N10:P10"/>
    <mergeCell ref="K10:M10"/>
    <mergeCell ref="B15:G15"/>
    <mergeCell ref="A19:P19"/>
    <mergeCell ref="B18:G18"/>
    <mergeCell ref="A7:P7"/>
    <mergeCell ref="A8:P8"/>
    <mergeCell ref="H10:J10"/>
    <mergeCell ref="B16:G16"/>
    <mergeCell ref="B13:G13"/>
    <mergeCell ref="B14:G14"/>
    <mergeCell ref="B11:G11"/>
    <mergeCell ref="B12:G12"/>
    <mergeCell ref="B41:G41"/>
    <mergeCell ref="B42:G42"/>
    <mergeCell ref="B43:G43"/>
    <mergeCell ref="B44:G44"/>
    <mergeCell ref="B45:G45"/>
    <mergeCell ref="F72:H72"/>
    <mergeCell ref="B46:G46"/>
    <mergeCell ref="B47:G47"/>
    <mergeCell ref="N54:O54"/>
    <mergeCell ref="A48:P48"/>
    <mergeCell ref="A49:P49"/>
    <mergeCell ref="A50:O50"/>
    <mergeCell ref="A51:O51"/>
    <mergeCell ref="A52:G52"/>
    <mergeCell ref="H52:I52"/>
    <mergeCell ref="J52:K52"/>
    <mergeCell ref="L52:M52"/>
    <mergeCell ref="N52:O52"/>
    <mergeCell ref="A66:O66"/>
    <mergeCell ref="A62:O62"/>
    <mergeCell ref="A64:O64"/>
  </mergeCells>
  <pageMargins left="0.70866141732283472" right="0.70866141732283472" top="0.74803149606299213" bottom="0.74803149606299213" header="0.31496062992125984" footer="0.31496062992125984"/>
  <pageSetup paperSize="9" scale="6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5">
    <tabColor theme="7" tint="0.79998168889431442"/>
  </sheetPr>
  <dimension ref="A1:S57"/>
  <sheetViews>
    <sheetView zoomScale="85" zoomScaleNormal="85" workbookViewId="0">
      <selection activeCell="A10" sqref="A10:XFD10"/>
    </sheetView>
  </sheetViews>
  <sheetFormatPr defaultRowHeight="15" x14ac:dyDescent="0.25"/>
  <cols>
    <col min="1" max="5" width="9.140625" style="223"/>
    <col min="6" max="13" width="12.85546875" style="223" customWidth="1"/>
    <col min="14" max="16384" width="9.140625" style="223"/>
  </cols>
  <sheetData>
    <row r="1" spans="1:19" ht="19.5" x14ac:dyDescent="0.25">
      <c r="A1" s="898"/>
      <c r="B1" s="898"/>
      <c r="C1" s="898"/>
      <c r="D1" s="898"/>
      <c r="E1" s="898"/>
      <c r="F1" s="898"/>
      <c r="G1" s="898"/>
      <c r="H1" s="898"/>
      <c r="I1" s="898"/>
      <c r="J1" s="906" t="s">
        <v>1698</v>
      </c>
      <c r="K1" s="906"/>
      <c r="L1" s="902"/>
      <c r="M1" s="899"/>
      <c r="N1" s="898"/>
      <c r="O1" s="898"/>
      <c r="P1" s="899"/>
      <c r="Q1" s="899"/>
      <c r="R1" s="899"/>
      <c r="S1" s="899"/>
    </row>
    <row r="2" spans="1:19" ht="19.5" x14ac:dyDescent="0.25">
      <c r="A2" s="898"/>
      <c r="B2" s="898"/>
      <c r="C2" s="898"/>
      <c r="D2" s="898"/>
      <c r="E2" s="898"/>
      <c r="F2" s="898"/>
      <c r="G2" s="898"/>
      <c r="H2" s="898"/>
      <c r="I2" s="898"/>
      <c r="J2" s="877" t="s">
        <v>1635</v>
      </c>
      <c r="K2" s="906"/>
      <c r="L2" s="902"/>
      <c r="M2" s="899"/>
      <c r="N2" s="898"/>
      <c r="O2" s="898"/>
      <c r="P2" s="899"/>
      <c r="Q2" s="899"/>
      <c r="R2" s="899"/>
      <c r="S2" s="902"/>
    </row>
    <row r="3" spans="1:19" ht="19.5" x14ac:dyDescent="0.25">
      <c r="A3" s="898"/>
      <c r="B3" s="898"/>
      <c r="C3" s="898"/>
      <c r="D3" s="898"/>
      <c r="E3" s="898"/>
      <c r="F3" s="898"/>
      <c r="G3" s="898"/>
      <c r="H3" s="898"/>
      <c r="I3" s="898"/>
      <c r="J3" s="877" t="s">
        <v>1636</v>
      </c>
      <c r="K3" s="906"/>
      <c r="L3" s="902"/>
      <c r="M3" s="899"/>
      <c r="N3" s="898"/>
      <c r="O3" s="898"/>
      <c r="P3" s="899"/>
      <c r="Q3" s="899"/>
      <c r="R3" s="899"/>
      <c r="S3" s="902"/>
    </row>
    <row r="4" spans="1:19" ht="19.5" x14ac:dyDescent="0.25">
      <c r="A4" s="898"/>
      <c r="B4" s="898"/>
      <c r="C4" s="898"/>
      <c r="D4" s="898"/>
      <c r="E4" s="898"/>
      <c r="F4" s="898"/>
      <c r="G4" s="898"/>
      <c r="H4" s="898"/>
      <c r="I4" s="898"/>
      <c r="J4" s="877" t="s">
        <v>1796</v>
      </c>
      <c r="K4" s="906"/>
      <c r="L4" s="902"/>
      <c r="M4" s="899"/>
      <c r="N4" s="898"/>
      <c r="O4" s="898"/>
      <c r="P4" s="899"/>
      <c r="Q4" s="899"/>
      <c r="R4" s="899"/>
      <c r="S4" s="902"/>
    </row>
    <row r="5" spans="1:19" ht="19.5" x14ac:dyDescent="0.25">
      <c r="A5" s="898"/>
      <c r="B5" s="898"/>
      <c r="C5" s="898"/>
      <c r="D5" s="898"/>
      <c r="E5" s="898"/>
      <c r="F5" s="898"/>
      <c r="G5" s="898"/>
      <c r="H5" s="898"/>
      <c r="I5" s="898"/>
      <c r="J5" s="898"/>
      <c r="K5" s="898"/>
      <c r="L5" s="898"/>
      <c r="M5" s="898"/>
      <c r="N5" s="898"/>
      <c r="O5" s="898"/>
      <c r="P5" s="877"/>
      <c r="Q5" s="906"/>
      <c r="R5" s="902"/>
      <c r="S5" s="902"/>
    </row>
    <row r="6" spans="1:19" ht="21.75" x14ac:dyDescent="0.25">
      <c r="A6" s="2136" t="s">
        <v>1810</v>
      </c>
      <c r="B6" s="2136"/>
      <c r="C6" s="2136"/>
      <c r="D6" s="2136"/>
      <c r="E6" s="2136"/>
      <c r="F6" s="2136"/>
      <c r="G6" s="2136"/>
      <c r="H6" s="2136"/>
      <c r="I6" s="2136"/>
      <c r="J6" s="2136"/>
      <c r="K6" s="2136"/>
      <c r="L6" s="2136"/>
      <c r="M6" s="2136"/>
      <c r="N6" s="898"/>
      <c r="O6" s="898"/>
      <c r="P6" s="877"/>
      <c r="Q6" s="906"/>
      <c r="R6" s="902"/>
      <c r="S6" s="902"/>
    </row>
    <row r="7" spans="1:19" ht="19.5" x14ac:dyDescent="0.25">
      <c r="A7" s="2137" t="s">
        <v>1803</v>
      </c>
      <c r="B7" s="2137"/>
      <c r="C7" s="2137"/>
      <c r="D7" s="2137"/>
      <c r="E7" s="2137"/>
      <c r="F7" s="2137"/>
      <c r="G7" s="2137"/>
      <c r="H7" s="2137"/>
      <c r="I7" s="2137"/>
      <c r="J7" s="2137"/>
      <c r="K7" s="2137"/>
      <c r="L7" s="2137"/>
      <c r="M7" s="2137"/>
      <c r="N7" s="898"/>
      <c r="O7" s="898"/>
      <c r="P7" s="877"/>
      <c r="Q7" s="906"/>
      <c r="R7" s="902"/>
      <c r="S7" s="902"/>
    </row>
    <row r="8" spans="1:19" ht="19.5" x14ac:dyDescent="0.25">
      <c r="A8" s="2154" t="s">
        <v>435</v>
      </c>
      <c r="B8" s="2154"/>
      <c r="C8" s="2154"/>
      <c r="D8" s="2154"/>
      <c r="E8" s="2154"/>
      <c r="F8" s="2154"/>
      <c r="G8" s="2154"/>
      <c r="H8" s="2154"/>
      <c r="I8" s="2154"/>
      <c r="J8" s="2154"/>
      <c r="K8" s="2154"/>
      <c r="L8" s="2154"/>
      <c r="M8" s="2154"/>
      <c r="N8" s="898"/>
      <c r="O8" s="898"/>
      <c r="P8" s="877"/>
      <c r="Q8" s="906"/>
      <c r="R8" s="902"/>
      <c r="S8" s="902"/>
    </row>
    <row r="9" spans="1:19" ht="19.5" x14ac:dyDescent="0.25">
      <c r="A9" s="2188" t="s">
        <v>340</v>
      </c>
      <c r="B9" s="2188"/>
      <c r="C9" s="2188"/>
      <c r="D9" s="2188"/>
      <c r="E9" s="2188"/>
      <c r="F9" s="2188"/>
      <c r="G9" s="2188"/>
      <c r="H9" s="2188"/>
      <c r="I9" s="2188"/>
      <c r="J9" s="2188"/>
      <c r="K9" s="2188"/>
      <c r="L9" s="2188"/>
      <c r="M9" s="2188"/>
      <c r="N9" s="898"/>
      <c r="O9" s="898"/>
      <c r="P9" s="877"/>
      <c r="Q9" s="906"/>
      <c r="R9" s="902"/>
      <c r="S9" s="902"/>
    </row>
    <row r="10" spans="1:19" ht="36" customHeight="1" x14ac:dyDescent="0.25">
      <c r="A10" s="2138"/>
      <c r="B10" s="2138"/>
      <c r="C10" s="2138"/>
      <c r="D10" s="2138"/>
      <c r="E10" s="2138"/>
      <c r="F10" s="2138"/>
      <c r="G10" s="2138"/>
      <c r="H10" s="1375" t="s">
        <v>337</v>
      </c>
      <c r="I10" s="1354"/>
      <c r="J10" s="1375" t="s">
        <v>338</v>
      </c>
      <c r="K10" s="1354"/>
      <c r="L10" s="1375" t="s">
        <v>1793</v>
      </c>
      <c r="M10" s="1354"/>
      <c r="N10" s="898"/>
      <c r="O10" s="898"/>
      <c r="P10" s="877"/>
      <c r="Q10" s="906"/>
      <c r="R10" s="902"/>
      <c r="S10" s="902"/>
    </row>
    <row r="11" spans="1:19" ht="41.25" customHeight="1" x14ac:dyDescent="0.25">
      <c r="A11" s="941" t="s">
        <v>171</v>
      </c>
      <c r="B11" s="1342" t="s">
        <v>880</v>
      </c>
      <c r="C11" s="1342"/>
      <c r="D11" s="1342"/>
      <c r="E11" s="1342"/>
      <c r="F11" s="1342"/>
      <c r="G11" s="1342"/>
      <c r="H11" s="2161"/>
      <c r="I11" s="2162"/>
      <c r="J11" s="2161"/>
      <c r="K11" s="2162"/>
      <c r="L11" s="2161"/>
      <c r="M11" s="2162"/>
      <c r="N11" s="898"/>
      <c r="O11" s="898"/>
      <c r="P11" s="877"/>
      <c r="Q11" s="906"/>
      <c r="R11" s="902"/>
      <c r="S11" s="902"/>
    </row>
    <row r="12" spans="1:19" ht="19.5" x14ac:dyDescent="0.25">
      <c r="A12" s="941" t="s">
        <v>172</v>
      </c>
      <c r="B12" s="1342" t="s">
        <v>339</v>
      </c>
      <c r="C12" s="1342"/>
      <c r="D12" s="1342"/>
      <c r="E12" s="1342"/>
      <c r="F12" s="1342"/>
      <c r="G12" s="1342"/>
      <c r="H12" s="2161"/>
      <c r="I12" s="2162"/>
      <c r="J12" s="2161"/>
      <c r="K12" s="2162"/>
      <c r="L12" s="2161"/>
      <c r="M12" s="2162"/>
      <c r="N12" s="898"/>
      <c r="O12" s="898"/>
      <c r="P12" s="877"/>
      <c r="Q12" s="906"/>
      <c r="R12" s="902"/>
      <c r="S12" s="902"/>
    </row>
    <row r="13" spans="1:19" ht="19.5" x14ac:dyDescent="0.25">
      <c r="A13" s="941" t="s">
        <v>173</v>
      </c>
      <c r="B13" s="2081" t="s">
        <v>1789</v>
      </c>
      <c r="C13" s="2082"/>
      <c r="D13" s="2082"/>
      <c r="E13" s="2082"/>
      <c r="F13" s="2082"/>
      <c r="G13" s="2083"/>
      <c r="H13" s="2161"/>
      <c r="I13" s="2162"/>
      <c r="J13" s="2161"/>
      <c r="K13" s="2162"/>
      <c r="L13" s="2161"/>
      <c r="M13" s="2162"/>
      <c r="N13" s="898"/>
      <c r="O13" s="898"/>
      <c r="P13" s="877"/>
      <c r="Q13" s="906"/>
      <c r="R13" s="902"/>
      <c r="S13" s="902"/>
    </row>
    <row r="14" spans="1:19" ht="19.5" x14ac:dyDescent="0.25">
      <c r="A14" s="941" t="s">
        <v>174</v>
      </c>
      <c r="B14" s="1342" t="s">
        <v>127</v>
      </c>
      <c r="C14" s="1342"/>
      <c r="D14" s="1342"/>
      <c r="E14" s="1342"/>
      <c r="F14" s="1342"/>
      <c r="G14" s="1342"/>
      <c r="H14" s="2161"/>
      <c r="I14" s="2162"/>
      <c r="J14" s="2161"/>
      <c r="K14" s="2162"/>
      <c r="L14" s="2161"/>
      <c r="M14" s="2162"/>
      <c r="N14" s="898"/>
      <c r="O14" s="898"/>
      <c r="P14" s="877"/>
      <c r="Q14" s="906"/>
      <c r="R14" s="902"/>
      <c r="S14" s="902"/>
    </row>
    <row r="15" spans="1:19" ht="19.5" x14ac:dyDescent="0.25">
      <c r="A15" s="942" t="s">
        <v>442</v>
      </c>
      <c r="B15" s="1342" t="s">
        <v>1790</v>
      </c>
      <c r="C15" s="1342"/>
      <c r="D15" s="1342"/>
      <c r="E15" s="1342"/>
      <c r="F15" s="1342"/>
      <c r="G15" s="1342"/>
      <c r="H15" s="2161"/>
      <c r="I15" s="2162"/>
      <c r="J15" s="2161"/>
      <c r="K15" s="2162"/>
      <c r="L15" s="2161"/>
      <c r="M15" s="2162"/>
      <c r="N15" s="898"/>
      <c r="O15" s="898"/>
      <c r="P15" s="877"/>
      <c r="Q15" s="906"/>
      <c r="R15" s="902"/>
      <c r="S15" s="902"/>
    </row>
    <row r="16" spans="1:19" ht="19.5" x14ac:dyDescent="0.25">
      <c r="A16" s="942" t="s">
        <v>443</v>
      </c>
      <c r="B16" s="1818" t="s">
        <v>1418</v>
      </c>
      <c r="C16" s="1818"/>
      <c r="D16" s="1818"/>
      <c r="E16" s="1818"/>
      <c r="F16" s="1818"/>
      <c r="G16" s="1818"/>
      <c r="H16" s="2161"/>
      <c r="I16" s="2162"/>
      <c r="J16" s="2161"/>
      <c r="K16" s="2162"/>
      <c r="L16" s="2161"/>
      <c r="M16" s="2162"/>
      <c r="N16" s="898"/>
      <c r="O16" s="898"/>
      <c r="P16" s="877"/>
      <c r="Q16" s="906"/>
      <c r="R16" s="902"/>
      <c r="S16" s="902"/>
    </row>
    <row r="17" spans="1:19" ht="39" customHeight="1" x14ac:dyDescent="0.25">
      <c r="A17" s="942" t="s">
        <v>444</v>
      </c>
      <c r="B17" s="1782" t="s">
        <v>881</v>
      </c>
      <c r="C17" s="1783"/>
      <c r="D17" s="1783"/>
      <c r="E17" s="1783"/>
      <c r="F17" s="1783"/>
      <c r="G17" s="1784"/>
      <c r="H17" s="2161"/>
      <c r="I17" s="2162"/>
      <c r="J17" s="2161"/>
      <c r="K17" s="2162"/>
      <c r="L17" s="2161"/>
      <c r="M17" s="2162"/>
      <c r="N17" s="898"/>
      <c r="O17" s="898"/>
      <c r="P17" s="877"/>
      <c r="Q17" s="906"/>
      <c r="R17" s="902"/>
      <c r="S17" s="902"/>
    </row>
    <row r="18" spans="1:19" ht="19.5" x14ac:dyDescent="0.25">
      <c r="A18" s="941" t="s">
        <v>445</v>
      </c>
      <c r="B18" s="1342" t="s">
        <v>1697</v>
      </c>
      <c r="C18" s="1342"/>
      <c r="D18" s="1342"/>
      <c r="E18" s="1342"/>
      <c r="F18" s="1342"/>
      <c r="G18" s="1342"/>
      <c r="H18" s="2168"/>
      <c r="I18" s="2169"/>
      <c r="J18" s="2168"/>
      <c r="K18" s="2169"/>
      <c r="L18" s="2168"/>
      <c r="M18" s="2169"/>
      <c r="N18" s="898"/>
      <c r="O18" s="898"/>
      <c r="P18" s="877"/>
      <c r="Q18" s="906"/>
      <c r="R18" s="902"/>
      <c r="S18" s="902"/>
    </row>
    <row r="19" spans="1:19" ht="19.5" x14ac:dyDescent="0.25">
      <c r="A19" s="2167" t="s">
        <v>1791</v>
      </c>
      <c r="B19" s="2167"/>
      <c r="C19" s="2167"/>
      <c r="D19" s="2167"/>
      <c r="E19" s="2167"/>
      <c r="F19" s="2167"/>
      <c r="G19" s="2167"/>
      <c r="H19" s="2167"/>
      <c r="I19" s="2167"/>
      <c r="J19" s="2167"/>
      <c r="K19" s="2167"/>
      <c r="L19" s="2167"/>
      <c r="M19" s="2167"/>
      <c r="N19" s="898"/>
      <c r="O19" s="898"/>
      <c r="P19" s="877"/>
      <c r="Q19" s="906"/>
      <c r="R19" s="902"/>
      <c r="S19" s="902"/>
    </row>
    <row r="20" spans="1:19" ht="19.5" x14ac:dyDescent="0.25">
      <c r="A20" s="909"/>
      <c r="B20" s="598"/>
      <c r="C20" s="598"/>
      <c r="D20" s="598"/>
      <c r="E20" s="598"/>
      <c r="F20" s="598"/>
      <c r="G20" s="598"/>
      <c r="H20" s="598"/>
      <c r="I20" s="598"/>
      <c r="J20" s="598"/>
      <c r="K20" s="598"/>
      <c r="L20" s="598"/>
      <c r="M20" s="598"/>
      <c r="N20" s="898"/>
      <c r="O20" s="898"/>
      <c r="P20" s="877"/>
      <c r="Q20" s="906"/>
      <c r="R20" s="902"/>
      <c r="S20" s="902"/>
    </row>
    <row r="21" spans="1:19" ht="19.5" x14ac:dyDescent="0.3">
      <c r="A21" s="2165" t="s">
        <v>1804</v>
      </c>
      <c r="B21" s="2166"/>
      <c r="C21" s="2166"/>
      <c r="D21" s="2166"/>
      <c r="E21" s="2166"/>
      <c r="F21" s="2166"/>
      <c r="G21" s="2166"/>
      <c r="H21" s="2166"/>
      <c r="I21" s="2166"/>
      <c r="J21" s="2166"/>
      <c r="K21" s="2166"/>
      <c r="L21" s="2166"/>
      <c r="M21" s="2166"/>
      <c r="N21" s="898"/>
      <c r="O21" s="898"/>
      <c r="P21" s="877"/>
      <c r="Q21" s="906"/>
      <c r="R21" s="902"/>
      <c r="S21" s="902"/>
    </row>
    <row r="22" spans="1:19" ht="19.5" x14ac:dyDescent="0.25">
      <c r="A22" s="843"/>
      <c r="B22" s="843"/>
      <c r="C22" s="843"/>
      <c r="D22" s="843"/>
      <c r="E22" s="843"/>
      <c r="F22" s="843"/>
      <c r="G22" s="843"/>
      <c r="H22" s="843"/>
      <c r="I22" s="843"/>
      <c r="J22" s="2189" t="s">
        <v>344</v>
      </c>
      <c r="K22" s="2189"/>
      <c r="L22" s="843"/>
      <c r="M22" s="843"/>
      <c r="N22" s="898"/>
      <c r="O22" s="898"/>
      <c r="P22" s="877"/>
      <c r="Q22" s="906"/>
      <c r="R22" s="902"/>
      <c r="S22" s="902"/>
    </row>
    <row r="23" spans="1:19" ht="19.5" x14ac:dyDescent="0.25">
      <c r="A23" s="2172" t="s">
        <v>1517</v>
      </c>
      <c r="B23" s="2173"/>
      <c r="C23" s="2173"/>
      <c r="D23" s="2173"/>
      <c r="E23" s="2174"/>
      <c r="F23" s="2107" t="s">
        <v>337</v>
      </c>
      <c r="G23" s="2108"/>
      <c r="H23" s="2107" t="s">
        <v>338</v>
      </c>
      <c r="I23" s="2108"/>
      <c r="J23" s="2107" t="s">
        <v>1793</v>
      </c>
      <c r="K23" s="2108"/>
      <c r="L23" s="976"/>
      <c r="M23" s="976"/>
      <c r="N23" s="898"/>
      <c r="O23" s="898"/>
      <c r="P23" s="877"/>
      <c r="Q23" s="906"/>
      <c r="R23" s="902"/>
      <c r="S23" s="902"/>
    </row>
    <row r="24" spans="1:19" ht="19.5" x14ac:dyDescent="0.25">
      <c r="A24" s="2175"/>
      <c r="B24" s="2176"/>
      <c r="C24" s="2176"/>
      <c r="D24" s="2176"/>
      <c r="E24" s="2177"/>
      <c r="F24" s="2107" t="s">
        <v>1419</v>
      </c>
      <c r="G24" s="2108"/>
      <c r="H24" s="2107" t="s">
        <v>1419</v>
      </c>
      <c r="I24" s="2108"/>
      <c r="J24" s="2107" t="s">
        <v>1419</v>
      </c>
      <c r="K24" s="2108"/>
      <c r="L24" s="976"/>
      <c r="M24" s="976"/>
      <c r="N24" s="898"/>
      <c r="O24" s="898"/>
      <c r="P24" s="877"/>
      <c r="Q24" s="906"/>
      <c r="R24" s="902"/>
      <c r="S24" s="902"/>
    </row>
    <row r="25" spans="1:19" ht="19.5" x14ac:dyDescent="0.25">
      <c r="A25" s="2081" t="s">
        <v>1817</v>
      </c>
      <c r="B25" s="2082"/>
      <c r="C25" s="2082"/>
      <c r="D25" s="2082"/>
      <c r="E25" s="2083"/>
      <c r="F25" s="979"/>
      <c r="G25" s="979"/>
      <c r="H25" s="979"/>
      <c r="I25" s="979"/>
      <c r="J25" s="979"/>
      <c r="K25" s="979"/>
      <c r="L25" s="976"/>
      <c r="M25" s="976"/>
      <c r="N25" s="898"/>
      <c r="O25" s="898"/>
      <c r="P25" s="877"/>
      <c r="Q25" s="906"/>
      <c r="R25" s="902"/>
      <c r="S25" s="902"/>
    </row>
    <row r="26" spans="1:19" ht="19.5" x14ac:dyDescent="0.25">
      <c r="A26" s="2081" t="s">
        <v>1807</v>
      </c>
      <c r="B26" s="2082"/>
      <c r="C26" s="2082"/>
      <c r="D26" s="2082"/>
      <c r="E26" s="2083"/>
      <c r="F26" s="979"/>
      <c r="G26" s="979"/>
      <c r="H26" s="979"/>
      <c r="I26" s="979"/>
      <c r="J26" s="979"/>
      <c r="K26" s="979"/>
      <c r="L26" s="976"/>
      <c r="M26" s="976"/>
      <c r="N26" s="898"/>
      <c r="O26" s="898"/>
      <c r="P26" s="877"/>
      <c r="Q26" s="906"/>
      <c r="R26" s="902"/>
      <c r="S26" s="902"/>
    </row>
    <row r="27" spans="1:19" ht="30.75" customHeight="1" x14ac:dyDescent="0.25">
      <c r="A27" s="2081" t="s">
        <v>1806</v>
      </c>
      <c r="B27" s="2082"/>
      <c r="C27" s="2082"/>
      <c r="D27" s="2082"/>
      <c r="E27" s="2083"/>
      <c r="F27" s="981"/>
      <c r="G27" s="981"/>
      <c r="H27" s="981"/>
      <c r="I27" s="981"/>
      <c r="J27" s="981"/>
      <c r="K27" s="981"/>
      <c r="L27" s="976"/>
      <c r="M27" s="976"/>
      <c r="N27" s="898"/>
      <c r="O27" s="898"/>
      <c r="P27" s="877"/>
      <c r="Q27" s="906"/>
      <c r="R27" s="902"/>
      <c r="S27" s="902"/>
    </row>
    <row r="28" spans="1:19" ht="19.5" x14ac:dyDescent="0.25">
      <c r="A28" s="2081" t="s">
        <v>1808</v>
      </c>
      <c r="B28" s="2082"/>
      <c r="C28" s="2082"/>
      <c r="D28" s="2082"/>
      <c r="E28" s="2083"/>
      <c r="F28" s="979"/>
      <c r="G28" s="979"/>
      <c r="H28" s="979"/>
      <c r="I28" s="979"/>
      <c r="J28" s="979"/>
      <c r="K28" s="979"/>
      <c r="L28" s="976"/>
      <c r="M28" s="976"/>
      <c r="N28" s="898"/>
      <c r="O28" s="898"/>
      <c r="P28" s="877"/>
      <c r="Q28" s="906"/>
      <c r="R28" s="902"/>
      <c r="S28" s="902"/>
    </row>
    <row r="29" spans="1:19" ht="19.5" x14ac:dyDescent="0.25">
      <c r="A29" s="2081" t="s">
        <v>1809</v>
      </c>
      <c r="B29" s="2082"/>
      <c r="C29" s="2082"/>
      <c r="D29" s="2082"/>
      <c r="E29" s="2083"/>
      <c r="F29" s="982"/>
      <c r="G29" s="982"/>
      <c r="H29" s="982"/>
      <c r="I29" s="982"/>
      <c r="J29" s="982"/>
      <c r="K29" s="982"/>
      <c r="L29" s="983"/>
      <c r="M29" s="983"/>
      <c r="N29" s="898"/>
      <c r="O29" s="898"/>
      <c r="P29" s="877"/>
      <c r="Q29" s="906"/>
      <c r="R29" s="902"/>
      <c r="S29" s="902"/>
    </row>
    <row r="30" spans="1:19" ht="33" customHeight="1" x14ac:dyDescent="0.25">
      <c r="A30" s="2163" t="s">
        <v>1811</v>
      </c>
      <c r="B30" s="2164"/>
      <c r="C30" s="2164"/>
      <c r="D30" s="2164"/>
      <c r="E30" s="2164"/>
      <c r="F30" s="2164"/>
      <c r="G30" s="2164"/>
      <c r="H30" s="2164"/>
      <c r="I30" s="2164"/>
      <c r="J30" s="2164"/>
      <c r="K30" s="2164"/>
      <c r="L30" s="984"/>
      <c r="M30" s="984"/>
      <c r="N30" s="898"/>
      <c r="O30" s="898"/>
      <c r="P30" s="877"/>
      <c r="Q30" s="906"/>
      <c r="R30" s="902"/>
      <c r="S30" s="902"/>
    </row>
    <row r="31" spans="1:19" ht="19.5" x14ac:dyDescent="0.25">
      <c r="A31" s="2184"/>
      <c r="B31" s="2185"/>
      <c r="C31" s="2185"/>
      <c r="D31" s="2185"/>
      <c r="E31" s="2185"/>
      <c r="F31" s="2185"/>
      <c r="G31" s="2185"/>
      <c r="H31" s="2185"/>
      <c r="I31" s="2185"/>
      <c r="J31" s="2185"/>
      <c r="K31" s="2185"/>
      <c r="L31" s="2185"/>
      <c r="M31" s="2185"/>
      <c r="N31" s="898"/>
      <c r="O31" s="898"/>
      <c r="P31" s="877"/>
      <c r="Q31" s="906"/>
      <c r="R31" s="902"/>
      <c r="S31" s="902"/>
    </row>
    <row r="32" spans="1:19" ht="19.5" x14ac:dyDescent="0.25">
      <c r="A32" s="2186" t="s">
        <v>1010</v>
      </c>
      <c r="B32" s="2187"/>
      <c r="C32" s="2187"/>
      <c r="D32" s="2187"/>
      <c r="E32" s="2187"/>
      <c r="F32" s="2187"/>
      <c r="G32" s="2187"/>
      <c r="H32" s="2187"/>
      <c r="I32" s="2187"/>
      <c r="J32" s="2187"/>
      <c r="K32" s="2187"/>
      <c r="L32" s="2187"/>
      <c r="M32" s="2187"/>
      <c r="N32" s="898"/>
      <c r="O32" s="898"/>
      <c r="P32" s="877"/>
      <c r="Q32" s="906"/>
      <c r="R32" s="902"/>
      <c r="S32" s="902"/>
    </row>
    <row r="33" spans="1:19" ht="19.5" x14ac:dyDescent="0.25">
      <c r="A33" s="2145" t="s">
        <v>1799</v>
      </c>
      <c r="B33" s="2145"/>
      <c r="C33" s="2145"/>
      <c r="D33" s="2145"/>
      <c r="E33" s="2145"/>
      <c r="F33" s="2145"/>
      <c r="G33" s="2145"/>
      <c r="H33" s="2145"/>
      <c r="I33" s="2145"/>
      <c r="J33" s="2145"/>
      <c r="K33" s="2145"/>
      <c r="L33" s="2145"/>
      <c r="M33" s="2145"/>
      <c r="N33" s="898"/>
      <c r="O33" s="898"/>
      <c r="P33" s="877"/>
      <c r="Q33" s="906"/>
      <c r="R33" s="902"/>
      <c r="S33" s="902"/>
    </row>
    <row r="34" spans="1:19" ht="133.5" customHeight="1" x14ac:dyDescent="0.25">
      <c r="A34" s="1057" t="s">
        <v>335</v>
      </c>
      <c r="B34" s="1058"/>
      <c r="C34" s="1058"/>
      <c r="D34" s="1058"/>
      <c r="E34" s="1059"/>
      <c r="F34" s="1057" t="s">
        <v>1421</v>
      </c>
      <c r="G34" s="1059"/>
      <c r="H34" s="1057" t="s">
        <v>1422</v>
      </c>
      <c r="I34" s="1059"/>
      <c r="J34" s="1057" t="s">
        <v>1812</v>
      </c>
      <c r="K34" s="1059"/>
      <c r="L34" s="1057" t="s">
        <v>336</v>
      </c>
      <c r="M34" s="1059"/>
      <c r="N34" s="898"/>
      <c r="O34" s="898"/>
      <c r="P34" s="877"/>
      <c r="Q34" s="906"/>
      <c r="R34" s="902"/>
      <c r="S34" s="902"/>
    </row>
    <row r="35" spans="1:19" ht="19.5" x14ac:dyDescent="0.25">
      <c r="A35" s="2146" t="s">
        <v>337</v>
      </c>
      <c r="B35" s="2147"/>
      <c r="C35" s="2147"/>
      <c r="D35" s="2147"/>
      <c r="E35" s="2147"/>
      <c r="F35" s="2147"/>
      <c r="G35" s="2147"/>
      <c r="H35" s="2147"/>
      <c r="I35" s="2147"/>
      <c r="J35" s="2147"/>
      <c r="K35" s="2147"/>
      <c r="L35" s="2147"/>
      <c r="M35" s="2148"/>
      <c r="N35" s="898"/>
      <c r="O35" s="898"/>
      <c r="P35" s="877"/>
      <c r="Q35" s="906"/>
      <c r="R35" s="902"/>
      <c r="S35" s="902"/>
    </row>
    <row r="36" spans="1:19" ht="19.5" x14ac:dyDescent="0.25">
      <c r="A36" s="2178"/>
      <c r="B36" s="2179"/>
      <c r="C36" s="2179"/>
      <c r="D36" s="2179"/>
      <c r="E36" s="2180"/>
      <c r="F36" s="2178"/>
      <c r="G36" s="2180"/>
      <c r="H36" s="1156"/>
      <c r="I36" s="1158"/>
      <c r="J36" s="1156"/>
      <c r="K36" s="1158"/>
      <c r="L36" s="1156"/>
      <c r="M36" s="1158"/>
      <c r="N36" s="898"/>
      <c r="O36" s="898"/>
      <c r="P36" s="877"/>
      <c r="Q36" s="906"/>
      <c r="R36" s="902"/>
      <c r="S36" s="902"/>
    </row>
    <row r="37" spans="1:19" ht="19.5" x14ac:dyDescent="0.25">
      <c r="A37" s="2178"/>
      <c r="B37" s="2179"/>
      <c r="C37" s="2179"/>
      <c r="D37" s="2179"/>
      <c r="E37" s="2180"/>
      <c r="F37" s="2178"/>
      <c r="G37" s="2180"/>
      <c r="H37" s="1156"/>
      <c r="I37" s="1158"/>
      <c r="J37" s="1156"/>
      <c r="K37" s="1158"/>
      <c r="L37" s="1156"/>
      <c r="M37" s="1158"/>
      <c r="N37" s="898"/>
      <c r="O37" s="898"/>
      <c r="P37" s="877"/>
      <c r="Q37" s="906"/>
      <c r="R37" s="902"/>
      <c r="S37" s="902"/>
    </row>
    <row r="38" spans="1:19" ht="19.5" x14ac:dyDescent="0.25">
      <c r="A38" s="2146" t="s">
        <v>338</v>
      </c>
      <c r="B38" s="2147"/>
      <c r="C38" s="2147"/>
      <c r="D38" s="2147"/>
      <c r="E38" s="2147"/>
      <c r="F38" s="2147"/>
      <c r="G38" s="2147"/>
      <c r="H38" s="2147"/>
      <c r="I38" s="2147"/>
      <c r="J38" s="2147"/>
      <c r="K38" s="2147"/>
      <c r="L38" s="2147"/>
      <c r="M38" s="2148"/>
      <c r="N38" s="898"/>
      <c r="O38" s="898"/>
      <c r="P38" s="877"/>
      <c r="Q38" s="906"/>
      <c r="R38" s="902"/>
      <c r="S38" s="902"/>
    </row>
    <row r="39" spans="1:19" ht="19.5" x14ac:dyDescent="0.25">
      <c r="A39" s="2142"/>
      <c r="B39" s="2143"/>
      <c r="C39" s="2143"/>
      <c r="D39" s="2143"/>
      <c r="E39" s="2144"/>
      <c r="F39" s="2142"/>
      <c r="G39" s="2144"/>
      <c r="H39" s="1041"/>
      <c r="I39" s="1043"/>
      <c r="J39" s="1041"/>
      <c r="K39" s="1043"/>
      <c r="L39" s="1041"/>
      <c r="M39" s="1043"/>
      <c r="N39" s="898"/>
      <c r="O39" s="898"/>
      <c r="P39" s="877"/>
      <c r="Q39" s="906"/>
      <c r="R39" s="902"/>
      <c r="S39" s="902"/>
    </row>
    <row r="40" spans="1:19" ht="19.5" x14ac:dyDescent="0.25">
      <c r="A40" s="2142"/>
      <c r="B40" s="2143"/>
      <c r="C40" s="2143"/>
      <c r="D40" s="2143"/>
      <c r="E40" s="2144"/>
      <c r="F40" s="2142"/>
      <c r="G40" s="2144"/>
      <c r="H40" s="1041"/>
      <c r="I40" s="1043"/>
      <c r="J40" s="1041"/>
      <c r="K40" s="1043"/>
      <c r="L40" s="1041"/>
      <c r="M40" s="1043"/>
      <c r="N40" s="898"/>
      <c r="O40" s="898"/>
      <c r="P40" s="877"/>
      <c r="Q40" s="906"/>
      <c r="R40" s="902"/>
      <c r="S40" s="902"/>
    </row>
    <row r="41" spans="1:19" ht="19.5" x14ac:dyDescent="0.25">
      <c r="A41" s="2142" t="s">
        <v>1793</v>
      </c>
      <c r="B41" s="2143"/>
      <c r="C41" s="2143"/>
      <c r="D41" s="2143"/>
      <c r="E41" s="2143"/>
      <c r="F41" s="2143"/>
      <c r="G41" s="2143"/>
      <c r="H41" s="2143"/>
      <c r="I41" s="2143"/>
      <c r="J41" s="2143"/>
      <c r="K41" s="2143"/>
      <c r="L41" s="2143"/>
      <c r="M41" s="2144"/>
      <c r="N41" s="898"/>
      <c r="O41" s="898"/>
      <c r="P41" s="877"/>
      <c r="Q41" s="906"/>
      <c r="R41" s="902"/>
      <c r="S41" s="902"/>
    </row>
    <row r="42" spans="1:19" ht="19.5" x14ac:dyDescent="0.25">
      <c r="A42" s="2142"/>
      <c r="B42" s="2143"/>
      <c r="C42" s="2143"/>
      <c r="D42" s="2143"/>
      <c r="E42" s="2144"/>
      <c r="F42" s="2142"/>
      <c r="G42" s="2144"/>
      <c r="H42" s="2142"/>
      <c r="I42" s="2144"/>
      <c r="J42" s="2142"/>
      <c r="K42" s="2144"/>
      <c r="L42" s="2142"/>
      <c r="M42" s="2144"/>
      <c r="N42" s="898"/>
      <c r="O42" s="898"/>
      <c r="P42" s="877"/>
      <c r="Q42" s="906"/>
      <c r="R42" s="902"/>
      <c r="S42" s="902"/>
    </row>
    <row r="43" spans="1:19" ht="19.5" x14ac:dyDescent="0.25">
      <c r="A43" s="2142"/>
      <c r="B43" s="2143"/>
      <c r="C43" s="2143"/>
      <c r="D43" s="2143"/>
      <c r="E43" s="2144"/>
      <c r="F43" s="2142"/>
      <c r="G43" s="2144"/>
      <c r="H43" s="1041"/>
      <c r="I43" s="1043"/>
      <c r="J43" s="1041"/>
      <c r="K43" s="1043"/>
      <c r="L43" s="1041"/>
      <c r="M43" s="1043"/>
      <c r="N43" s="898"/>
      <c r="O43" s="898"/>
      <c r="P43" s="877"/>
      <c r="Q43" s="906"/>
      <c r="R43" s="902"/>
      <c r="S43" s="902"/>
    </row>
    <row r="44" spans="1:19" ht="19.5" x14ac:dyDescent="0.25">
      <c r="A44" s="2206" t="s">
        <v>1813</v>
      </c>
      <c r="B44" s="2206"/>
      <c r="C44" s="2206"/>
      <c r="D44" s="2206"/>
      <c r="E44" s="2206"/>
      <c r="F44" s="2206"/>
      <c r="G44" s="2206"/>
      <c r="H44" s="2206"/>
      <c r="I44" s="2206"/>
      <c r="J44" s="2206"/>
      <c r="K44" s="2206"/>
      <c r="L44" s="2206"/>
      <c r="M44" s="2206"/>
      <c r="N44" s="898"/>
      <c r="O44" s="898"/>
      <c r="P44" s="877"/>
      <c r="Q44" s="906"/>
      <c r="R44" s="902"/>
      <c r="S44" s="902"/>
    </row>
    <row r="45" spans="1:19" x14ac:dyDescent="0.25">
      <c r="A45" s="901"/>
      <c r="B45" s="901"/>
      <c r="C45" s="901"/>
      <c r="D45" s="901"/>
      <c r="E45" s="901"/>
      <c r="F45" s="901"/>
      <c r="G45" s="901"/>
      <c r="H45" s="901"/>
      <c r="I45" s="901"/>
      <c r="J45" s="901"/>
      <c r="K45" s="901"/>
      <c r="L45" s="901"/>
      <c r="M45" s="901"/>
      <c r="N45" s="901"/>
      <c r="O45" s="901"/>
      <c r="P45" s="901"/>
      <c r="Q45" s="901"/>
      <c r="R45" s="901"/>
      <c r="S45" s="901"/>
    </row>
    <row r="46" spans="1:19" ht="18.75" x14ac:dyDescent="0.25">
      <c r="A46" s="910" t="s">
        <v>1801</v>
      </c>
      <c r="B46" s="901"/>
      <c r="C46" s="901"/>
      <c r="D46" s="901"/>
      <c r="E46" s="901"/>
      <c r="F46" s="901"/>
      <c r="G46" s="901"/>
      <c r="H46" s="901"/>
      <c r="I46" s="901"/>
      <c r="J46" s="901"/>
      <c r="K46" s="901"/>
      <c r="L46" s="901"/>
      <c r="M46" s="901"/>
      <c r="N46" s="901"/>
      <c r="O46" s="901"/>
      <c r="P46" s="901"/>
      <c r="Q46" s="901"/>
      <c r="R46" s="901"/>
      <c r="S46" s="901"/>
    </row>
    <row r="47" spans="1:19" ht="15.75" x14ac:dyDescent="0.25">
      <c r="A47" s="910"/>
      <c r="B47" s="901"/>
      <c r="C47" s="901"/>
      <c r="D47" s="901"/>
      <c r="E47" s="901"/>
      <c r="F47" s="901"/>
      <c r="G47" s="901"/>
      <c r="H47" s="901"/>
      <c r="I47" s="901"/>
      <c r="J47" s="901"/>
      <c r="K47" s="901"/>
      <c r="L47" s="901"/>
      <c r="M47" s="901"/>
      <c r="N47" s="901"/>
      <c r="O47" s="901"/>
      <c r="P47" s="901"/>
      <c r="Q47" s="901"/>
      <c r="R47" s="901"/>
      <c r="S47" s="901"/>
    </row>
    <row r="48" spans="1:19" x14ac:dyDescent="0.25">
      <c r="A48" s="2207" t="s">
        <v>1816</v>
      </c>
      <c r="B48" s="2207"/>
      <c r="C48" s="2207"/>
      <c r="D48" s="2207"/>
      <c r="E48" s="2207"/>
      <c r="F48" s="2207"/>
      <c r="G48" s="2207"/>
      <c r="H48" s="2207"/>
      <c r="I48" s="2207"/>
      <c r="J48" s="2207"/>
      <c r="K48" s="2207"/>
      <c r="L48" s="2207"/>
      <c r="M48" s="2207"/>
      <c r="N48" s="990"/>
      <c r="O48" s="990"/>
      <c r="P48" s="990"/>
      <c r="Q48" s="990"/>
      <c r="R48" s="990"/>
      <c r="S48" s="990"/>
    </row>
    <row r="49" spans="1:19" x14ac:dyDescent="0.25">
      <c r="A49" s="901"/>
      <c r="B49" s="901"/>
      <c r="C49" s="901"/>
      <c r="D49" s="901"/>
      <c r="E49" s="901"/>
      <c r="F49" s="901"/>
      <c r="G49" s="901"/>
      <c r="H49" s="901"/>
      <c r="I49" s="901"/>
      <c r="J49" s="901"/>
      <c r="K49" s="901"/>
      <c r="L49" s="901"/>
      <c r="M49" s="901"/>
      <c r="N49" s="901"/>
      <c r="O49" s="901"/>
      <c r="P49" s="901"/>
      <c r="Q49" s="901"/>
      <c r="R49" s="901"/>
      <c r="S49" s="901"/>
    </row>
    <row r="50" spans="1:19" ht="15.75" x14ac:dyDescent="0.25">
      <c r="A50" s="893" t="s">
        <v>1003</v>
      </c>
      <c r="B50" s="901"/>
      <c r="C50" s="901"/>
      <c r="D50" s="901"/>
      <c r="E50" s="901"/>
      <c r="F50" s="901"/>
      <c r="G50" s="901"/>
      <c r="H50" s="901"/>
      <c r="I50" s="901"/>
      <c r="J50" s="901"/>
      <c r="K50" s="901"/>
      <c r="L50" s="901"/>
      <c r="M50" s="901"/>
      <c r="N50" s="901"/>
      <c r="O50" s="901"/>
      <c r="P50" s="901"/>
      <c r="Q50" s="901"/>
      <c r="R50" s="901"/>
      <c r="S50" s="901"/>
    </row>
    <row r="51" spans="1:19" ht="15.75" x14ac:dyDescent="0.25">
      <c r="A51" s="893" t="s">
        <v>1005</v>
      </c>
      <c r="B51" s="901"/>
      <c r="C51" s="901"/>
      <c r="D51" s="901"/>
      <c r="E51" s="901"/>
      <c r="F51" s="901"/>
      <c r="G51" s="901"/>
      <c r="H51" s="901"/>
      <c r="I51" s="901"/>
      <c r="J51" s="901"/>
      <c r="K51" s="901"/>
      <c r="L51" s="901"/>
      <c r="M51" s="901"/>
      <c r="N51" s="901"/>
      <c r="O51" s="901"/>
      <c r="P51" s="901"/>
      <c r="Q51" s="901"/>
      <c r="R51" s="901"/>
      <c r="S51" s="901"/>
    </row>
    <row r="52" spans="1:19" ht="15.75" x14ac:dyDescent="0.25">
      <c r="A52" s="893"/>
      <c r="B52" s="901"/>
      <c r="C52" s="901"/>
      <c r="D52" s="901"/>
      <c r="E52" s="901"/>
      <c r="F52" s="901"/>
      <c r="G52" s="901"/>
      <c r="H52" s="901"/>
      <c r="I52" s="901"/>
      <c r="J52" s="901"/>
      <c r="K52" s="901"/>
      <c r="L52" s="901"/>
      <c r="M52" s="901"/>
      <c r="N52" s="901"/>
      <c r="O52" s="901"/>
      <c r="P52" s="901"/>
      <c r="Q52" s="901"/>
      <c r="R52" s="901"/>
      <c r="S52" s="901"/>
    </row>
    <row r="53" spans="1:19" ht="15.75" x14ac:dyDescent="0.25">
      <c r="A53" s="893" t="s">
        <v>1004</v>
      </c>
      <c r="B53" s="901"/>
      <c r="C53" s="901"/>
      <c r="D53" s="901"/>
      <c r="E53" s="901"/>
      <c r="F53" s="901"/>
      <c r="G53" s="901"/>
      <c r="H53" s="901"/>
      <c r="I53" s="901"/>
      <c r="J53" s="901"/>
      <c r="K53" s="901"/>
      <c r="L53" s="901"/>
      <c r="M53" s="901"/>
      <c r="N53" s="901"/>
      <c r="O53" s="901"/>
      <c r="P53" s="901"/>
      <c r="Q53" s="901"/>
      <c r="R53" s="901"/>
      <c r="S53" s="901"/>
    </row>
    <row r="54" spans="1:19" x14ac:dyDescent="0.25">
      <c r="A54" s="888" t="s">
        <v>1699</v>
      </c>
      <c r="B54" s="889"/>
      <c r="C54" s="889"/>
      <c r="D54" s="889"/>
      <c r="E54" s="889"/>
      <c r="F54" s="2203" t="s">
        <v>31</v>
      </c>
      <c r="G54" s="2203"/>
      <c r="H54" s="2203"/>
      <c r="I54" s="878" t="s">
        <v>194</v>
      </c>
      <c r="J54" s="878"/>
      <c r="K54" s="899"/>
      <c r="L54" s="901"/>
      <c r="M54" s="901"/>
      <c r="N54" s="901"/>
      <c r="O54" s="901"/>
      <c r="P54" s="901"/>
      <c r="Q54" s="901"/>
      <c r="R54" s="901"/>
      <c r="S54" s="901"/>
    </row>
    <row r="55" spans="1:19" ht="15.75" x14ac:dyDescent="0.25">
      <c r="A55" s="893" t="s">
        <v>197</v>
      </c>
      <c r="B55" s="901"/>
      <c r="C55" s="901"/>
      <c r="D55" s="901"/>
      <c r="E55" s="901"/>
      <c r="F55" s="901"/>
      <c r="G55" s="901"/>
      <c r="H55" s="901"/>
      <c r="I55" s="901"/>
      <c r="J55" s="901"/>
      <c r="K55" s="901"/>
      <c r="L55" s="901"/>
      <c r="M55" s="901"/>
      <c r="N55" s="901"/>
      <c r="O55" s="901"/>
      <c r="P55" s="901"/>
      <c r="Q55" s="901"/>
      <c r="R55" s="901"/>
      <c r="S55" s="901"/>
    </row>
    <row r="56" spans="1:19" x14ac:dyDescent="0.25">
      <c r="A56" s="2205" t="s">
        <v>1700</v>
      </c>
      <c r="B56" s="2205"/>
      <c r="C56" s="2205"/>
      <c r="D56" s="2205"/>
      <c r="E56" s="2205"/>
      <c r="F56" s="2205"/>
      <c r="G56" s="2205"/>
      <c r="H56" s="2205"/>
      <c r="I56" s="2205"/>
      <c r="J56" s="2205"/>
      <c r="K56" s="2205"/>
      <c r="L56" s="2205"/>
      <c r="M56" s="2205"/>
      <c r="N56" s="991"/>
      <c r="O56" s="991"/>
      <c r="P56" s="991"/>
      <c r="Q56" s="991"/>
      <c r="R56" s="991"/>
      <c r="S56" s="991"/>
    </row>
    <row r="57" spans="1:19" x14ac:dyDescent="0.25">
      <c r="A57" s="2182"/>
      <c r="B57" s="2183"/>
      <c r="C57" s="2183"/>
      <c r="D57" s="2183"/>
      <c r="E57" s="2183"/>
      <c r="F57" s="2183"/>
      <c r="G57" s="2183"/>
      <c r="H57" s="2183"/>
      <c r="I57" s="2183"/>
      <c r="J57" s="2183"/>
      <c r="K57" s="2183"/>
      <c r="L57" s="2183"/>
      <c r="M57" s="2183"/>
      <c r="N57" s="2183"/>
      <c r="O57" s="2183"/>
      <c r="P57" s="2183"/>
      <c r="Q57" s="2183"/>
      <c r="R57" s="2183"/>
      <c r="S57" s="2183"/>
    </row>
  </sheetData>
  <mergeCells count="102">
    <mergeCell ref="L16:M16"/>
    <mergeCell ref="B13:G13"/>
    <mergeCell ref="H13:I13"/>
    <mergeCell ref="J13:K13"/>
    <mergeCell ref="L13:M13"/>
    <mergeCell ref="B14:G14"/>
    <mergeCell ref="H14:I14"/>
    <mergeCell ref="J14:K14"/>
    <mergeCell ref="L14:M14"/>
    <mergeCell ref="A25:E25"/>
    <mergeCell ref="A26:E26"/>
    <mergeCell ref="A27:E27"/>
    <mergeCell ref="A28:E28"/>
    <mergeCell ref="A29:E29"/>
    <mergeCell ref="A30:K30"/>
    <mergeCell ref="A19:M19"/>
    <mergeCell ref="A21:M21"/>
    <mergeCell ref="J22:K22"/>
    <mergeCell ref="A23:E24"/>
    <mergeCell ref="F23:G23"/>
    <mergeCell ref="H23:I23"/>
    <mergeCell ref="J23:K23"/>
    <mergeCell ref="F24:G24"/>
    <mergeCell ref="H24:I24"/>
    <mergeCell ref="J24:K24"/>
    <mergeCell ref="L37:M37"/>
    <mergeCell ref="A38:M38"/>
    <mergeCell ref="A35:M35"/>
    <mergeCell ref="A36:E36"/>
    <mergeCell ref="F36:G36"/>
    <mergeCell ref="H36:I36"/>
    <mergeCell ref="J36:K36"/>
    <mergeCell ref="L36:M36"/>
    <mergeCell ref="A31:M31"/>
    <mergeCell ref="A32:M32"/>
    <mergeCell ref="A33:M33"/>
    <mergeCell ref="A34:E34"/>
    <mergeCell ref="F34:G34"/>
    <mergeCell ref="H34:I34"/>
    <mergeCell ref="J34:K34"/>
    <mergeCell ref="L34:M34"/>
    <mergeCell ref="A37:E37"/>
    <mergeCell ref="F37:G37"/>
    <mergeCell ref="H37:I37"/>
    <mergeCell ref="J37:K37"/>
    <mergeCell ref="A39:E39"/>
    <mergeCell ref="F39:G39"/>
    <mergeCell ref="H39:I39"/>
    <mergeCell ref="J39:K39"/>
    <mergeCell ref="L39:M39"/>
    <mergeCell ref="A40:E40"/>
    <mergeCell ref="F40:G40"/>
    <mergeCell ref="H40:I40"/>
    <mergeCell ref="J40:K40"/>
    <mergeCell ref="L40:M40"/>
    <mergeCell ref="F54:H54"/>
    <mergeCell ref="A43:E43"/>
    <mergeCell ref="F43:G43"/>
    <mergeCell ref="H43:I43"/>
    <mergeCell ref="J43:K43"/>
    <mergeCell ref="L43:M43"/>
    <mergeCell ref="A44:M44"/>
    <mergeCell ref="A41:M41"/>
    <mergeCell ref="A42:E42"/>
    <mergeCell ref="F42:G42"/>
    <mergeCell ref="H42:I42"/>
    <mergeCell ref="J42:K42"/>
    <mergeCell ref="L42:M42"/>
    <mergeCell ref="A48:M48"/>
    <mergeCell ref="B12:G12"/>
    <mergeCell ref="H12:I12"/>
    <mergeCell ref="J12:K12"/>
    <mergeCell ref="L12:M12"/>
    <mergeCell ref="A10:G10"/>
    <mergeCell ref="H10:I10"/>
    <mergeCell ref="J10:K10"/>
    <mergeCell ref="L10:M10"/>
    <mergeCell ref="B11:G11"/>
    <mergeCell ref="A56:M56"/>
    <mergeCell ref="A57:S57"/>
    <mergeCell ref="A6:M6"/>
    <mergeCell ref="A7:M7"/>
    <mergeCell ref="A8:M8"/>
    <mergeCell ref="A9:M9"/>
    <mergeCell ref="B17:G17"/>
    <mergeCell ref="H17:I17"/>
    <mergeCell ref="J17:K17"/>
    <mergeCell ref="L17:M17"/>
    <mergeCell ref="B18:G18"/>
    <mergeCell ref="H18:I18"/>
    <mergeCell ref="J18:K18"/>
    <mergeCell ref="L18:M18"/>
    <mergeCell ref="B15:G15"/>
    <mergeCell ref="H15:I15"/>
    <mergeCell ref="J15:K15"/>
    <mergeCell ref="L15:M15"/>
    <mergeCell ref="B16:G16"/>
    <mergeCell ref="H16:I16"/>
    <mergeCell ref="J16:K16"/>
    <mergeCell ref="H11:I11"/>
    <mergeCell ref="J11:K11"/>
    <mergeCell ref="L11:M11"/>
  </mergeCells>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7" tint="0.79998168889431442"/>
  </sheetPr>
  <dimension ref="A1:FV215"/>
  <sheetViews>
    <sheetView topLeftCell="A37" workbookViewId="0">
      <selection activeCell="A51" sqref="A51:K59"/>
    </sheetView>
  </sheetViews>
  <sheetFormatPr defaultColWidth="2.85546875" defaultRowHeight="15" outlineLevelRow="2" x14ac:dyDescent="0.25"/>
  <cols>
    <col min="1" max="31" width="2.85546875" style="302"/>
    <col min="32" max="32" width="5.140625" style="302" customWidth="1"/>
    <col min="33" max="73" width="2.85546875" style="302"/>
    <col min="74" max="74" width="2.85546875" style="205"/>
    <col min="75" max="85" width="2.85546875" style="302"/>
    <col min="86" max="86" width="3.85546875" style="302" customWidth="1"/>
    <col min="87" max="168" width="2.85546875" style="302"/>
    <col min="169" max="169" width="63.140625" style="515" hidden="1" customWidth="1"/>
    <col min="170" max="16384" width="2.85546875" style="302"/>
  </cols>
  <sheetData>
    <row r="1" spans="1:178" ht="15.75" x14ac:dyDescent="0.25">
      <c r="A1" s="227"/>
      <c r="B1" s="215"/>
      <c r="C1" s="215"/>
      <c r="D1" s="215"/>
      <c r="E1" s="215"/>
      <c r="F1" s="215"/>
      <c r="G1" s="215"/>
      <c r="H1" s="215"/>
      <c r="I1" s="215"/>
      <c r="J1" s="215"/>
      <c r="K1" s="215"/>
      <c r="L1" s="215"/>
      <c r="M1" s="215"/>
      <c r="N1" s="215"/>
      <c r="O1" s="215"/>
      <c r="P1" s="215"/>
      <c r="Q1" s="215"/>
      <c r="R1" s="215"/>
      <c r="S1" s="215"/>
      <c r="T1" s="215"/>
      <c r="U1" s="214"/>
      <c r="V1" s="214"/>
      <c r="W1" s="214"/>
      <c r="X1" s="214"/>
      <c r="Y1" s="214"/>
      <c r="Z1" s="214"/>
      <c r="AA1" s="363"/>
      <c r="AB1" s="214"/>
      <c r="AC1" s="214"/>
      <c r="AD1" s="214"/>
      <c r="AE1" s="214"/>
      <c r="AF1" s="215"/>
      <c r="EZ1" s="333"/>
      <c r="FA1" s="333"/>
      <c r="FB1" s="333"/>
      <c r="FC1" s="333"/>
      <c r="FD1" s="333"/>
      <c r="FE1" s="333"/>
      <c r="FF1" s="333"/>
      <c r="FG1" s="333"/>
      <c r="FH1" s="333"/>
      <c r="FI1" s="333"/>
      <c r="FJ1" s="333"/>
      <c r="FK1" s="333"/>
      <c r="FL1" s="333"/>
      <c r="FM1" s="514" t="s">
        <v>974</v>
      </c>
      <c r="FN1" s="333"/>
      <c r="FO1" s="333"/>
      <c r="FP1" s="333"/>
      <c r="FQ1" s="333"/>
      <c r="FR1" s="333"/>
      <c r="FS1" s="333"/>
      <c r="FT1" s="333"/>
      <c r="FU1" s="333"/>
      <c r="FV1" s="333"/>
    </row>
    <row r="2" spans="1:178" x14ac:dyDescent="0.25">
      <c r="A2" s="215"/>
      <c r="B2" s="215"/>
      <c r="C2" s="215"/>
      <c r="D2" s="215"/>
      <c r="E2" s="215"/>
      <c r="F2" s="215"/>
      <c r="G2" s="215"/>
      <c r="H2" s="215"/>
      <c r="I2" s="215"/>
      <c r="J2" s="215"/>
      <c r="K2" s="215"/>
      <c r="L2" s="215"/>
      <c r="M2" s="215"/>
      <c r="N2" s="215"/>
      <c r="O2" s="215"/>
      <c r="P2" s="215"/>
      <c r="Q2" s="215"/>
      <c r="R2" s="215"/>
      <c r="S2" s="215"/>
      <c r="T2" s="214"/>
      <c r="U2" s="214"/>
      <c r="V2" s="214"/>
      <c r="W2" s="214"/>
      <c r="X2" s="214"/>
      <c r="Y2" s="214"/>
      <c r="Z2" s="214"/>
      <c r="AA2" s="214"/>
      <c r="AB2" s="214"/>
      <c r="AC2" s="214"/>
      <c r="AD2" s="214"/>
      <c r="AE2" s="214"/>
      <c r="AF2" s="215"/>
      <c r="EZ2" s="333"/>
      <c r="FA2" s="333"/>
      <c r="FB2" s="333"/>
      <c r="FC2" s="333"/>
      <c r="FD2" s="333"/>
      <c r="FE2" s="333"/>
      <c r="FF2" s="333"/>
      <c r="FG2" s="333"/>
      <c r="FH2" s="333"/>
      <c r="FI2" s="333"/>
      <c r="FJ2" s="333"/>
      <c r="FK2" s="333"/>
      <c r="FL2" s="333"/>
      <c r="FM2" s="514" t="s">
        <v>472</v>
      </c>
      <c r="FN2" s="333"/>
      <c r="FO2" s="333"/>
      <c r="FP2" s="333"/>
      <c r="FQ2" s="333"/>
      <c r="FR2" s="333"/>
      <c r="FS2" s="333"/>
      <c r="FT2" s="333"/>
      <c r="FU2" s="333"/>
      <c r="FV2" s="333"/>
    </row>
    <row r="3" spans="1:178" x14ac:dyDescent="0.25">
      <c r="A3" s="215"/>
      <c r="B3" s="215"/>
      <c r="C3" s="215"/>
      <c r="D3" s="215"/>
      <c r="E3" s="215"/>
      <c r="F3" s="215"/>
      <c r="G3" s="215"/>
      <c r="H3" s="215"/>
      <c r="I3" s="215"/>
      <c r="J3" s="215"/>
      <c r="K3" s="215"/>
      <c r="L3" s="215"/>
      <c r="M3" s="215"/>
      <c r="N3" s="215"/>
      <c r="O3" s="215"/>
      <c r="P3" s="215"/>
      <c r="Q3" s="215"/>
      <c r="R3" s="215"/>
      <c r="S3" s="215"/>
      <c r="T3" s="2208" t="s">
        <v>100</v>
      </c>
      <c r="U3" s="2208"/>
      <c r="V3" s="2208"/>
      <c r="W3" s="2208"/>
      <c r="X3" s="2208"/>
      <c r="Y3" s="2208"/>
      <c r="Z3" s="2208"/>
      <c r="AA3" s="2208"/>
      <c r="AB3" s="2208"/>
      <c r="AC3" s="2208"/>
      <c r="AD3" s="2208"/>
      <c r="AE3" s="2208"/>
      <c r="AF3" s="2209"/>
      <c r="EZ3" s="333"/>
      <c r="FA3" s="333"/>
      <c r="FB3" s="333"/>
      <c r="FC3" s="333"/>
      <c r="FD3" s="333"/>
      <c r="FE3" s="333"/>
      <c r="FF3" s="333"/>
      <c r="FG3" s="333"/>
      <c r="FH3" s="333"/>
      <c r="FI3" s="333"/>
      <c r="FJ3" s="333"/>
      <c r="FK3" s="333"/>
      <c r="FL3" s="333"/>
      <c r="FM3" s="514" t="s">
        <v>471</v>
      </c>
      <c r="FN3" s="333"/>
      <c r="FO3" s="333"/>
      <c r="FP3" s="333"/>
      <c r="FQ3" s="333"/>
      <c r="FR3" s="333"/>
      <c r="FS3" s="333"/>
      <c r="FT3" s="333"/>
      <c r="FU3" s="333"/>
      <c r="FV3" s="333"/>
    </row>
    <row r="4" spans="1:178" x14ac:dyDescent="0.25">
      <c r="A4" s="215"/>
      <c r="B4" s="215"/>
      <c r="C4" s="215"/>
      <c r="D4" s="215"/>
      <c r="E4" s="215"/>
      <c r="F4" s="215"/>
      <c r="G4" s="215"/>
      <c r="H4" s="215"/>
      <c r="I4" s="215"/>
      <c r="J4" s="215"/>
      <c r="K4" s="215"/>
      <c r="L4" s="215"/>
      <c r="M4" s="215"/>
      <c r="N4" s="215"/>
      <c r="O4" s="215"/>
      <c r="P4" s="215"/>
      <c r="Q4" s="215"/>
      <c r="R4" s="215"/>
      <c r="S4" s="215"/>
      <c r="T4" s="2208" t="s">
        <v>1177</v>
      </c>
      <c r="U4" s="2208"/>
      <c r="V4" s="2208"/>
      <c r="W4" s="2208"/>
      <c r="X4" s="2208"/>
      <c r="Y4" s="2208"/>
      <c r="Z4" s="2208"/>
      <c r="AA4" s="2208"/>
      <c r="AB4" s="2208"/>
      <c r="AC4" s="2208"/>
      <c r="AD4" s="2208"/>
      <c r="AE4" s="2208"/>
      <c r="AF4" s="2209"/>
      <c r="EZ4" s="333"/>
      <c r="FA4" s="333"/>
      <c r="FB4" s="333"/>
      <c r="FC4" s="333"/>
      <c r="FD4" s="333"/>
      <c r="FE4" s="333"/>
      <c r="FF4" s="333"/>
      <c r="FG4" s="333"/>
      <c r="FH4" s="333"/>
      <c r="FI4" s="333"/>
      <c r="FJ4" s="333"/>
      <c r="FK4" s="333"/>
      <c r="FL4" s="333"/>
      <c r="FM4" s="514" t="s">
        <v>1178</v>
      </c>
      <c r="FN4" s="333"/>
      <c r="FO4" s="333"/>
      <c r="FP4" s="333"/>
      <c r="FQ4" s="333"/>
      <c r="FR4" s="333"/>
      <c r="FS4" s="333"/>
      <c r="FT4" s="333"/>
      <c r="FU4" s="333"/>
      <c r="FV4" s="333"/>
    </row>
    <row r="5" spans="1:178" x14ac:dyDescent="0.25">
      <c r="A5" s="215"/>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EZ5" s="333"/>
      <c r="FA5" s="333"/>
      <c r="FB5" s="333"/>
      <c r="FC5" s="333"/>
      <c r="FD5" s="333"/>
      <c r="FE5" s="333"/>
      <c r="FF5" s="333"/>
      <c r="FG5" s="333"/>
      <c r="FH5" s="333"/>
      <c r="FI5" s="333"/>
      <c r="FJ5" s="333"/>
      <c r="FK5" s="333"/>
      <c r="FL5" s="333"/>
      <c r="FM5" s="514" t="s">
        <v>489</v>
      </c>
      <c r="FN5" s="333"/>
      <c r="FO5" s="333"/>
      <c r="FP5" s="333"/>
      <c r="FQ5" s="333"/>
      <c r="FR5" s="333"/>
      <c r="FS5" s="333"/>
      <c r="FT5" s="333"/>
      <c r="FU5" s="333"/>
      <c r="FV5" s="333"/>
    </row>
    <row r="6" spans="1:178" x14ac:dyDescent="0.25">
      <c r="A6" s="2210" t="s">
        <v>202</v>
      </c>
      <c r="B6" s="2211"/>
      <c r="C6" s="2211"/>
      <c r="D6" s="2211"/>
      <c r="E6" s="2211"/>
      <c r="F6" s="2211"/>
      <c r="G6" s="2211"/>
      <c r="H6" s="2211"/>
      <c r="I6" s="2211"/>
      <c r="J6" s="2211"/>
      <c r="K6" s="2211"/>
      <c r="L6" s="2211"/>
      <c r="M6" s="2211"/>
      <c r="N6" s="2211"/>
      <c r="O6" s="2211"/>
      <c r="P6" s="2211"/>
      <c r="Q6" s="2211"/>
      <c r="R6" s="2211"/>
      <c r="S6" s="2211"/>
      <c r="T6" s="2211"/>
      <c r="U6" s="2211"/>
      <c r="V6" s="2211"/>
      <c r="W6" s="2211"/>
      <c r="X6" s="2211"/>
      <c r="Y6" s="2211"/>
      <c r="Z6" s="2211"/>
      <c r="AA6" s="2211"/>
      <c r="AB6" s="2211"/>
      <c r="AC6" s="2211"/>
      <c r="AD6" s="2211"/>
      <c r="AE6" s="2211"/>
      <c r="AF6" s="2211"/>
      <c r="EZ6" s="333"/>
      <c r="FA6" s="333"/>
      <c r="FB6" s="333"/>
      <c r="FC6" s="333"/>
      <c r="FD6" s="333"/>
      <c r="FE6" s="333"/>
      <c r="FF6" s="333"/>
      <c r="FG6" s="333"/>
      <c r="FH6" s="333"/>
      <c r="FI6" s="333"/>
      <c r="FJ6" s="333"/>
      <c r="FK6" s="333"/>
      <c r="FL6" s="333"/>
      <c r="FM6" s="514" t="s">
        <v>294</v>
      </c>
      <c r="FN6" s="333"/>
      <c r="FO6" s="333"/>
      <c r="FP6" s="333"/>
      <c r="FQ6" s="333"/>
      <c r="FR6" s="333"/>
      <c r="FS6" s="333"/>
      <c r="FT6" s="333"/>
      <c r="FU6" s="333"/>
      <c r="FV6" s="333"/>
    </row>
    <row r="7" spans="1:178" x14ac:dyDescent="0.25">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EZ7" s="333"/>
      <c r="FA7" s="333"/>
      <c r="FB7" s="333"/>
      <c r="FC7" s="333"/>
      <c r="FD7" s="333"/>
      <c r="FE7" s="333"/>
      <c r="FF7" s="333"/>
      <c r="FG7" s="333"/>
      <c r="FH7" s="333"/>
      <c r="FI7" s="333"/>
      <c r="FJ7" s="333"/>
      <c r="FK7" s="333"/>
      <c r="FL7" s="333"/>
      <c r="FM7" s="514" t="s">
        <v>1059</v>
      </c>
      <c r="FN7" s="333"/>
      <c r="FO7" s="333"/>
      <c r="FP7" s="333"/>
      <c r="FQ7" s="333"/>
      <c r="FR7" s="333"/>
      <c r="FS7" s="333"/>
      <c r="FT7" s="333"/>
      <c r="FU7" s="333"/>
      <c r="FV7" s="333"/>
    </row>
    <row r="8" spans="1:178" x14ac:dyDescent="0.25">
      <c r="A8" s="2212" t="s">
        <v>203</v>
      </c>
      <c r="B8" s="2212"/>
      <c r="C8" s="2212"/>
      <c r="D8" s="2212"/>
      <c r="E8" s="2212"/>
      <c r="F8" s="2212"/>
      <c r="G8" s="2212"/>
      <c r="H8" s="2212"/>
      <c r="I8" s="2212"/>
      <c r="J8" s="2212"/>
      <c r="K8" s="2213"/>
      <c r="L8" s="2213"/>
      <c r="M8" s="2213"/>
      <c r="N8" s="2213"/>
      <c r="O8" s="2213"/>
      <c r="P8" s="2213"/>
      <c r="Q8" s="2214"/>
      <c r="R8" s="2214"/>
      <c r="S8" s="2214"/>
      <c r="T8" s="2214"/>
      <c r="U8" s="2214"/>
      <c r="V8" s="2214"/>
      <c r="W8" s="2214"/>
      <c r="X8" s="2214"/>
      <c r="Y8" s="2214"/>
      <c r="Z8" s="2214"/>
      <c r="AA8" s="2214"/>
      <c r="AB8" s="2214"/>
      <c r="AC8" s="2214"/>
      <c r="AD8" s="2214"/>
      <c r="AE8" s="2214"/>
      <c r="AF8" s="2214"/>
      <c r="EZ8" s="333"/>
      <c r="FA8" s="333"/>
      <c r="FB8" s="333"/>
      <c r="FC8" s="333"/>
      <c r="FD8" s="333"/>
      <c r="FE8" s="333"/>
      <c r="FF8" s="333"/>
      <c r="FG8" s="333"/>
      <c r="FH8" s="333"/>
      <c r="FI8" s="333"/>
      <c r="FJ8" s="333"/>
      <c r="FK8" s="333"/>
      <c r="FL8" s="333"/>
      <c r="FM8" s="514" t="s">
        <v>291</v>
      </c>
      <c r="FN8" s="333"/>
      <c r="FO8" s="333"/>
      <c r="FP8" s="333"/>
      <c r="FQ8" s="333"/>
      <c r="FR8" s="333"/>
      <c r="FS8" s="333"/>
      <c r="FT8" s="333"/>
      <c r="FU8" s="333"/>
      <c r="FV8" s="333"/>
    </row>
    <row r="9" spans="1:178" x14ac:dyDescent="0.25">
      <c r="A9" s="2212" t="s">
        <v>204</v>
      </c>
      <c r="B9" s="2212"/>
      <c r="C9" s="2212"/>
      <c r="D9" s="2212"/>
      <c r="E9" s="2212"/>
      <c r="F9" s="2212"/>
      <c r="G9" s="2212"/>
      <c r="H9" s="2212"/>
      <c r="I9" s="2212"/>
      <c r="J9" s="2212"/>
      <c r="K9" s="2213"/>
      <c r="L9" s="2213"/>
      <c r="M9" s="2213"/>
      <c r="N9" s="2213"/>
      <c r="O9" s="2213"/>
      <c r="P9" s="2213"/>
      <c r="Q9" s="2214">
        <f>'102_Заключение УСПБ_выдача'!A11</f>
        <v>0</v>
      </c>
      <c r="R9" s="2214"/>
      <c r="S9" s="2214"/>
      <c r="T9" s="2214"/>
      <c r="U9" s="2214"/>
      <c r="V9" s="2214"/>
      <c r="W9" s="2214"/>
      <c r="X9" s="2214"/>
      <c r="Y9" s="2214"/>
      <c r="Z9" s="2214"/>
      <c r="AA9" s="2214"/>
      <c r="AB9" s="2214"/>
      <c r="AC9" s="2214"/>
      <c r="AD9" s="2214"/>
      <c r="AE9" s="2214"/>
      <c r="AF9" s="2214"/>
      <c r="EZ9" s="333"/>
      <c r="FA9" s="333"/>
      <c r="FB9" s="333"/>
      <c r="FC9" s="333"/>
      <c r="FD9" s="333"/>
      <c r="FE9" s="333"/>
      <c r="FF9" s="333"/>
      <c r="FG9" s="333"/>
      <c r="FH9" s="333"/>
      <c r="FI9" s="333"/>
      <c r="FJ9" s="333"/>
      <c r="FK9" s="333"/>
      <c r="FL9" s="333"/>
      <c r="FN9" s="333"/>
      <c r="FO9" s="333"/>
      <c r="FP9" s="333"/>
      <c r="FQ9" s="333"/>
      <c r="FR9" s="333"/>
      <c r="FS9" s="333"/>
      <c r="FT9" s="333"/>
      <c r="FU9" s="333"/>
      <c r="FV9" s="333"/>
    </row>
    <row r="10" spans="1:178" x14ac:dyDescent="0.25">
      <c r="A10" s="215"/>
      <c r="B10" s="215"/>
      <c r="C10" s="215"/>
      <c r="D10" s="215"/>
      <c r="E10" s="215"/>
      <c r="F10" s="215"/>
      <c r="G10" s="215"/>
      <c r="H10" s="215"/>
      <c r="I10" s="215"/>
      <c r="J10" s="215"/>
      <c r="K10" s="215"/>
      <c r="L10" s="215"/>
      <c r="M10" s="215"/>
      <c r="N10" s="215"/>
      <c r="O10" s="215"/>
      <c r="P10" s="215"/>
      <c r="Q10" s="120"/>
      <c r="R10" s="120"/>
      <c r="S10" s="120"/>
      <c r="T10" s="120"/>
      <c r="U10" s="120"/>
      <c r="V10" s="120"/>
      <c r="W10" s="120"/>
      <c r="X10" s="120"/>
      <c r="Y10" s="120"/>
      <c r="Z10" s="120"/>
      <c r="AA10" s="120"/>
      <c r="AB10" s="120"/>
      <c r="AC10" s="120"/>
      <c r="AD10" s="120"/>
      <c r="AE10" s="120"/>
      <c r="AF10" s="120"/>
      <c r="EZ10" s="333"/>
      <c r="FA10" s="333"/>
      <c r="FB10" s="333"/>
      <c r="FC10" s="333"/>
      <c r="FD10" s="333"/>
      <c r="FE10" s="333"/>
      <c r="FF10" s="333"/>
      <c r="FG10" s="333"/>
      <c r="FH10" s="333"/>
      <c r="FI10" s="333"/>
      <c r="FJ10" s="333"/>
      <c r="FK10" s="333"/>
      <c r="FL10" s="333"/>
      <c r="FM10" s="516" t="s">
        <v>50</v>
      </c>
      <c r="FN10" s="333"/>
      <c r="FO10" s="333"/>
      <c r="FP10" s="333"/>
      <c r="FQ10" s="333"/>
      <c r="FR10" s="333"/>
      <c r="FS10" s="333"/>
      <c r="FT10" s="333"/>
      <c r="FU10" s="333"/>
      <c r="FV10" s="333"/>
    </row>
    <row r="11" spans="1:178" x14ac:dyDescent="0.25">
      <c r="A11" s="2010" t="s">
        <v>205</v>
      </c>
      <c r="B11" s="2010"/>
      <c r="C11" s="2010"/>
      <c r="D11" s="2010"/>
      <c r="E11" s="2010"/>
      <c r="F11" s="2010"/>
      <c r="G11" s="2010"/>
      <c r="H11" s="2010"/>
      <c r="I11" s="2010"/>
      <c r="J11" s="2010"/>
      <c r="K11" s="2010"/>
      <c r="L11" s="2010"/>
      <c r="M11" s="2010"/>
      <c r="N11" s="2010"/>
      <c r="O11" s="2010"/>
      <c r="P11" s="2010"/>
      <c r="Q11" s="2214">
        <f>'102_Заключение УСПБ_выдача'!G8</f>
        <v>0</v>
      </c>
      <c r="R11" s="2214"/>
      <c r="S11" s="2214"/>
      <c r="T11" s="2214"/>
      <c r="U11" s="2214"/>
      <c r="V11" s="2214"/>
      <c r="W11" s="2214"/>
      <c r="X11" s="2214"/>
      <c r="Y11" s="2214"/>
      <c r="Z11" s="2214"/>
      <c r="AA11" s="2214"/>
      <c r="AB11" s="2214"/>
      <c r="AC11" s="2214"/>
      <c r="AD11" s="2214"/>
      <c r="AE11" s="2214"/>
      <c r="AF11" s="2214"/>
      <c r="EZ11" s="333"/>
      <c r="FA11" s="333"/>
      <c r="FB11" s="333"/>
      <c r="FC11" s="333"/>
      <c r="FD11" s="333"/>
      <c r="FE11" s="333"/>
      <c r="FF11" s="333"/>
      <c r="FG11" s="333"/>
      <c r="FH11" s="333"/>
      <c r="FI11" s="333"/>
      <c r="FJ11" s="333"/>
      <c r="FK11" s="333"/>
      <c r="FL11" s="333"/>
      <c r="FM11" s="514" t="s">
        <v>1348</v>
      </c>
      <c r="FN11" s="333"/>
      <c r="FO11" s="333"/>
      <c r="FP11" s="333"/>
      <c r="FQ11" s="333"/>
      <c r="FR11" s="333"/>
      <c r="FS11" s="333"/>
      <c r="FT11" s="333"/>
      <c r="FU11" s="333"/>
      <c r="FV11" s="333"/>
    </row>
    <row r="12" spans="1:178" x14ac:dyDescent="0.25">
      <c r="A12" s="2010" t="s">
        <v>206</v>
      </c>
      <c r="B12" s="2010"/>
      <c r="C12" s="2010"/>
      <c r="D12" s="2010"/>
      <c r="E12" s="2010"/>
      <c r="F12" s="2010"/>
      <c r="G12" s="2010"/>
      <c r="H12" s="2010"/>
      <c r="I12" s="2010"/>
      <c r="J12" s="2010"/>
      <c r="K12" s="2010"/>
      <c r="L12" s="2010"/>
      <c r="M12" s="2010"/>
      <c r="N12" s="2010"/>
      <c r="O12" s="2010"/>
      <c r="P12" s="2010"/>
      <c r="Q12" s="2214" t="s">
        <v>1171</v>
      </c>
      <c r="R12" s="2214"/>
      <c r="S12" s="2214"/>
      <c r="T12" s="2214"/>
      <c r="U12" s="2214"/>
      <c r="V12" s="2214"/>
      <c r="W12" s="2214"/>
      <c r="X12" s="2214"/>
      <c r="Y12" s="2214"/>
      <c r="Z12" s="2214"/>
      <c r="AA12" s="2214"/>
      <c r="AB12" s="2214"/>
      <c r="AC12" s="2214"/>
      <c r="AD12" s="2214"/>
      <c r="AE12" s="2214"/>
      <c r="AF12" s="2214"/>
      <c r="EZ12" s="333"/>
      <c r="FA12" s="333"/>
      <c r="FB12" s="333"/>
      <c r="FC12" s="333"/>
      <c r="FD12" s="333"/>
      <c r="FE12" s="333"/>
      <c r="FF12" s="333"/>
      <c r="FG12" s="333"/>
      <c r="FH12" s="333"/>
      <c r="FI12" s="333"/>
      <c r="FJ12" s="333"/>
      <c r="FK12" s="333"/>
      <c r="FL12" s="333"/>
      <c r="FM12" s="516" t="s">
        <v>1226</v>
      </c>
      <c r="FN12" s="333"/>
      <c r="FO12" s="333"/>
      <c r="FP12" s="333"/>
      <c r="FQ12" s="333"/>
      <c r="FR12" s="333"/>
      <c r="FS12" s="333"/>
      <c r="FT12" s="333"/>
      <c r="FU12" s="333"/>
      <c r="FV12" s="333"/>
    </row>
    <row r="13" spans="1:178" x14ac:dyDescent="0.25">
      <c r="A13" s="215"/>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EZ13" s="333"/>
      <c r="FA13" s="333"/>
      <c r="FB13" s="333"/>
      <c r="FC13" s="333"/>
      <c r="FD13" s="333"/>
      <c r="FE13" s="333"/>
      <c r="FF13" s="333"/>
      <c r="FG13" s="333"/>
      <c r="FH13" s="333"/>
      <c r="FI13" s="333"/>
      <c r="FJ13" s="333"/>
      <c r="FK13" s="333"/>
      <c r="FL13" s="333"/>
      <c r="FM13" s="516" t="s">
        <v>1349</v>
      </c>
      <c r="FN13" s="333"/>
      <c r="FO13" s="333"/>
      <c r="FP13" s="333"/>
      <c r="FQ13" s="333"/>
      <c r="FR13" s="333"/>
      <c r="FS13" s="333"/>
      <c r="FT13" s="333"/>
      <c r="FU13" s="333"/>
      <c r="FV13" s="333"/>
    </row>
    <row r="14" spans="1:178" x14ac:dyDescent="0.25">
      <c r="A14" s="2224" t="s">
        <v>207</v>
      </c>
      <c r="B14" s="2225"/>
      <c r="C14" s="2225"/>
      <c r="D14" s="2225"/>
      <c r="E14" s="2225"/>
      <c r="F14" s="2225"/>
      <c r="G14" s="2225"/>
      <c r="H14" s="2225"/>
      <c r="I14" s="2225"/>
      <c r="J14" s="2225"/>
      <c r="K14" s="2225"/>
      <c r="L14" s="2225"/>
      <c r="M14" s="2225"/>
      <c r="N14" s="2225"/>
      <c r="O14" s="2225"/>
      <c r="P14" s="2225"/>
      <c r="Q14" s="2225"/>
      <c r="R14" s="2225"/>
      <c r="S14" s="2225"/>
      <c r="T14" s="2225"/>
      <c r="U14" s="2225"/>
      <c r="V14" s="2225"/>
      <c r="W14" s="2225"/>
      <c r="X14" s="2225"/>
      <c r="Y14" s="2225"/>
      <c r="Z14" s="2225"/>
      <c r="AA14" s="2225"/>
      <c r="AB14" s="2225"/>
      <c r="AC14" s="2225"/>
      <c r="AD14" s="2225"/>
      <c r="AE14" s="2225"/>
      <c r="AF14" s="2225"/>
      <c r="EZ14" s="333"/>
      <c r="FA14" s="333"/>
      <c r="FB14" s="333"/>
      <c r="FC14" s="333"/>
      <c r="FD14" s="333"/>
      <c r="FE14" s="333"/>
      <c r="FF14" s="333"/>
      <c r="FG14" s="333"/>
      <c r="FH14" s="333"/>
      <c r="FI14" s="333"/>
      <c r="FJ14" s="333"/>
      <c r="FK14" s="333"/>
      <c r="FL14" s="333"/>
      <c r="FM14" s="516" t="s">
        <v>1350</v>
      </c>
      <c r="FN14" s="333"/>
      <c r="FO14" s="333"/>
      <c r="FP14" s="333"/>
      <c r="FQ14" s="333"/>
      <c r="FR14" s="333"/>
      <c r="FS14" s="333"/>
      <c r="FT14" s="333"/>
      <c r="FU14" s="333"/>
      <c r="FV14" s="333"/>
    </row>
    <row r="15" spans="1:178" x14ac:dyDescent="0.25">
      <c r="A15" s="2226" t="s">
        <v>171</v>
      </c>
      <c r="B15" s="2227"/>
      <c r="C15" s="2227"/>
      <c r="D15" s="2227"/>
      <c r="E15" s="2227"/>
      <c r="F15" s="2227"/>
      <c r="G15" s="2227"/>
      <c r="H15" s="2227"/>
      <c r="I15" s="2227"/>
      <c r="J15" s="2227"/>
      <c r="K15" s="2227"/>
      <c r="L15" s="2227"/>
      <c r="M15" s="2227"/>
      <c r="N15" s="2227"/>
      <c r="O15" s="2227"/>
      <c r="P15" s="2227"/>
      <c r="Q15" s="2227"/>
      <c r="R15" s="2227"/>
      <c r="S15" s="2227"/>
      <c r="T15" s="2227"/>
      <c r="U15" s="2227"/>
      <c r="V15" s="2227"/>
      <c r="W15" s="2227"/>
      <c r="X15" s="2227"/>
      <c r="Y15" s="2227"/>
      <c r="Z15" s="2227"/>
      <c r="AA15" s="2227"/>
      <c r="AB15" s="2227"/>
      <c r="AC15" s="2227"/>
      <c r="AD15" s="2227"/>
      <c r="AE15" s="2227"/>
      <c r="AF15" s="2227"/>
      <c r="EZ15" s="333"/>
      <c r="FA15" s="333"/>
      <c r="FB15" s="333"/>
      <c r="FC15" s="333"/>
      <c r="FD15" s="333"/>
      <c r="FE15" s="333"/>
      <c r="FF15" s="333"/>
      <c r="FG15" s="333"/>
      <c r="FH15" s="333"/>
      <c r="FI15" s="333"/>
      <c r="FJ15" s="333"/>
      <c r="FK15" s="333"/>
      <c r="FL15" s="333"/>
      <c r="FN15" s="333"/>
      <c r="FO15" s="333"/>
      <c r="FP15" s="333"/>
      <c r="FQ15" s="333"/>
      <c r="FR15" s="333"/>
      <c r="FS15" s="333"/>
      <c r="FT15" s="333"/>
      <c r="FU15" s="333"/>
      <c r="FV15" s="333"/>
    </row>
    <row r="16" spans="1:178" x14ac:dyDescent="0.25">
      <c r="A16" s="2228" t="s">
        <v>175</v>
      </c>
      <c r="B16" s="2228"/>
      <c r="C16" s="2228"/>
      <c r="D16" s="2228"/>
      <c r="E16" s="2228"/>
      <c r="F16" s="2228"/>
      <c r="G16" s="2228"/>
      <c r="H16" s="2228"/>
      <c r="I16" s="2228"/>
      <c r="J16" s="2228"/>
      <c r="K16" s="2228"/>
      <c r="L16" s="2228"/>
      <c r="M16" s="2228"/>
      <c r="N16" s="2228"/>
      <c r="O16" s="2228"/>
      <c r="P16" s="2228"/>
      <c r="Q16" s="2228"/>
      <c r="R16" s="2228"/>
      <c r="S16" s="2228"/>
      <c r="T16" s="2228"/>
      <c r="U16" s="2228"/>
      <c r="V16" s="2228"/>
      <c r="W16" s="2228"/>
      <c r="X16" s="2228"/>
      <c r="Y16" s="2228"/>
      <c r="Z16" s="2228"/>
      <c r="AA16" s="2228"/>
      <c r="AB16" s="2228"/>
      <c r="AC16" s="2228"/>
      <c r="AD16" s="2228"/>
      <c r="AE16" s="2228"/>
      <c r="AF16" s="2228"/>
      <c r="EZ16" s="333"/>
      <c r="FA16" s="333"/>
      <c r="FB16" s="333"/>
      <c r="FC16" s="333"/>
      <c r="FD16" s="333"/>
      <c r="FE16" s="333"/>
      <c r="FF16" s="333"/>
      <c r="FG16" s="333"/>
      <c r="FH16" s="333"/>
      <c r="FI16" s="333"/>
      <c r="FJ16" s="333"/>
      <c r="FK16" s="333"/>
      <c r="FL16" s="333"/>
      <c r="FN16" s="333"/>
      <c r="FO16" s="333"/>
      <c r="FP16" s="333"/>
      <c r="FQ16" s="333"/>
      <c r="FR16" s="333"/>
      <c r="FS16" s="333"/>
      <c r="FT16" s="333"/>
      <c r="FU16" s="333"/>
      <c r="FV16" s="333"/>
    </row>
    <row r="17" spans="1:178" x14ac:dyDescent="0.25">
      <c r="A17" s="215"/>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EZ17" s="333"/>
      <c r="FA17" s="333"/>
      <c r="FB17" s="333"/>
      <c r="FC17" s="333"/>
      <c r="FD17" s="333"/>
      <c r="FE17" s="333"/>
      <c r="FF17" s="333"/>
      <c r="FG17" s="333"/>
      <c r="FH17" s="333"/>
      <c r="FI17" s="333"/>
      <c r="FJ17" s="333"/>
      <c r="FK17" s="333"/>
      <c r="FL17" s="333"/>
      <c r="FN17" s="333"/>
      <c r="FO17" s="333"/>
      <c r="FP17" s="333"/>
      <c r="FQ17" s="333"/>
      <c r="FR17" s="333"/>
      <c r="FS17" s="333"/>
      <c r="FT17" s="333"/>
      <c r="FU17" s="333"/>
      <c r="FV17" s="333"/>
    </row>
    <row r="18" spans="1:178" s="7" customFormat="1" ht="12.75" x14ac:dyDescent="0.25">
      <c r="A18" s="121" t="s">
        <v>171</v>
      </c>
      <c r="B18" s="2229" t="s">
        <v>208</v>
      </c>
      <c r="C18" s="2229"/>
      <c r="D18" s="2229"/>
      <c r="E18" s="2229"/>
      <c r="F18" s="2229"/>
      <c r="G18" s="2229"/>
      <c r="H18" s="2229"/>
      <c r="I18" s="2229"/>
      <c r="J18" s="2229"/>
      <c r="K18" s="2229"/>
      <c r="L18" s="2229"/>
      <c r="M18" s="2229"/>
      <c r="N18" s="2229"/>
      <c r="O18" s="2229"/>
      <c r="P18" s="2229"/>
      <c r="Q18" s="2229"/>
      <c r="R18" s="2229"/>
      <c r="S18" s="2229"/>
      <c r="T18" s="2229"/>
      <c r="U18" s="2229"/>
      <c r="V18" s="2229"/>
      <c r="W18" s="2229"/>
      <c r="X18" s="2229"/>
      <c r="Y18" s="2229"/>
      <c r="Z18" s="2229"/>
      <c r="AA18" s="2229"/>
      <c r="AB18" s="2229"/>
      <c r="AC18" s="2229"/>
      <c r="AD18" s="2229"/>
      <c r="AE18" s="2229"/>
      <c r="AF18" s="2229"/>
      <c r="EZ18" s="266"/>
      <c r="FA18" s="266"/>
      <c r="FB18" s="266"/>
      <c r="FC18" s="266"/>
      <c r="FD18" s="266"/>
      <c r="FE18" s="266"/>
      <c r="FF18" s="266"/>
      <c r="FG18" s="266"/>
      <c r="FH18" s="266"/>
      <c r="FI18" s="266"/>
      <c r="FJ18" s="266"/>
      <c r="FK18" s="266"/>
      <c r="FL18" s="266"/>
      <c r="FM18" s="517"/>
      <c r="FN18" s="266"/>
      <c r="FO18" s="266"/>
      <c r="FP18" s="266"/>
      <c r="FQ18" s="266"/>
      <c r="FR18" s="266"/>
      <c r="FS18" s="266"/>
      <c r="FT18" s="266"/>
      <c r="FU18" s="266"/>
      <c r="FV18" s="266"/>
    </row>
    <row r="19" spans="1:178" s="7" customFormat="1" ht="12.75" x14ac:dyDescent="0.25">
      <c r="A19" s="2218" t="s">
        <v>92</v>
      </c>
      <c r="B19" s="2219"/>
      <c r="C19" s="2219"/>
      <c r="D19" s="2219"/>
      <c r="E19" s="2219"/>
      <c r="F19" s="2219"/>
      <c r="G19" s="2219"/>
      <c r="H19" s="2219"/>
      <c r="I19" s="2219"/>
      <c r="J19" s="2219"/>
      <c r="K19" s="2220"/>
      <c r="L19" s="2221" t="s">
        <v>50</v>
      </c>
      <c r="M19" s="2222"/>
      <c r="N19" s="2222"/>
      <c r="O19" s="2222"/>
      <c r="P19" s="2222"/>
      <c r="Q19" s="2222"/>
      <c r="R19" s="2222"/>
      <c r="S19" s="2222"/>
      <c r="T19" s="2222"/>
      <c r="U19" s="2222"/>
      <c r="V19" s="2222"/>
      <c r="W19" s="2222"/>
      <c r="X19" s="2222"/>
      <c r="Y19" s="2222"/>
      <c r="Z19" s="2222"/>
      <c r="AA19" s="2222"/>
      <c r="AB19" s="2222"/>
      <c r="AC19" s="2222"/>
      <c r="AD19" s="2222"/>
      <c r="AE19" s="2222"/>
      <c r="AF19" s="2223"/>
      <c r="EZ19" s="266"/>
      <c r="FA19" s="266"/>
      <c r="FB19" s="266"/>
      <c r="FC19" s="266"/>
      <c r="FD19" s="266"/>
      <c r="FE19" s="266"/>
      <c r="FF19" s="266"/>
      <c r="FG19" s="266"/>
      <c r="FH19" s="266"/>
      <c r="FI19" s="266"/>
      <c r="FJ19" s="266"/>
      <c r="FK19" s="266"/>
      <c r="FL19" s="266"/>
      <c r="FM19" s="517"/>
      <c r="FN19" s="266"/>
      <c r="FO19" s="266"/>
      <c r="FP19" s="266"/>
      <c r="FQ19" s="266"/>
      <c r="FR19" s="266"/>
      <c r="FS19" s="266"/>
      <c r="FT19" s="266"/>
      <c r="FU19" s="266"/>
      <c r="FV19" s="266"/>
    </row>
    <row r="20" spans="1:178" s="7" customFormat="1" ht="12.75" x14ac:dyDescent="0.25">
      <c r="A20" s="2218" t="str">
        <f>'102_Заключение УСПБ_выдача'!B349</f>
        <v>Сумма кредита / Предельный лимит единовременной задолженности /максимальный размер лимита, вал. ед.</v>
      </c>
      <c r="B20" s="2219"/>
      <c r="C20" s="2219"/>
      <c r="D20" s="2219"/>
      <c r="E20" s="2219"/>
      <c r="F20" s="2219"/>
      <c r="G20" s="2219"/>
      <c r="H20" s="2219"/>
      <c r="I20" s="2219"/>
      <c r="J20" s="2219"/>
      <c r="K20" s="2220"/>
      <c r="L20" s="2221">
        <f>'102_Заключение УСПБ_выдача'!J349</f>
        <v>0</v>
      </c>
      <c r="M20" s="2222"/>
      <c r="N20" s="2222"/>
      <c r="O20" s="2222"/>
      <c r="P20" s="2222"/>
      <c r="Q20" s="2222"/>
      <c r="R20" s="2222"/>
      <c r="S20" s="2222"/>
      <c r="T20" s="2222"/>
      <c r="U20" s="2222"/>
      <c r="V20" s="2222"/>
      <c r="W20" s="2222"/>
      <c r="X20" s="2222"/>
      <c r="Y20" s="2222"/>
      <c r="Z20" s="2222"/>
      <c r="AA20" s="2222"/>
      <c r="AB20" s="2222"/>
      <c r="AC20" s="2222"/>
      <c r="AD20" s="2222"/>
      <c r="AE20" s="2222"/>
      <c r="AF20" s="2223"/>
      <c r="EZ20" s="266"/>
      <c r="FA20" s="266"/>
      <c r="FB20" s="266"/>
      <c r="FC20" s="266"/>
      <c r="FD20" s="266"/>
      <c r="FE20" s="266"/>
      <c r="FF20" s="266"/>
      <c r="FG20" s="266"/>
      <c r="FH20" s="266"/>
      <c r="FI20" s="266"/>
      <c r="FJ20" s="266"/>
      <c r="FK20" s="266"/>
      <c r="FL20" s="266"/>
      <c r="FM20" s="517"/>
      <c r="FN20" s="266"/>
      <c r="FO20" s="266"/>
      <c r="FP20" s="266"/>
      <c r="FQ20" s="266"/>
      <c r="FR20" s="266"/>
      <c r="FS20" s="266"/>
      <c r="FT20" s="266"/>
      <c r="FU20" s="266"/>
      <c r="FV20" s="266"/>
    </row>
    <row r="21" spans="1:178" s="7" customFormat="1" ht="25.5" customHeight="1" outlineLevel="1" x14ac:dyDescent="0.25">
      <c r="A21" s="2218" t="s">
        <v>1272</v>
      </c>
      <c r="B21" s="2219"/>
      <c r="C21" s="2219"/>
      <c r="D21" s="2219"/>
      <c r="E21" s="2219"/>
      <c r="F21" s="2219"/>
      <c r="G21" s="2219"/>
      <c r="H21" s="2219"/>
      <c r="I21" s="2219"/>
      <c r="J21" s="2219"/>
      <c r="K21" s="2220"/>
      <c r="L21" s="2221">
        <f>'102_Заключение УСПБ_выдача'!J350</f>
        <v>0</v>
      </c>
      <c r="M21" s="2222"/>
      <c r="N21" s="2222"/>
      <c r="O21" s="2222"/>
      <c r="P21" s="2222"/>
      <c r="Q21" s="2222"/>
      <c r="R21" s="2222"/>
      <c r="S21" s="2222"/>
      <c r="T21" s="2222"/>
      <c r="U21" s="2222"/>
      <c r="V21" s="2222"/>
      <c r="W21" s="2222"/>
      <c r="X21" s="2222"/>
      <c r="Y21" s="2222"/>
      <c r="Z21" s="2222"/>
      <c r="AA21" s="2222"/>
      <c r="AB21" s="2222"/>
      <c r="AC21" s="2222"/>
      <c r="AD21" s="2222"/>
      <c r="AE21" s="2222"/>
      <c r="AF21" s="2223"/>
      <c r="EZ21" s="266"/>
      <c r="FA21" s="266"/>
      <c r="FB21" s="266"/>
      <c r="FC21" s="266"/>
      <c r="FD21" s="266"/>
      <c r="FE21" s="266"/>
      <c r="FF21" s="266"/>
      <c r="FG21" s="266"/>
      <c r="FH21" s="266"/>
      <c r="FI21" s="266"/>
      <c r="FJ21" s="266"/>
      <c r="FK21" s="266"/>
      <c r="FL21" s="266"/>
      <c r="FM21" s="517"/>
      <c r="FN21" s="266"/>
      <c r="FO21" s="266"/>
      <c r="FP21" s="266"/>
      <c r="FQ21" s="266"/>
      <c r="FR21" s="266"/>
      <c r="FS21" s="266"/>
      <c r="FT21" s="266"/>
      <c r="FU21" s="266"/>
      <c r="FV21" s="266"/>
    </row>
    <row r="22" spans="1:178" s="7" customFormat="1" ht="12.75" customHeight="1" x14ac:dyDescent="0.25">
      <c r="A22" s="2011" t="str">
        <f>'102_Заключение УСПБ_выдача'!B351</f>
        <v>Валюта</v>
      </c>
      <c r="B22" s="2012"/>
      <c r="C22" s="2012"/>
      <c r="D22" s="2012"/>
      <c r="E22" s="2012"/>
      <c r="F22" s="2012"/>
      <c r="G22" s="2012"/>
      <c r="H22" s="2012"/>
      <c r="I22" s="2012"/>
      <c r="J22" s="2012"/>
      <c r="K22" s="2013"/>
      <c r="L22" s="2237" t="str">
        <f>'102_Заключение УСПБ_выдача'!J351</f>
        <v xml:space="preserve">Выберите валюту: </v>
      </c>
      <c r="M22" s="2235"/>
      <c r="N22" s="2235"/>
      <c r="O22" s="2235"/>
      <c r="P22" s="2235"/>
      <c r="Q22" s="2235"/>
      <c r="R22" s="2235"/>
      <c r="S22" s="2235"/>
      <c r="T22" s="2235"/>
      <c r="U22" s="2235"/>
      <c r="V22" s="2235"/>
      <c r="W22" s="2235"/>
      <c r="X22" s="2235"/>
      <c r="Y22" s="2235"/>
      <c r="Z22" s="2235"/>
      <c r="AA22" s="2235"/>
      <c r="AB22" s="2235"/>
      <c r="AC22" s="2235"/>
      <c r="AD22" s="2235"/>
      <c r="AE22" s="2235"/>
      <c r="AF22" s="2236"/>
      <c r="EZ22" s="266"/>
      <c r="FA22" s="266"/>
      <c r="FB22" s="266"/>
      <c r="FC22" s="266"/>
      <c r="FD22" s="266"/>
      <c r="FE22" s="266"/>
      <c r="FF22" s="266"/>
      <c r="FG22" s="266"/>
      <c r="FH22" s="266"/>
      <c r="FI22" s="266"/>
      <c r="FJ22" s="266"/>
      <c r="FK22" s="266"/>
      <c r="FL22" s="266"/>
      <c r="FM22" s="517"/>
      <c r="FN22" s="266"/>
      <c r="FO22" s="266"/>
      <c r="FP22" s="266"/>
      <c r="FQ22" s="266"/>
      <c r="FR22" s="266"/>
      <c r="FS22" s="266"/>
      <c r="FT22" s="266"/>
      <c r="FU22" s="266"/>
      <c r="FV22" s="266"/>
    </row>
    <row r="23" spans="1:178" s="7" customFormat="1" ht="12.75" customHeight="1" x14ac:dyDescent="0.25">
      <c r="A23" s="2218" t="str">
        <f>IF($L$19="кредитная операция","Процентная ставка",IF($L$19="банковская гарантия","Размер вознаграждения",IF($L$19="факторинг","Размер дисконта",IF($L$19="открытие аккредитива без покрытия","Размер вознаграждения",IF($L$19="выберите вид активной операции","Процентная ставка")))))</f>
        <v>Процентная ставка</v>
      </c>
      <c r="B23" s="2219"/>
      <c r="C23" s="2219"/>
      <c r="D23" s="2219"/>
      <c r="E23" s="2219"/>
      <c r="F23" s="2219"/>
      <c r="G23" s="2219"/>
      <c r="H23" s="2219"/>
      <c r="I23" s="2219"/>
      <c r="J23" s="2219"/>
      <c r="K23" s="2220"/>
      <c r="L23" s="2238" t="str">
        <f>'102_Заключение УСПБ_выдача'!J352</f>
        <v>фиксированная</v>
      </c>
      <c r="M23" s="2231"/>
      <c r="N23" s="2231"/>
      <c r="O23" s="2231"/>
      <c r="P23" s="2231"/>
      <c r="Q23" s="2231"/>
      <c r="R23" s="2231">
        <f>'102_Заключение УСПБ_выдача'!L352</f>
        <v>0</v>
      </c>
      <c r="S23" s="2231"/>
      <c r="T23" s="2231"/>
      <c r="U23" s="2231"/>
      <c r="V23" s="2231"/>
      <c r="W23" s="2231"/>
      <c r="X23" s="2231"/>
      <c r="Y23" s="2231"/>
      <c r="Z23" s="2231"/>
      <c r="AA23" s="2231"/>
      <c r="AB23" s="2231"/>
      <c r="AC23" s="2231"/>
      <c r="AD23" s="2231"/>
      <c r="AE23" s="2231"/>
      <c r="AF23" s="2232"/>
      <c r="EZ23" s="266"/>
      <c r="FA23" s="266"/>
      <c r="FB23" s="266"/>
      <c r="FC23" s="266"/>
      <c r="FD23" s="266"/>
      <c r="FE23" s="266"/>
      <c r="FF23" s="266"/>
      <c r="FG23" s="266"/>
      <c r="FH23" s="266"/>
      <c r="FI23" s="266"/>
      <c r="FJ23" s="266"/>
      <c r="FK23" s="266"/>
      <c r="FL23" s="266"/>
      <c r="FM23" s="517"/>
      <c r="FN23" s="266"/>
      <c r="FO23" s="266"/>
      <c r="FP23" s="266"/>
      <c r="FQ23" s="266"/>
      <c r="FR23" s="266"/>
      <c r="FS23" s="266"/>
      <c r="FT23" s="266"/>
      <c r="FU23" s="266"/>
      <c r="FV23" s="266"/>
    </row>
    <row r="24" spans="1:178" s="7" customFormat="1" ht="25.5" customHeight="1" x14ac:dyDescent="0.25">
      <c r="A24" s="2011" t="s">
        <v>1215</v>
      </c>
      <c r="B24" s="2012"/>
      <c r="C24" s="2012"/>
      <c r="D24" s="2012"/>
      <c r="E24" s="2012"/>
      <c r="F24" s="2012"/>
      <c r="G24" s="2012"/>
      <c r="H24" s="2012"/>
      <c r="I24" s="2012"/>
      <c r="J24" s="2012"/>
      <c r="K24" s="2013"/>
      <c r="L24" s="2215">
        <f>IF($L$19="кредитная операция",'102_Заключение УСПБ_выдача'!J355,IF($L$19="банковская гарантия","-",IF($L$19="факторинг","-",IF($L$19="открытие аккредитива без покрытия","-",IF($L$19="выберите вид активной операции",)))))</f>
        <v>0</v>
      </c>
      <c r="M24" s="2216"/>
      <c r="N24" s="2216"/>
      <c r="O24" s="2216"/>
      <c r="P24" s="2216"/>
      <c r="Q24" s="2216"/>
      <c r="R24" s="2216"/>
      <c r="S24" s="2216"/>
      <c r="T24" s="2216"/>
      <c r="U24" s="2216"/>
      <c r="V24" s="2216"/>
      <c r="W24" s="2216"/>
      <c r="X24" s="2216"/>
      <c r="Y24" s="2216"/>
      <c r="Z24" s="2216"/>
      <c r="AA24" s="2216"/>
      <c r="AB24" s="2216"/>
      <c r="AC24" s="2216"/>
      <c r="AD24" s="2216"/>
      <c r="AE24" s="2216"/>
      <c r="AF24" s="2217"/>
      <c r="EZ24" s="266"/>
      <c r="FA24" s="266"/>
      <c r="FB24" s="266"/>
      <c r="FC24" s="266"/>
      <c r="FD24" s="266"/>
      <c r="FE24" s="266"/>
      <c r="FF24" s="266"/>
      <c r="FG24" s="266"/>
      <c r="FH24" s="266"/>
      <c r="FI24" s="266"/>
      <c r="FJ24" s="266"/>
      <c r="FK24" s="266"/>
      <c r="FL24" s="266"/>
      <c r="FM24" s="517"/>
      <c r="FN24" s="266"/>
      <c r="FO24" s="266"/>
      <c r="FP24" s="266"/>
      <c r="FQ24" s="266"/>
      <c r="FR24" s="266"/>
      <c r="FS24" s="266"/>
      <c r="FT24" s="266"/>
      <c r="FU24" s="266"/>
      <c r="FV24" s="266"/>
    </row>
    <row r="25" spans="1:178" s="7" customFormat="1" ht="12.75" x14ac:dyDescent="0.25">
      <c r="A25" s="2011" t="s">
        <v>1214</v>
      </c>
      <c r="B25" s="2012"/>
      <c r="C25" s="2012"/>
      <c r="D25" s="2012"/>
      <c r="E25" s="2012"/>
      <c r="F25" s="2012"/>
      <c r="G25" s="2012"/>
      <c r="H25" s="2012"/>
      <c r="I25" s="2012"/>
      <c r="J25" s="2012"/>
      <c r="K25" s="2013"/>
      <c r="L25" s="2215">
        <f>'102_Заключение УСПБ_выдача'!J357</f>
        <v>0</v>
      </c>
      <c r="M25" s="2235"/>
      <c r="N25" s="2235"/>
      <c r="O25" s="2235"/>
      <c r="P25" s="2235"/>
      <c r="Q25" s="2235"/>
      <c r="R25" s="2235"/>
      <c r="S25" s="2235"/>
      <c r="T25" s="2235"/>
      <c r="U25" s="2235"/>
      <c r="V25" s="2235"/>
      <c r="W25" s="2235"/>
      <c r="X25" s="2235"/>
      <c r="Y25" s="2235"/>
      <c r="Z25" s="2235"/>
      <c r="AA25" s="2235"/>
      <c r="AB25" s="2235"/>
      <c r="AC25" s="2235"/>
      <c r="AD25" s="2235"/>
      <c r="AE25" s="2235"/>
      <c r="AF25" s="2236"/>
      <c r="EZ25" s="266"/>
      <c r="FA25" s="266"/>
      <c r="FB25" s="266"/>
      <c r="FC25" s="266"/>
      <c r="FD25" s="266"/>
      <c r="FE25" s="266"/>
      <c r="FF25" s="266"/>
      <c r="FG25" s="266"/>
      <c r="FH25" s="266"/>
      <c r="FI25" s="266"/>
      <c r="FJ25" s="266"/>
      <c r="FK25" s="266"/>
      <c r="FL25" s="266"/>
      <c r="FM25" s="517"/>
      <c r="FN25" s="266"/>
      <c r="FO25" s="266"/>
      <c r="FP25" s="266"/>
      <c r="FQ25" s="266"/>
      <c r="FR25" s="266"/>
      <c r="FS25" s="266"/>
      <c r="FT25" s="266"/>
      <c r="FU25" s="266"/>
      <c r="FV25" s="266"/>
    </row>
    <row r="26" spans="1:178" s="7" customFormat="1" ht="24.75" customHeight="1" x14ac:dyDescent="0.25">
      <c r="A26" s="2218" t="str">
        <f>'102_Заключение УСПБ_выдача'!B358</f>
        <v>График погашения кредита/период оборачиваемости</v>
      </c>
      <c r="B26" s="2219"/>
      <c r="C26" s="2219"/>
      <c r="D26" s="2219"/>
      <c r="E26" s="2219"/>
      <c r="F26" s="2219"/>
      <c r="G26" s="2219"/>
      <c r="H26" s="2219"/>
      <c r="I26" s="2219"/>
      <c r="J26" s="2219"/>
      <c r="K26" s="2220"/>
      <c r="L26" s="2215">
        <f>IF($L$19="кредитная операция",'102_Заключение УСПБ_выдача'!J358,IF($L$19="банковская гарантия","-",IF($L$19="факторинг","-",IF($L$19="открытие аккредитива без покрытия","-",IF($L$19="выберите вид активной операции",)))))</f>
        <v>0</v>
      </c>
      <c r="M26" s="2216"/>
      <c r="N26" s="2216"/>
      <c r="O26" s="2216"/>
      <c r="P26" s="2216"/>
      <c r="Q26" s="2216"/>
      <c r="R26" s="2216"/>
      <c r="S26" s="2216"/>
      <c r="T26" s="2216"/>
      <c r="U26" s="2216"/>
      <c r="V26" s="2216"/>
      <c r="W26" s="2216"/>
      <c r="X26" s="2216"/>
      <c r="Y26" s="2216"/>
      <c r="Z26" s="2216"/>
      <c r="AA26" s="2216"/>
      <c r="AB26" s="2216"/>
      <c r="AC26" s="2216"/>
      <c r="AD26" s="2216"/>
      <c r="AE26" s="2216"/>
      <c r="AF26" s="2217"/>
      <c r="EZ26" s="266"/>
      <c r="FA26" s="266"/>
      <c r="FB26" s="266"/>
      <c r="FC26" s="266"/>
      <c r="FD26" s="266"/>
      <c r="FE26" s="266"/>
      <c r="FF26" s="266"/>
      <c r="FG26" s="266"/>
      <c r="FH26" s="266"/>
      <c r="FI26" s="266"/>
      <c r="FJ26" s="266"/>
      <c r="FK26" s="266"/>
      <c r="FL26" s="266"/>
      <c r="FM26" s="517"/>
      <c r="FN26" s="266"/>
      <c r="FO26" s="266"/>
      <c r="FP26" s="266"/>
      <c r="FQ26" s="266"/>
      <c r="FR26" s="266"/>
      <c r="FS26" s="266"/>
      <c r="FT26" s="266"/>
      <c r="FU26" s="266"/>
      <c r="FV26" s="266"/>
    </row>
    <row r="27" spans="1:178" s="7" customFormat="1" ht="12.75" x14ac:dyDescent="0.25">
      <c r="A27" s="2218" t="s">
        <v>95</v>
      </c>
      <c r="B27" s="2219"/>
      <c r="C27" s="2219"/>
      <c r="D27" s="2219"/>
      <c r="E27" s="2219"/>
      <c r="F27" s="2219"/>
      <c r="G27" s="2219"/>
      <c r="H27" s="2219"/>
      <c r="I27" s="2219"/>
      <c r="J27" s="2219"/>
      <c r="K27" s="2220"/>
      <c r="L27" s="2215">
        <f>IF($L$19="кредитная операция",'102_Заключение УСПБ_выдача'!J360,IF($L$19="банковская гарантия","-",IF($L$19="факторинг","-",IF($L$19="открытие аккредитива без покрытия","-",IF($L$19="выберите вид активной операции",)))))</f>
        <v>0</v>
      </c>
      <c r="M27" s="2216"/>
      <c r="N27" s="2216"/>
      <c r="O27" s="2216"/>
      <c r="P27" s="2216"/>
      <c r="Q27" s="2216"/>
      <c r="R27" s="2216"/>
      <c r="S27" s="2216"/>
      <c r="T27" s="2216"/>
      <c r="U27" s="2216"/>
      <c r="V27" s="2216"/>
      <c r="W27" s="2216"/>
      <c r="X27" s="2216"/>
      <c r="Y27" s="2216"/>
      <c r="Z27" s="2216"/>
      <c r="AA27" s="2216"/>
      <c r="AB27" s="2216"/>
      <c r="AC27" s="2216"/>
      <c r="AD27" s="2216"/>
      <c r="AE27" s="2216"/>
      <c r="AF27" s="2217"/>
      <c r="EZ27" s="266"/>
      <c r="FA27" s="266"/>
      <c r="FB27" s="266"/>
      <c r="FC27" s="266"/>
      <c r="FD27" s="266"/>
      <c r="FE27" s="266"/>
      <c r="FF27" s="266"/>
      <c r="FG27" s="266"/>
      <c r="FH27" s="266"/>
      <c r="FI27" s="266"/>
      <c r="FJ27" s="266"/>
      <c r="FK27" s="266"/>
      <c r="FL27" s="266"/>
      <c r="FM27" s="517"/>
      <c r="FN27" s="266"/>
      <c r="FO27" s="266"/>
      <c r="FP27" s="266"/>
      <c r="FQ27" s="266"/>
      <c r="FR27" s="266"/>
      <c r="FS27" s="266"/>
      <c r="FT27" s="266"/>
      <c r="FU27" s="266"/>
      <c r="FV27" s="266"/>
    </row>
    <row r="28" spans="1:178" s="7" customFormat="1" ht="12.75" customHeight="1" x14ac:dyDescent="0.25">
      <c r="A28" s="2239" t="s">
        <v>96</v>
      </c>
      <c r="B28" s="2240"/>
      <c r="C28" s="2240"/>
      <c r="D28" s="2240"/>
      <c r="E28" s="2240"/>
      <c r="F28" s="2240"/>
      <c r="G28" s="2240"/>
      <c r="H28" s="2240"/>
      <c r="I28" s="2240"/>
      <c r="J28" s="2240"/>
      <c r="K28" s="2241"/>
      <c r="L28" s="2215">
        <f>IF($L$19="кредитная операция",'102_Заключение УСПБ_выдача'!J362,IF($L$19="банковская гарантия","-",IF($L$19="факторинг","-",IF($L$19="открытие аккредитива без покрытия","-",IF($L$19="выберите вид активной операции",)))))</f>
        <v>0</v>
      </c>
      <c r="M28" s="2216"/>
      <c r="N28" s="2216"/>
      <c r="O28" s="2216"/>
      <c r="P28" s="2216"/>
      <c r="Q28" s="2216"/>
      <c r="R28" s="2216"/>
      <c r="S28" s="2216"/>
      <c r="T28" s="2216"/>
      <c r="U28" s="2216"/>
      <c r="V28" s="2216"/>
      <c r="W28" s="2216"/>
      <c r="X28" s="2216"/>
      <c r="Y28" s="2216"/>
      <c r="Z28" s="2216"/>
      <c r="AA28" s="2216"/>
      <c r="AB28" s="2216"/>
      <c r="AC28" s="2216"/>
      <c r="AD28" s="2216"/>
      <c r="AE28" s="2216"/>
      <c r="AF28" s="2217"/>
      <c r="EZ28" s="266"/>
      <c r="FA28" s="266"/>
      <c r="FB28" s="266"/>
      <c r="FC28" s="266"/>
      <c r="FD28" s="266"/>
      <c r="FE28" s="266"/>
      <c r="FF28" s="266"/>
      <c r="FG28" s="266"/>
      <c r="FH28" s="266"/>
      <c r="FI28" s="266"/>
      <c r="FJ28" s="266"/>
      <c r="FK28" s="266"/>
      <c r="FL28" s="266"/>
      <c r="FM28" s="517"/>
      <c r="FN28" s="266"/>
      <c r="FO28" s="266"/>
      <c r="FP28" s="266"/>
      <c r="FQ28" s="266"/>
      <c r="FR28" s="266"/>
      <c r="FS28" s="266"/>
      <c r="FT28" s="266"/>
      <c r="FU28" s="266"/>
      <c r="FV28" s="266"/>
    </row>
    <row r="29" spans="1:178" s="7" customFormat="1" ht="12.75" x14ac:dyDescent="0.25">
      <c r="A29" s="2242"/>
      <c r="B29" s="2243"/>
      <c r="C29" s="2243"/>
      <c r="D29" s="2243"/>
      <c r="E29" s="2243"/>
      <c r="F29" s="2243"/>
      <c r="G29" s="2243"/>
      <c r="H29" s="2243"/>
      <c r="I29" s="2243"/>
      <c r="J29" s="2243"/>
      <c r="K29" s="2244"/>
      <c r="L29" s="2221" t="str">
        <f>'102_Заключение УСПБ_выдача'!J348</f>
        <v>Выберите способ предоставления</v>
      </c>
      <c r="M29" s="2222"/>
      <c r="N29" s="2222"/>
      <c r="O29" s="2222"/>
      <c r="P29" s="2222"/>
      <c r="Q29" s="2222"/>
      <c r="R29" s="2222"/>
      <c r="S29" s="2222"/>
      <c r="T29" s="2222"/>
      <c r="U29" s="2222"/>
      <c r="V29" s="2222"/>
      <c r="W29" s="2222"/>
      <c r="X29" s="2222"/>
      <c r="Y29" s="2222"/>
      <c r="Z29" s="2222"/>
      <c r="AA29" s="2222"/>
      <c r="AB29" s="2222"/>
      <c r="AC29" s="2222"/>
      <c r="AD29" s="2222"/>
      <c r="AE29" s="2222"/>
      <c r="AF29" s="2223"/>
      <c r="EZ29" s="266"/>
      <c r="FA29" s="266"/>
      <c r="FB29" s="266"/>
      <c r="FC29" s="266"/>
      <c r="FD29" s="266"/>
      <c r="FE29" s="266"/>
      <c r="FF29" s="266"/>
      <c r="FG29" s="266"/>
      <c r="FH29" s="266"/>
      <c r="FI29" s="266"/>
      <c r="FJ29" s="266"/>
      <c r="FK29" s="266"/>
      <c r="FL29" s="266"/>
      <c r="FM29" s="517"/>
      <c r="FN29" s="266"/>
      <c r="FO29" s="266"/>
      <c r="FP29" s="266"/>
      <c r="FQ29" s="266"/>
      <c r="FR29" s="266"/>
      <c r="FS29" s="266"/>
      <c r="FT29" s="266"/>
      <c r="FU29" s="266"/>
      <c r="FV29" s="266"/>
    </row>
    <row r="30" spans="1:178" s="7" customFormat="1" ht="62.25" customHeight="1" x14ac:dyDescent="0.25">
      <c r="A30" s="2239" t="s">
        <v>97</v>
      </c>
      <c r="B30" s="2240"/>
      <c r="C30" s="2240"/>
      <c r="D30" s="2240"/>
      <c r="E30" s="2240"/>
      <c r="F30" s="2240"/>
      <c r="G30" s="2240"/>
      <c r="H30" s="2240"/>
      <c r="I30" s="2240"/>
      <c r="J30" s="2240"/>
      <c r="K30" s="2241"/>
      <c r="L30" s="2249" t="s">
        <v>160</v>
      </c>
      <c r="M30" s="2249"/>
      <c r="N30" s="2249"/>
      <c r="O30" s="2249"/>
      <c r="P30" s="2249"/>
      <c r="Q30" s="2249" t="s">
        <v>161</v>
      </c>
      <c r="R30" s="2249"/>
      <c r="S30" s="2249"/>
      <c r="T30" s="2249"/>
      <c r="U30" s="2249"/>
      <c r="V30" s="2249"/>
      <c r="W30" s="2249"/>
      <c r="X30" s="2249" t="s">
        <v>884</v>
      </c>
      <c r="Y30" s="2249"/>
      <c r="Z30" s="2249"/>
      <c r="AA30" s="2249"/>
      <c r="AB30" s="2249" t="s">
        <v>476</v>
      </c>
      <c r="AC30" s="2249"/>
      <c r="AD30" s="2249"/>
      <c r="AE30" s="2249"/>
      <c r="AF30" s="2249"/>
      <c r="EZ30" s="266"/>
      <c r="FA30" s="266"/>
      <c r="FB30" s="266"/>
      <c r="FC30" s="266"/>
      <c r="FD30" s="266"/>
      <c r="FE30" s="266"/>
      <c r="FF30" s="266"/>
      <c r="FG30" s="266"/>
      <c r="FH30" s="266"/>
      <c r="FI30" s="266"/>
      <c r="FJ30" s="266"/>
      <c r="FK30" s="266"/>
      <c r="FL30" s="266"/>
      <c r="FM30" s="517"/>
      <c r="FN30" s="266"/>
      <c r="FO30" s="266"/>
      <c r="FP30" s="266"/>
      <c r="FQ30" s="266"/>
      <c r="FR30" s="266"/>
      <c r="FS30" s="266"/>
      <c r="FT30" s="266"/>
      <c r="FU30" s="266"/>
      <c r="FV30" s="266"/>
    </row>
    <row r="31" spans="1:178" s="7" customFormat="1" ht="39.75" customHeight="1" x14ac:dyDescent="0.25">
      <c r="A31" s="2246"/>
      <c r="B31" s="2247"/>
      <c r="C31" s="2247"/>
      <c r="D31" s="2247"/>
      <c r="E31" s="2247"/>
      <c r="F31" s="2247"/>
      <c r="G31" s="2247"/>
      <c r="H31" s="2247"/>
      <c r="I31" s="2247"/>
      <c r="J31" s="2247"/>
      <c r="K31" s="2248"/>
      <c r="L31" s="2224" t="str">
        <f>'102_Заключение УСПБ_выдача'!I67</f>
        <v>Выберите из списка</v>
      </c>
      <c r="M31" s="2224"/>
      <c r="N31" s="2224"/>
      <c r="O31" s="2224"/>
      <c r="P31" s="2224"/>
      <c r="Q31" s="2224">
        <f>'102_Заключение УСПБ_выдача'!L67</f>
        <v>0</v>
      </c>
      <c r="R31" s="2224"/>
      <c r="S31" s="2224"/>
      <c r="T31" s="2224"/>
      <c r="U31" s="2224"/>
      <c r="V31" s="2224"/>
      <c r="W31" s="2224"/>
      <c r="X31" s="2245">
        <f>'102_Заключение УСПБ_выдача'!N67</f>
        <v>0</v>
      </c>
      <c r="Y31" s="2245"/>
      <c r="Z31" s="2245"/>
      <c r="AA31" s="2245"/>
      <c r="AB31" s="2224">
        <f>'102_Заключение УСПБ_выдача'!P67</f>
        <v>0</v>
      </c>
      <c r="AC31" s="2224"/>
      <c r="AD31" s="2224"/>
      <c r="AE31" s="2224"/>
      <c r="AF31" s="2224"/>
      <c r="EZ31" s="266"/>
      <c r="FA31" s="266"/>
      <c r="FB31" s="266"/>
      <c r="FC31" s="266"/>
      <c r="FD31" s="266"/>
      <c r="FE31" s="266"/>
      <c r="FF31" s="266"/>
      <c r="FG31" s="266"/>
      <c r="FH31" s="266"/>
      <c r="FI31" s="266"/>
      <c r="FJ31" s="266"/>
      <c r="FK31" s="266"/>
      <c r="FL31" s="266"/>
      <c r="FM31" s="517"/>
      <c r="FN31" s="266"/>
      <c r="FO31" s="266"/>
      <c r="FP31" s="266"/>
      <c r="FQ31" s="266"/>
      <c r="FR31" s="266"/>
      <c r="FS31" s="266"/>
      <c r="FT31" s="266"/>
      <c r="FU31" s="266"/>
      <c r="FV31" s="266"/>
    </row>
    <row r="32" spans="1:178" s="7" customFormat="1" ht="25.5" customHeight="1" x14ac:dyDescent="0.25">
      <c r="A32" s="2246"/>
      <c r="B32" s="2247"/>
      <c r="C32" s="2247"/>
      <c r="D32" s="2247"/>
      <c r="E32" s="2247"/>
      <c r="F32" s="2247"/>
      <c r="G32" s="2247"/>
      <c r="H32" s="2247"/>
      <c r="I32" s="2247"/>
      <c r="J32" s="2247"/>
      <c r="K32" s="2248"/>
      <c r="L32" s="2224" t="str">
        <f>'102_Заключение УСПБ_выдача'!I68</f>
        <v>Выберите из списка</v>
      </c>
      <c r="M32" s="2224"/>
      <c r="N32" s="2224"/>
      <c r="O32" s="2224"/>
      <c r="P32" s="2224"/>
      <c r="Q32" s="2224">
        <f>'102_Заключение УСПБ_выдача'!L68</f>
        <v>0</v>
      </c>
      <c r="R32" s="2224"/>
      <c r="S32" s="2224"/>
      <c r="T32" s="2224"/>
      <c r="U32" s="2224"/>
      <c r="V32" s="2224"/>
      <c r="W32" s="2224"/>
      <c r="X32" s="2245">
        <f>'102_Заключение УСПБ_выдача'!N68</f>
        <v>0</v>
      </c>
      <c r="Y32" s="2245"/>
      <c r="Z32" s="2245"/>
      <c r="AA32" s="2245"/>
      <c r="AB32" s="2224">
        <f>'102_Заключение УСПБ_выдача'!P68</f>
        <v>0</v>
      </c>
      <c r="AC32" s="2224"/>
      <c r="AD32" s="2224"/>
      <c r="AE32" s="2224"/>
      <c r="AF32" s="2224"/>
      <c r="EZ32" s="266"/>
      <c r="FA32" s="266"/>
      <c r="FB32" s="266"/>
      <c r="FC32" s="266"/>
      <c r="FD32" s="266"/>
      <c r="FE32" s="266"/>
      <c r="FF32" s="266"/>
      <c r="FG32" s="266"/>
      <c r="FH32" s="266"/>
      <c r="FI32" s="266"/>
      <c r="FJ32" s="266"/>
      <c r="FK32" s="266"/>
      <c r="FL32" s="266"/>
      <c r="FM32" s="517"/>
      <c r="FN32" s="266"/>
      <c r="FO32" s="266"/>
      <c r="FP32" s="266"/>
      <c r="FQ32" s="266"/>
      <c r="FR32" s="266"/>
      <c r="FS32" s="266"/>
      <c r="FT32" s="266"/>
      <c r="FU32" s="266"/>
      <c r="FV32" s="266"/>
    </row>
    <row r="33" spans="1:178" s="7" customFormat="1" ht="12.75" x14ac:dyDescent="0.25">
      <c r="A33" s="2242"/>
      <c r="B33" s="2243"/>
      <c r="C33" s="2243"/>
      <c r="D33" s="2243"/>
      <c r="E33" s="2243"/>
      <c r="F33" s="2243"/>
      <c r="G33" s="2243"/>
      <c r="H33" s="2243"/>
      <c r="I33" s="2243"/>
      <c r="J33" s="2243"/>
      <c r="K33" s="2244"/>
      <c r="L33" s="2224" t="str">
        <f>'102_Заключение УСПБ_выдача'!I69</f>
        <v>Выберите из списка</v>
      </c>
      <c r="M33" s="2224"/>
      <c r="N33" s="2224"/>
      <c r="O33" s="2224"/>
      <c r="P33" s="2224"/>
      <c r="Q33" s="2224">
        <f>'102_Заключение УСПБ_выдача'!L69</f>
        <v>0</v>
      </c>
      <c r="R33" s="2224"/>
      <c r="S33" s="2224"/>
      <c r="T33" s="2224"/>
      <c r="U33" s="2224"/>
      <c r="V33" s="2224"/>
      <c r="W33" s="2224"/>
      <c r="X33" s="2245">
        <f>'102_Заключение УСПБ_выдача'!N69</f>
        <v>0</v>
      </c>
      <c r="Y33" s="2245"/>
      <c r="Z33" s="2245"/>
      <c r="AA33" s="2245"/>
      <c r="AB33" s="2224">
        <f>'102_Заключение УСПБ_выдача'!P69</f>
        <v>0</v>
      </c>
      <c r="AC33" s="2224"/>
      <c r="AD33" s="2224"/>
      <c r="AE33" s="2224"/>
      <c r="AF33" s="2224"/>
      <c r="EZ33" s="266"/>
      <c r="FA33" s="266"/>
      <c r="FB33" s="266"/>
      <c r="FC33" s="266"/>
      <c r="FD33" s="266"/>
      <c r="FE33" s="266"/>
      <c r="FF33" s="266"/>
      <c r="FG33" s="266"/>
      <c r="FH33" s="266"/>
      <c r="FI33" s="266"/>
      <c r="FJ33" s="266"/>
      <c r="FK33" s="266"/>
      <c r="FL33" s="266"/>
      <c r="FM33" s="517"/>
      <c r="FN33" s="266"/>
      <c r="FO33" s="266"/>
      <c r="FP33" s="266"/>
      <c r="FQ33" s="266"/>
      <c r="FR33" s="266"/>
      <c r="FS33" s="266"/>
      <c r="FT33" s="266"/>
      <c r="FU33" s="266"/>
      <c r="FV33" s="266"/>
    </row>
    <row r="34" spans="1:178" s="7" customFormat="1" ht="15.75" customHeight="1" x14ac:dyDescent="0.25">
      <c r="A34" s="2218" t="s">
        <v>98</v>
      </c>
      <c r="B34" s="2219"/>
      <c r="C34" s="2219"/>
      <c r="D34" s="2219"/>
      <c r="E34" s="2219"/>
      <c r="F34" s="2219"/>
      <c r="G34" s="2219"/>
      <c r="H34" s="2219"/>
      <c r="I34" s="2219"/>
      <c r="J34" s="2219"/>
      <c r="K34" s="2220"/>
      <c r="L34" s="2253">
        <f>'102_Заключение УСПБ_выдача'!J386</f>
        <v>0</v>
      </c>
      <c r="M34" s="2254"/>
      <c r="N34" s="2254"/>
      <c r="O34" s="2254"/>
      <c r="P34" s="2254"/>
      <c r="Q34" s="2254"/>
      <c r="R34" s="2254"/>
      <c r="S34" s="2254"/>
      <c r="T34" s="2254"/>
      <c r="U34" s="2254"/>
      <c r="V34" s="2254"/>
      <c r="W34" s="2254"/>
      <c r="X34" s="2254"/>
      <c r="Y34" s="2254"/>
      <c r="Z34" s="2254"/>
      <c r="AA34" s="2254"/>
      <c r="AB34" s="2254"/>
      <c r="AC34" s="2254"/>
      <c r="AD34" s="2254"/>
      <c r="AE34" s="2254"/>
      <c r="AF34" s="2255"/>
      <c r="EZ34" s="266"/>
      <c r="FA34" s="266"/>
      <c r="FB34" s="266"/>
      <c r="FC34" s="266"/>
      <c r="FD34" s="266"/>
      <c r="FE34" s="266"/>
      <c r="FF34" s="266"/>
      <c r="FG34" s="266"/>
      <c r="FH34" s="266"/>
      <c r="FI34" s="266"/>
      <c r="FJ34" s="266"/>
      <c r="FK34" s="266"/>
      <c r="FL34" s="266"/>
      <c r="FM34" s="517"/>
      <c r="FN34" s="266"/>
      <c r="FO34" s="266"/>
      <c r="FP34" s="266"/>
      <c r="FQ34" s="266"/>
      <c r="FR34" s="266"/>
      <c r="FS34" s="266"/>
      <c r="FT34" s="266"/>
      <c r="FU34" s="266"/>
      <c r="FV34" s="266"/>
    </row>
    <row r="35" spans="1:178" s="7" customFormat="1" ht="12.75" customHeight="1" x14ac:dyDescent="0.25">
      <c r="A35" s="2218" t="s">
        <v>1314</v>
      </c>
      <c r="B35" s="2219"/>
      <c r="C35" s="2219"/>
      <c r="D35" s="2219"/>
      <c r="E35" s="2219"/>
      <c r="F35" s="2219"/>
      <c r="G35" s="2219"/>
      <c r="H35" s="2219"/>
      <c r="I35" s="2219"/>
      <c r="J35" s="2219"/>
      <c r="K35" s="2220"/>
      <c r="L35" s="2253"/>
      <c r="M35" s="2254"/>
      <c r="N35" s="2254"/>
      <c r="O35" s="2254"/>
      <c r="P35" s="2254"/>
      <c r="Q35" s="2254"/>
      <c r="R35" s="2254"/>
      <c r="S35" s="2254"/>
      <c r="T35" s="2254"/>
      <c r="U35" s="2254"/>
      <c r="V35" s="2254"/>
      <c r="W35" s="2254"/>
      <c r="X35" s="2254"/>
      <c r="Y35" s="2254"/>
      <c r="Z35" s="2254"/>
      <c r="AA35" s="2254"/>
      <c r="AB35" s="2254"/>
      <c r="AC35" s="2254"/>
      <c r="AD35" s="2254"/>
      <c r="AE35" s="2254"/>
      <c r="AF35" s="2255"/>
      <c r="EZ35" s="266"/>
      <c r="FA35" s="266"/>
      <c r="FB35" s="266"/>
      <c r="FC35" s="266"/>
      <c r="FD35" s="266"/>
      <c r="FE35" s="266"/>
      <c r="FF35" s="266"/>
      <c r="FG35" s="266"/>
      <c r="FH35" s="266"/>
      <c r="FI35" s="266"/>
      <c r="FJ35" s="266"/>
      <c r="FK35" s="266"/>
      <c r="FL35" s="266"/>
      <c r="FM35" s="517"/>
      <c r="FN35" s="266"/>
      <c r="FO35" s="266"/>
      <c r="FP35" s="266"/>
      <c r="FQ35" s="266"/>
      <c r="FR35" s="266"/>
      <c r="FS35" s="266"/>
      <c r="FT35" s="266"/>
      <c r="FU35" s="266"/>
      <c r="FV35" s="266"/>
    </row>
    <row r="36" spans="1:178" s="7" customFormat="1" ht="12.75" x14ac:dyDescent="0.25">
      <c r="A36" s="121"/>
      <c r="B36" s="122"/>
      <c r="C36" s="122"/>
      <c r="D36" s="122"/>
      <c r="E36" s="122"/>
      <c r="F36" s="122"/>
      <c r="G36" s="122"/>
      <c r="H36" s="122"/>
      <c r="I36" s="122"/>
      <c r="J36" s="122"/>
      <c r="K36" s="122"/>
      <c r="L36" s="324"/>
      <c r="M36" s="324"/>
      <c r="N36" s="324"/>
      <c r="O36" s="324"/>
      <c r="P36" s="324"/>
      <c r="Q36" s="324"/>
      <c r="R36" s="324"/>
      <c r="S36" s="324"/>
      <c r="T36" s="324"/>
      <c r="U36" s="324"/>
      <c r="V36" s="324"/>
      <c r="W36" s="324"/>
      <c r="X36" s="324"/>
      <c r="Y36" s="324"/>
      <c r="Z36" s="324"/>
      <c r="AA36" s="324"/>
      <c r="AB36" s="324"/>
      <c r="AC36" s="324"/>
      <c r="AD36" s="324"/>
      <c r="AE36" s="324"/>
      <c r="AF36" s="121"/>
      <c r="EZ36" s="266"/>
      <c r="FA36" s="266"/>
      <c r="FB36" s="266"/>
      <c r="FC36" s="266"/>
      <c r="FD36" s="266"/>
      <c r="FE36" s="266"/>
      <c r="FF36" s="266"/>
      <c r="FG36" s="266"/>
      <c r="FH36" s="266"/>
      <c r="FI36" s="266"/>
      <c r="FJ36" s="266"/>
      <c r="FK36" s="266"/>
      <c r="FL36" s="266"/>
      <c r="FM36" s="517"/>
      <c r="FN36" s="266"/>
      <c r="FO36" s="266"/>
      <c r="FP36" s="266"/>
      <c r="FQ36" s="266"/>
      <c r="FR36" s="266"/>
      <c r="FS36" s="266"/>
      <c r="FT36" s="266"/>
      <c r="FU36" s="266"/>
      <c r="FV36" s="266"/>
    </row>
    <row r="37" spans="1:178" s="7" customFormat="1" ht="12.75" x14ac:dyDescent="0.25">
      <c r="A37" s="121" t="s">
        <v>175</v>
      </c>
      <c r="B37" s="2229" t="s">
        <v>210</v>
      </c>
      <c r="C37" s="2229"/>
      <c r="D37" s="2229"/>
      <c r="E37" s="2229"/>
      <c r="F37" s="2229"/>
      <c r="G37" s="2229"/>
      <c r="H37" s="2229"/>
      <c r="I37" s="2229"/>
      <c r="J37" s="2229"/>
      <c r="K37" s="2229"/>
      <c r="L37" s="2229"/>
      <c r="M37" s="2229"/>
      <c r="N37" s="2229"/>
      <c r="O37" s="2229"/>
      <c r="P37" s="2229"/>
      <c r="Q37" s="2229"/>
      <c r="R37" s="2229"/>
      <c r="S37" s="2229"/>
      <c r="T37" s="2229"/>
      <c r="U37" s="2229"/>
      <c r="V37" s="2229"/>
      <c r="W37" s="2229"/>
      <c r="X37" s="2229"/>
      <c r="Y37" s="2229"/>
      <c r="Z37" s="2229"/>
      <c r="AA37" s="2229"/>
      <c r="AB37" s="2229"/>
      <c r="AC37" s="2229"/>
      <c r="AD37" s="2229"/>
      <c r="AE37" s="2229"/>
      <c r="AF37" s="2229"/>
      <c r="EZ37" s="266"/>
      <c r="FA37" s="266"/>
      <c r="FB37" s="266"/>
      <c r="FC37" s="266"/>
      <c r="FD37" s="266"/>
      <c r="FE37" s="266"/>
      <c r="FF37" s="266"/>
      <c r="FG37" s="266"/>
      <c r="FH37" s="266"/>
      <c r="FI37" s="266"/>
      <c r="FJ37" s="266"/>
      <c r="FK37" s="266"/>
      <c r="FL37" s="266"/>
      <c r="FM37" s="517"/>
      <c r="FN37" s="266"/>
      <c r="FO37" s="266"/>
      <c r="FP37" s="266"/>
      <c r="FQ37" s="266"/>
      <c r="FR37" s="266"/>
      <c r="FS37" s="266"/>
      <c r="FT37" s="266"/>
      <c r="FU37" s="266"/>
      <c r="FV37" s="266"/>
    </row>
    <row r="38" spans="1:178" s="7" customFormat="1" ht="12.75" x14ac:dyDescent="0.25">
      <c r="A38" s="2218" t="s">
        <v>90</v>
      </c>
      <c r="B38" s="2219"/>
      <c r="C38" s="2219"/>
      <c r="D38" s="2219"/>
      <c r="E38" s="2219"/>
      <c r="F38" s="2219"/>
      <c r="G38" s="2219"/>
      <c r="H38" s="2219"/>
      <c r="I38" s="2219"/>
      <c r="J38" s="2219"/>
      <c r="K38" s="2220"/>
      <c r="L38" s="2293" t="s">
        <v>211</v>
      </c>
      <c r="M38" s="2300"/>
      <c r="N38" s="2300"/>
      <c r="O38" s="2300"/>
      <c r="P38" s="2300"/>
      <c r="Q38" s="2300"/>
      <c r="R38" s="2300"/>
      <c r="S38" s="2300"/>
      <c r="T38" s="2300"/>
      <c r="U38" s="2301"/>
      <c r="V38" s="2293" t="s">
        <v>91</v>
      </c>
      <c r="W38" s="2300"/>
      <c r="X38" s="2300"/>
      <c r="Y38" s="2300"/>
      <c r="Z38" s="2300"/>
      <c r="AA38" s="2300"/>
      <c r="AB38" s="2300"/>
      <c r="AC38" s="2300"/>
      <c r="AD38" s="2300"/>
      <c r="AE38" s="2300"/>
      <c r="AF38" s="2301"/>
      <c r="EZ38" s="266"/>
      <c r="FA38" s="266"/>
      <c r="FB38" s="266"/>
      <c r="FC38" s="266"/>
      <c r="FD38" s="266"/>
      <c r="FE38" s="266"/>
      <c r="FF38" s="266"/>
      <c r="FG38" s="266"/>
      <c r="FH38" s="266"/>
      <c r="FI38" s="266"/>
      <c r="FJ38" s="266"/>
      <c r="FK38" s="266"/>
      <c r="FL38" s="266"/>
      <c r="FM38" s="517"/>
      <c r="FN38" s="266"/>
      <c r="FO38" s="266"/>
      <c r="FP38" s="266"/>
      <c r="FQ38" s="266"/>
      <c r="FR38" s="266"/>
      <c r="FS38" s="266"/>
      <c r="FT38" s="266"/>
      <c r="FU38" s="266"/>
      <c r="FV38" s="266"/>
    </row>
    <row r="39" spans="1:178" s="7" customFormat="1" ht="12.75" customHeight="1" x14ac:dyDescent="0.25">
      <c r="A39" s="2218" t="s">
        <v>92</v>
      </c>
      <c r="B39" s="2219"/>
      <c r="C39" s="2219"/>
      <c r="D39" s="2219"/>
      <c r="E39" s="2219"/>
      <c r="F39" s="2219"/>
      <c r="G39" s="2219"/>
      <c r="H39" s="2219"/>
      <c r="I39" s="2219"/>
      <c r="J39" s="2219"/>
      <c r="K39" s="2220"/>
      <c r="L39" s="2221" t="str">
        <f>'102_Заключение УСПБ_выдача'!K77</f>
        <v>кредитной операции</v>
      </c>
      <c r="M39" s="2222"/>
      <c r="N39" s="2222"/>
      <c r="O39" s="2222"/>
      <c r="P39" s="2222"/>
      <c r="Q39" s="2222"/>
      <c r="R39" s="2222"/>
      <c r="S39" s="2222"/>
      <c r="T39" s="2222"/>
      <c r="U39" s="2223"/>
      <c r="V39" s="2230" t="str">
        <f>'102_Заключение УСПБ_выдача'!K77</f>
        <v>кредитной операции</v>
      </c>
      <c r="W39" s="2231"/>
      <c r="X39" s="2231"/>
      <c r="Y39" s="2231"/>
      <c r="Z39" s="2231"/>
      <c r="AA39" s="2231"/>
      <c r="AB39" s="2231"/>
      <c r="AC39" s="2231"/>
      <c r="AD39" s="2231"/>
      <c r="AE39" s="2231"/>
      <c r="AF39" s="2232"/>
      <c r="FM39" s="517"/>
    </row>
    <row r="40" spans="1:178" s="7" customFormat="1" ht="12.75" outlineLevel="1" x14ac:dyDescent="0.25">
      <c r="A40" s="2218" t="s">
        <v>209</v>
      </c>
      <c r="B40" s="2219"/>
      <c r="C40" s="2219"/>
      <c r="D40" s="2219"/>
      <c r="E40" s="2219"/>
      <c r="F40" s="2219"/>
      <c r="G40" s="2219"/>
      <c r="H40" s="2219"/>
      <c r="I40" s="2219"/>
      <c r="J40" s="2219"/>
      <c r="K40" s="2220"/>
      <c r="L40" s="2221">
        <f>'102_Заключение УСПБ_выдача'!I80</f>
        <v>0</v>
      </c>
      <c r="M40" s="2222"/>
      <c r="N40" s="2222"/>
      <c r="O40" s="2222"/>
      <c r="P40" s="2222"/>
      <c r="Q40" s="2222"/>
      <c r="R40" s="2222"/>
      <c r="S40" s="2222"/>
      <c r="T40" s="2222"/>
      <c r="U40" s="2223"/>
      <c r="V40" s="2230">
        <f>'102_Заключение УСПБ_выдача'!N80</f>
        <v>0</v>
      </c>
      <c r="W40" s="2231"/>
      <c r="X40" s="2231"/>
      <c r="Y40" s="2231"/>
      <c r="Z40" s="2231"/>
      <c r="AA40" s="2231"/>
      <c r="AB40" s="2231"/>
      <c r="AC40" s="2231"/>
      <c r="AD40" s="2231"/>
      <c r="AE40" s="2231"/>
      <c r="AF40" s="2232"/>
      <c r="FM40" s="517"/>
    </row>
    <row r="41" spans="1:178" s="7" customFormat="1" ht="12.75" outlineLevel="1" x14ac:dyDescent="0.25">
      <c r="A41" s="2212" t="s">
        <v>95</v>
      </c>
      <c r="B41" s="2252"/>
      <c r="C41" s="2252"/>
      <c r="D41" s="2252"/>
      <c r="E41" s="2252"/>
      <c r="F41" s="2252"/>
      <c r="G41" s="2252"/>
      <c r="H41" s="2252"/>
      <c r="I41" s="2252"/>
      <c r="J41" s="2252"/>
      <c r="K41" s="2252"/>
      <c r="L41" s="2221">
        <f>'102_Заключение УСПБ_выдача'!I84</f>
        <v>0</v>
      </c>
      <c r="M41" s="2222"/>
      <c r="N41" s="2222"/>
      <c r="O41" s="2222"/>
      <c r="P41" s="2222"/>
      <c r="Q41" s="2222"/>
      <c r="R41" s="2222"/>
      <c r="S41" s="2222"/>
      <c r="T41" s="2222"/>
      <c r="U41" s="2223"/>
      <c r="V41" s="2230">
        <f>'102_Заключение УСПБ_выдача'!N84</f>
        <v>0</v>
      </c>
      <c r="W41" s="2231"/>
      <c r="X41" s="2231"/>
      <c r="Y41" s="2231"/>
      <c r="Z41" s="2231"/>
      <c r="AA41" s="2231"/>
      <c r="AB41" s="2231"/>
      <c r="AC41" s="2231"/>
      <c r="AD41" s="2231"/>
      <c r="AE41" s="2231"/>
      <c r="AF41" s="2232"/>
      <c r="FM41" s="517"/>
    </row>
    <row r="42" spans="1:178" s="7" customFormat="1" ht="24.75" customHeight="1" outlineLevel="1" x14ac:dyDescent="0.25">
      <c r="A42" s="2212" t="s">
        <v>113</v>
      </c>
      <c r="B42" s="2252"/>
      <c r="C42" s="2252"/>
      <c r="D42" s="2252"/>
      <c r="E42" s="2252"/>
      <c r="F42" s="2252"/>
      <c r="G42" s="2252"/>
      <c r="H42" s="2252"/>
      <c r="I42" s="2252"/>
      <c r="J42" s="2252"/>
      <c r="K42" s="2252"/>
      <c r="L42" s="2221">
        <f>'102_Заключение УСПБ_выдача'!I81</f>
        <v>0</v>
      </c>
      <c r="M42" s="2222"/>
      <c r="N42" s="2222"/>
      <c r="O42" s="2222"/>
      <c r="P42" s="2222"/>
      <c r="Q42" s="2222"/>
      <c r="R42" s="2222"/>
      <c r="S42" s="2222"/>
      <c r="T42" s="2222"/>
      <c r="U42" s="2223"/>
      <c r="V42" s="2250">
        <f>'102_Заключение УСПБ_выдача'!N81</f>
        <v>0</v>
      </c>
      <c r="W42" s="2250"/>
      <c r="X42" s="2250"/>
      <c r="Y42" s="2250"/>
      <c r="Z42" s="2250"/>
      <c r="AA42" s="2250"/>
      <c r="AB42" s="2250"/>
      <c r="AC42" s="2250"/>
      <c r="AD42" s="2250"/>
      <c r="AE42" s="2250"/>
      <c r="AF42" s="2251"/>
      <c r="FM42" s="517"/>
    </row>
    <row r="43" spans="1:178" s="7" customFormat="1" ht="24.75" customHeight="1" outlineLevel="2" x14ac:dyDescent="0.25">
      <c r="A43" s="2212" t="s">
        <v>1272</v>
      </c>
      <c r="B43" s="2252"/>
      <c r="C43" s="2252"/>
      <c r="D43" s="2252"/>
      <c r="E43" s="2252"/>
      <c r="F43" s="2252"/>
      <c r="G43" s="2252"/>
      <c r="H43" s="2252"/>
      <c r="I43" s="2252"/>
      <c r="J43" s="2252"/>
      <c r="K43" s="2252"/>
      <c r="L43" s="2221">
        <f>'102_Заключение УСПБ_выдача'!I82</f>
        <v>0</v>
      </c>
      <c r="M43" s="2222"/>
      <c r="N43" s="2222"/>
      <c r="O43" s="2222"/>
      <c r="P43" s="2222"/>
      <c r="Q43" s="2222"/>
      <c r="R43" s="2222"/>
      <c r="S43" s="2222"/>
      <c r="T43" s="2222"/>
      <c r="U43" s="2223"/>
      <c r="V43" s="2250">
        <f>'102_Заключение УСПБ_выдача'!N82</f>
        <v>0</v>
      </c>
      <c r="W43" s="2250"/>
      <c r="X43" s="2250"/>
      <c r="Y43" s="2250"/>
      <c r="Z43" s="2250"/>
      <c r="AA43" s="2250"/>
      <c r="AB43" s="2250"/>
      <c r="AC43" s="2250"/>
      <c r="AD43" s="2250"/>
      <c r="AE43" s="2250"/>
      <c r="AF43" s="2251"/>
      <c r="FM43" s="517"/>
    </row>
    <row r="44" spans="1:178" s="7" customFormat="1" ht="12.75" outlineLevel="1" x14ac:dyDescent="0.25">
      <c r="A44" s="2212" t="s">
        <v>114</v>
      </c>
      <c r="B44" s="2252"/>
      <c r="C44" s="2252"/>
      <c r="D44" s="2252"/>
      <c r="E44" s="2252"/>
      <c r="F44" s="2252"/>
      <c r="G44" s="2252"/>
      <c r="H44" s="2252"/>
      <c r="I44" s="2252"/>
      <c r="J44" s="2252"/>
      <c r="K44" s="2252"/>
      <c r="L44" s="2221">
        <f>'102_Заключение УСПБ_выдача'!I83</f>
        <v>0</v>
      </c>
      <c r="M44" s="2222"/>
      <c r="N44" s="2222"/>
      <c r="O44" s="2222"/>
      <c r="P44" s="2222"/>
      <c r="Q44" s="2222"/>
      <c r="R44" s="2222"/>
      <c r="S44" s="2222"/>
      <c r="T44" s="2222"/>
      <c r="U44" s="2223"/>
      <c r="V44" s="2250">
        <f>'102_Заключение УСПБ_выдача'!N83</f>
        <v>0</v>
      </c>
      <c r="W44" s="2250"/>
      <c r="X44" s="2250"/>
      <c r="Y44" s="2250"/>
      <c r="Z44" s="2250"/>
      <c r="AA44" s="2250"/>
      <c r="AB44" s="2250"/>
      <c r="AC44" s="2250"/>
      <c r="AD44" s="2250"/>
      <c r="AE44" s="2250"/>
      <c r="AF44" s="2251"/>
      <c r="FM44" s="517"/>
    </row>
    <row r="45" spans="1:178" s="7" customFormat="1" ht="12.75" outlineLevel="1" x14ac:dyDescent="0.25">
      <c r="A45" s="2212" t="s">
        <v>93</v>
      </c>
      <c r="B45" s="2252"/>
      <c r="C45" s="2252"/>
      <c r="D45" s="2252"/>
      <c r="E45" s="2252"/>
      <c r="F45" s="2252"/>
      <c r="G45" s="2252"/>
      <c r="H45" s="2252"/>
      <c r="I45" s="2252"/>
      <c r="J45" s="2252"/>
      <c r="K45" s="2252"/>
      <c r="L45" s="2221">
        <f>'102_Заключение УСПБ_выдача'!I85</f>
        <v>0</v>
      </c>
      <c r="M45" s="2222"/>
      <c r="N45" s="2222"/>
      <c r="O45" s="2222"/>
      <c r="P45" s="2222"/>
      <c r="Q45" s="2222"/>
      <c r="R45" s="2222"/>
      <c r="S45" s="2222"/>
      <c r="T45" s="2222"/>
      <c r="U45" s="2223"/>
      <c r="V45" s="2250">
        <f>'102_Заключение УСПБ_выдача'!N85</f>
        <v>0</v>
      </c>
      <c r="W45" s="2250"/>
      <c r="X45" s="2250"/>
      <c r="Y45" s="2250"/>
      <c r="Z45" s="2250"/>
      <c r="AA45" s="2250"/>
      <c r="AB45" s="2250"/>
      <c r="AC45" s="2250"/>
      <c r="AD45" s="2250"/>
      <c r="AE45" s="2250"/>
      <c r="AF45" s="2251"/>
      <c r="FM45" s="517"/>
    </row>
    <row r="46" spans="1:178" s="7" customFormat="1" ht="25.5" customHeight="1" outlineLevel="1" x14ac:dyDescent="0.25">
      <c r="A46" s="2212" t="s">
        <v>487</v>
      </c>
      <c r="B46" s="2252"/>
      <c r="C46" s="2252"/>
      <c r="D46" s="2252"/>
      <c r="E46" s="2252"/>
      <c r="F46" s="2252"/>
      <c r="G46" s="2252"/>
      <c r="H46" s="2252"/>
      <c r="I46" s="2252"/>
      <c r="J46" s="2252"/>
      <c r="K46" s="2252"/>
      <c r="L46" s="2215">
        <f>'102_Заключение УСПБ_выдача'!I86</f>
        <v>0</v>
      </c>
      <c r="M46" s="2216"/>
      <c r="N46" s="2216"/>
      <c r="O46" s="2216"/>
      <c r="P46" s="2216"/>
      <c r="Q46" s="2216"/>
      <c r="R46" s="2216"/>
      <c r="S46" s="2216"/>
      <c r="T46" s="2216"/>
      <c r="U46" s="2217"/>
      <c r="V46" s="2233">
        <f>'102_Заключение УСПБ_выдача'!N86</f>
        <v>0</v>
      </c>
      <c r="W46" s="2233"/>
      <c r="X46" s="2233"/>
      <c r="Y46" s="2233"/>
      <c r="Z46" s="2233"/>
      <c r="AA46" s="2233"/>
      <c r="AB46" s="2233"/>
      <c r="AC46" s="2233"/>
      <c r="AD46" s="2233"/>
      <c r="AE46" s="2233"/>
      <c r="AF46" s="2234"/>
      <c r="FM46" s="517"/>
    </row>
    <row r="47" spans="1:178" s="7" customFormat="1" ht="26.25" customHeight="1" outlineLevel="1" x14ac:dyDescent="0.25">
      <c r="A47" s="2212" t="s">
        <v>488</v>
      </c>
      <c r="B47" s="2252"/>
      <c r="C47" s="2252"/>
      <c r="D47" s="2252"/>
      <c r="E47" s="2252"/>
      <c r="F47" s="2252"/>
      <c r="G47" s="2252"/>
      <c r="H47" s="2252"/>
      <c r="I47" s="2252"/>
      <c r="J47" s="2252"/>
      <c r="K47" s="2252"/>
      <c r="L47" s="2215">
        <f>'102_Заключение УСПБ_выдача'!I87</f>
        <v>0</v>
      </c>
      <c r="M47" s="2216"/>
      <c r="N47" s="2216"/>
      <c r="O47" s="2216"/>
      <c r="P47" s="2216"/>
      <c r="Q47" s="2216"/>
      <c r="R47" s="2216"/>
      <c r="S47" s="2216"/>
      <c r="T47" s="2216"/>
      <c r="U47" s="2217"/>
      <c r="V47" s="2233">
        <f>'102_Заключение УСПБ_выдача'!N87</f>
        <v>0</v>
      </c>
      <c r="W47" s="2233"/>
      <c r="X47" s="2233"/>
      <c r="Y47" s="2233"/>
      <c r="Z47" s="2233"/>
      <c r="AA47" s="2233"/>
      <c r="AB47" s="2233"/>
      <c r="AC47" s="2233"/>
      <c r="AD47" s="2233"/>
      <c r="AE47" s="2233"/>
      <c r="AF47" s="2234"/>
      <c r="FM47" s="517"/>
    </row>
    <row r="48" spans="1:178" s="7" customFormat="1" ht="24.75" customHeight="1" outlineLevel="1" x14ac:dyDescent="0.25">
      <c r="A48" s="2212" t="s">
        <v>94</v>
      </c>
      <c r="B48" s="2252"/>
      <c r="C48" s="2252"/>
      <c r="D48" s="2252"/>
      <c r="E48" s="2252"/>
      <c r="F48" s="2252"/>
      <c r="G48" s="2252"/>
      <c r="H48" s="2252"/>
      <c r="I48" s="2252"/>
      <c r="J48" s="2252"/>
      <c r="K48" s="2252"/>
      <c r="L48" s="2221">
        <f>'102_Заключение УСПБ_выдача'!I88</f>
        <v>0</v>
      </c>
      <c r="M48" s="2222"/>
      <c r="N48" s="2222"/>
      <c r="O48" s="2222"/>
      <c r="P48" s="2222"/>
      <c r="Q48" s="2222"/>
      <c r="R48" s="2222"/>
      <c r="S48" s="2222"/>
      <c r="T48" s="2222"/>
      <c r="U48" s="2223"/>
      <c r="V48" s="2250">
        <f>'102_Заключение УСПБ_выдача'!N88</f>
        <v>0</v>
      </c>
      <c r="W48" s="2250"/>
      <c r="X48" s="2250"/>
      <c r="Y48" s="2250"/>
      <c r="Z48" s="2250"/>
      <c r="AA48" s="2250"/>
      <c r="AB48" s="2250"/>
      <c r="AC48" s="2250"/>
      <c r="AD48" s="2250"/>
      <c r="AE48" s="2250"/>
      <c r="AF48" s="2251"/>
      <c r="FM48" s="517"/>
    </row>
    <row r="49" spans="1:169" s="7" customFormat="1" ht="12.75" outlineLevel="1" x14ac:dyDescent="0.25">
      <c r="A49" s="2218" t="s">
        <v>96</v>
      </c>
      <c r="B49" s="2219"/>
      <c r="C49" s="2219"/>
      <c r="D49" s="2219"/>
      <c r="E49" s="2219"/>
      <c r="F49" s="2219"/>
      <c r="G49" s="2219"/>
      <c r="H49" s="2219"/>
      <c r="I49" s="2219"/>
      <c r="J49" s="2219"/>
      <c r="K49" s="2220"/>
      <c r="L49" s="2221">
        <f>'102_Заключение УСПБ_выдача'!I89</f>
        <v>0</v>
      </c>
      <c r="M49" s="2222"/>
      <c r="N49" s="2222"/>
      <c r="O49" s="2222"/>
      <c r="P49" s="2222"/>
      <c r="Q49" s="2222"/>
      <c r="R49" s="2222"/>
      <c r="S49" s="2222"/>
      <c r="T49" s="2222"/>
      <c r="U49" s="2223"/>
      <c r="V49" s="2250">
        <f>'102_Заключение УСПБ_выдача'!N89</f>
        <v>0</v>
      </c>
      <c r="W49" s="2250"/>
      <c r="X49" s="2250"/>
      <c r="Y49" s="2250"/>
      <c r="Z49" s="2250"/>
      <c r="AA49" s="2250"/>
      <c r="AB49" s="2250"/>
      <c r="AC49" s="2250"/>
      <c r="AD49" s="2250"/>
      <c r="AE49" s="2250"/>
      <c r="AF49" s="2251"/>
      <c r="FM49" s="517"/>
    </row>
    <row r="50" spans="1:169" s="7" customFormat="1" ht="8.25" customHeight="1" x14ac:dyDescent="0.25">
      <c r="A50" s="509"/>
      <c r="B50" s="510"/>
      <c r="C50" s="510"/>
      <c r="D50" s="510"/>
      <c r="E50" s="510"/>
      <c r="F50" s="510"/>
      <c r="G50" s="510"/>
      <c r="H50" s="510"/>
      <c r="I50" s="510"/>
      <c r="J50" s="510"/>
      <c r="K50" s="511"/>
      <c r="L50" s="507"/>
      <c r="M50" s="97"/>
      <c r="N50" s="97"/>
      <c r="O50" s="97"/>
      <c r="P50" s="97"/>
      <c r="Q50" s="97"/>
      <c r="R50" s="97"/>
      <c r="S50" s="97"/>
      <c r="T50" s="97"/>
      <c r="U50" s="508"/>
      <c r="V50" s="2250"/>
      <c r="W50" s="2250"/>
      <c r="X50" s="2250"/>
      <c r="Y50" s="2250"/>
      <c r="Z50" s="2250"/>
      <c r="AA50" s="2250"/>
      <c r="AB50" s="2250"/>
      <c r="AC50" s="2250"/>
      <c r="AD50" s="2250"/>
      <c r="AE50" s="2250"/>
      <c r="AF50" s="2251"/>
      <c r="FM50" s="517"/>
    </row>
    <row r="51" spans="1:169" s="7" customFormat="1" ht="15" customHeight="1" outlineLevel="1" x14ac:dyDescent="0.25">
      <c r="A51" s="2218" t="s">
        <v>1318</v>
      </c>
      <c r="B51" s="2219"/>
      <c r="C51" s="2219"/>
      <c r="D51" s="2219"/>
      <c r="E51" s="2219"/>
      <c r="F51" s="2219"/>
      <c r="G51" s="2219"/>
      <c r="H51" s="2219"/>
      <c r="I51" s="2219"/>
      <c r="J51" s="2219"/>
      <c r="K51" s="2220"/>
      <c r="L51" s="2221">
        <f>'102_Заключение УСПБ_выдача'!I92</f>
        <v>0</v>
      </c>
      <c r="M51" s="2222"/>
      <c r="N51" s="2222"/>
      <c r="O51" s="2222"/>
      <c r="P51" s="2222"/>
      <c r="Q51" s="2222"/>
      <c r="R51" s="2222"/>
      <c r="S51" s="2222"/>
      <c r="T51" s="2222"/>
      <c r="U51" s="2223"/>
      <c r="V51" s="2250">
        <f>'102_Заключение УСПБ_выдача'!N92</f>
        <v>0</v>
      </c>
      <c r="W51" s="2250"/>
      <c r="X51" s="2250"/>
      <c r="Y51" s="2250"/>
      <c r="Z51" s="2250"/>
      <c r="AA51" s="2250"/>
      <c r="AB51" s="2250"/>
      <c r="AC51" s="2250"/>
      <c r="AD51" s="2250"/>
      <c r="AE51" s="2250"/>
      <c r="AF51" s="2251"/>
      <c r="FM51" s="517"/>
    </row>
    <row r="52" spans="1:169" s="7" customFormat="1" ht="28.5" customHeight="1" outlineLevel="1" x14ac:dyDescent="0.25">
      <c r="A52" s="2218" t="s">
        <v>1369</v>
      </c>
      <c r="B52" s="2219"/>
      <c r="C52" s="2219"/>
      <c r="D52" s="2219"/>
      <c r="E52" s="2219"/>
      <c r="F52" s="2219"/>
      <c r="G52" s="2219"/>
      <c r="H52" s="2219"/>
      <c r="I52" s="2219"/>
      <c r="J52" s="2219"/>
      <c r="K52" s="2220"/>
      <c r="L52" s="2221">
        <f>'102_Заключение УСПБ_выдача'!I93</f>
        <v>0</v>
      </c>
      <c r="M52" s="2222"/>
      <c r="N52" s="2222"/>
      <c r="O52" s="2222"/>
      <c r="P52" s="2222"/>
      <c r="Q52" s="2222"/>
      <c r="R52" s="2222"/>
      <c r="S52" s="2222"/>
      <c r="T52" s="2222"/>
      <c r="U52" s="2223"/>
      <c r="V52" s="2250">
        <f>'102_Заключение УСПБ_выдача'!N93</f>
        <v>0</v>
      </c>
      <c r="W52" s="2250"/>
      <c r="X52" s="2250"/>
      <c r="Y52" s="2250"/>
      <c r="Z52" s="2250"/>
      <c r="AA52" s="2250"/>
      <c r="AB52" s="2250"/>
      <c r="AC52" s="2250"/>
      <c r="AD52" s="2250"/>
      <c r="AE52" s="2250"/>
      <c r="AF52" s="2251"/>
      <c r="FM52" s="517"/>
    </row>
    <row r="53" spans="1:169" s="7" customFormat="1" ht="15" customHeight="1" outlineLevel="1" x14ac:dyDescent="0.25">
      <c r="A53" s="2218" t="s">
        <v>1370</v>
      </c>
      <c r="B53" s="2219"/>
      <c r="C53" s="2219"/>
      <c r="D53" s="2219"/>
      <c r="E53" s="2219"/>
      <c r="F53" s="2219"/>
      <c r="G53" s="2219"/>
      <c r="H53" s="2219"/>
      <c r="I53" s="2219"/>
      <c r="J53" s="2219"/>
      <c r="K53" s="2220"/>
      <c r="L53" s="2221">
        <f>'102_Заключение УСПБ_выдача'!I94</f>
        <v>0</v>
      </c>
      <c r="M53" s="2222"/>
      <c r="N53" s="2222"/>
      <c r="O53" s="2222"/>
      <c r="P53" s="2222"/>
      <c r="Q53" s="2222"/>
      <c r="R53" s="2222"/>
      <c r="S53" s="2222"/>
      <c r="T53" s="2222"/>
      <c r="U53" s="2223"/>
      <c r="V53" s="2250">
        <f>'102_Заключение УСПБ_выдача'!N94</f>
        <v>0</v>
      </c>
      <c r="W53" s="2250"/>
      <c r="X53" s="2250"/>
      <c r="Y53" s="2250"/>
      <c r="Z53" s="2250"/>
      <c r="AA53" s="2250"/>
      <c r="AB53" s="2250"/>
      <c r="AC53" s="2250"/>
      <c r="AD53" s="2250"/>
      <c r="AE53" s="2250"/>
      <c r="AF53" s="2251"/>
      <c r="FM53" s="517"/>
    </row>
    <row r="54" spans="1:169" s="7" customFormat="1" ht="15" customHeight="1" outlineLevel="1" x14ac:dyDescent="0.25">
      <c r="A54" s="2218" t="s">
        <v>114</v>
      </c>
      <c r="B54" s="2219"/>
      <c r="C54" s="2219"/>
      <c r="D54" s="2219"/>
      <c r="E54" s="2219"/>
      <c r="F54" s="2219"/>
      <c r="G54" s="2219"/>
      <c r="H54" s="2219"/>
      <c r="I54" s="2219"/>
      <c r="J54" s="2219"/>
      <c r="K54" s="2220"/>
      <c r="L54" s="2221">
        <f>'102_Заключение УСПБ_выдача'!I95</f>
        <v>0</v>
      </c>
      <c r="M54" s="2222"/>
      <c r="N54" s="2222"/>
      <c r="O54" s="2222"/>
      <c r="P54" s="2222"/>
      <c r="Q54" s="2222"/>
      <c r="R54" s="2222"/>
      <c r="S54" s="2222"/>
      <c r="T54" s="2222"/>
      <c r="U54" s="2223"/>
      <c r="V54" s="2250">
        <f>'102_Заключение УСПБ_выдача'!N95</f>
        <v>0</v>
      </c>
      <c r="W54" s="2250"/>
      <c r="X54" s="2250"/>
      <c r="Y54" s="2250"/>
      <c r="Z54" s="2250"/>
      <c r="AA54" s="2250"/>
      <c r="AB54" s="2250"/>
      <c r="AC54" s="2250"/>
      <c r="AD54" s="2250"/>
      <c r="AE54" s="2250"/>
      <c r="AF54" s="2251"/>
      <c r="FM54" s="517"/>
    </row>
    <row r="55" spans="1:169" s="7" customFormat="1" ht="15" customHeight="1" outlineLevel="1" x14ac:dyDescent="0.25">
      <c r="A55" s="2218" t="s">
        <v>1382</v>
      </c>
      <c r="B55" s="2219"/>
      <c r="C55" s="2219"/>
      <c r="D55" s="2219"/>
      <c r="E55" s="2219"/>
      <c r="F55" s="2219"/>
      <c r="G55" s="2219"/>
      <c r="H55" s="2219"/>
      <c r="I55" s="2219"/>
      <c r="J55" s="2219"/>
      <c r="K55" s="2220"/>
      <c r="L55" s="2221">
        <f>'102_Заключение УСПБ_выдача'!I96</f>
        <v>0</v>
      </c>
      <c r="M55" s="2222"/>
      <c r="N55" s="2222"/>
      <c r="O55" s="2222"/>
      <c r="P55" s="2222"/>
      <c r="Q55" s="2222"/>
      <c r="R55" s="2222"/>
      <c r="S55" s="2222"/>
      <c r="T55" s="2222"/>
      <c r="U55" s="2223"/>
      <c r="V55" s="2250">
        <f>'102_Заключение УСПБ_выдача'!N96</f>
        <v>0</v>
      </c>
      <c r="W55" s="2250"/>
      <c r="X55" s="2250"/>
      <c r="Y55" s="2250"/>
      <c r="Z55" s="2250"/>
      <c r="AA55" s="2250"/>
      <c r="AB55" s="2250"/>
      <c r="AC55" s="2250"/>
      <c r="AD55" s="2250"/>
      <c r="AE55" s="2250"/>
      <c r="AF55" s="2251"/>
      <c r="FM55" s="517"/>
    </row>
    <row r="56" spans="1:169" s="7" customFormat="1" ht="15" customHeight="1" outlineLevel="1" x14ac:dyDescent="0.25">
      <c r="A56" s="2218" t="s">
        <v>83</v>
      </c>
      <c r="B56" s="2219"/>
      <c r="C56" s="2219"/>
      <c r="D56" s="2219"/>
      <c r="E56" s="2219"/>
      <c r="F56" s="2219"/>
      <c r="G56" s="2219"/>
      <c r="H56" s="2219"/>
      <c r="I56" s="2219"/>
      <c r="J56" s="2219"/>
      <c r="K56" s="2220"/>
      <c r="L56" s="2221">
        <f>'102_Заключение УСПБ_выдача'!I97</f>
        <v>0</v>
      </c>
      <c r="M56" s="2222"/>
      <c r="N56" s="2222"/>
      <c r="O56" s="2222"/>
      <c r="P56" s="2222"/>
      <c r="Q56" s="2222"/>
      <c r="R56" s="2222"/>
      <c r="S56" s="2222"/>
      <c r="T56" s="2222"/>
      <c r="U56" s="2223"/>
      <c r="V56" s="2250">
        <f>'102_Заключение УСПБ_выдача'!N97</f>
        <v>0</v>
      </c>
      <c r="W56" s="2250"/>
      <c r="X56" s="2250"/>
      <c r="Y56" s="2250"/>
      <c r="Z56" s="2250"/>
      <c r="AA56" s="2250"/>
      <c r="AB56" s="2250"/>
      <c r="AC56" s="2250"/>
      <c r="AD56" s="2250"/>
      <c r="AE56" s="2250"/>
      <c r="AF56" s="2251"/>
      <c r="FM56" s="517"/>
    </row>
    <row r="57" spans="1:169" s="7" customFormat="1" ht="45" customHeight="1" outlineLevel="1" x14ac:dyDescent="0.25">
      <c r="A57" s="2218" t="s">
        <v>84</v>
      </c>
      <c r="B57" s="2219"/>
      <c r="C57" s="2219"/>
      <c r="D57" s="2219"/>
      <c r="E57" s="2219"/>
      <c r="F57" s="2219"/>
      <c r="G57" s="2219"/>
      <c r="H57" s="2219"/>
      <c r="I57" s="2219"/>
      <c r="J57" s="2219"/>
      <c r="K57" s="2220"/>
      <c r="L57" s="2221">
        <f>'102_Заключение УСПБ_выдача'!I98</f>
        <v>0</v>
      </c>
      <c r="M57" s="2222"/>
      <c r="N57" s="2222"/>
      <c r="O57" s="2222"/>
      <c r="P57" s="2222"/>
      <c r="Q57" s="2222"/>
      <c r="R57" s="2222"/>
      <c r="S57" s="2222"/>
      <c r="T57" s="2222"/>
      <c r="U57" s="2223"/>
      <c r="V57" s="2250">
        <f>'102_Заключение УСПБ_выдача'!N98</f>
        <v>0</v>
      </c>
      <c r="W57" s="2250"/>
      <c r="X57" s="2250"/>
      <c r="Y57" s="2250"/>
      <c r="Z57" s="2250"/>
      <c r="AA57" s="2250"/>
      <c r="AB57" s="2250"/>
      <c r="AC57" s="2250"/>
      <c r="AD57" s="2250"/>
      <c r="AE57" s="2250"/>
      <c r="AF57" s="2251"/>
      <c r="FM57" s="517"/>
    </row>
    <row r="58" spans="1:169" s="7" customFormat="1" ht="35.25" customHeight="1" outlineLevel="1" x14ac:dyDescent="0.25">
      <c r="A58" s="2218" t="s">
        <v>85</v>
      </c>
      <c r="B58" s="2219"/>
      <c r="C58" s="2219"/>
      <c r="D58" s="2219"/>
      <c r="E58" s="2219"/>
      <c r="F58" s="2219"/>
      <c r="G58" s="2219"/>
      <c r="H58" s="2219"/>
      <c r="I58" s="2219"/>
      <c r="J58" s="2219"/>
      <c r="K58" s="2220"/>
      <c r="L58" s="2221">
        <f>'102_Заключение УСПБ_выдача'!I99</f>
        <v>0</v>
      </c>
      <c r="M58" s="2222"/>
      <c r="N58" s="2222"/>
      <c r="O58" s="2222"/>
      <c r="P58" s="2222"/>
      <c r="Q58" s="2222"/>
      <c r="R58" s="2222"/>
      <c r="S58" s="2222"/>
      <c r="T58" s="2222"/>
      <c r="U58" s="2223"/>
      <c r="V58" s="2250">
        <f>'102_Заключение УСПБ_выдача'!N99</f>
        <v>0</v>
      </c>
      <c r="W58" s="2250"/>
      <c r="X58" s="2250"/>
      <c r="Y58" s="2250"/>
      <c r="Z58" s="2250"/>
      <c r="AA58" s="2250"/>
      <c r="AB58" s="2250"/>
      <c r="AC58" s="2250"/>
      <c r="AD58" s="2250"/>
      <c r="AE58" s="2250"/>
      <c r="AF58" s="2251"/>
      <c r="FM58" s="517"/>
    </row>
    <row r="59" spans="1:169" s="7" customFormat="1" ht="15" customHeight="1" outlineLevel="1" x14ac:dyDescent="0.25">
      <c r="A59" s="2218" t="s">
        <v>34</v>
      </c>
      <c r="B59" s="2219"/>
      <c r="C59" s="2219"/>
      <c r="D59" s="2219"/>
      <c r="E59" s="2219"/>
      <c r="F59" s="2219"/>
      <c r="G59" s="2219"/>
      <c r="H59" s="2219"/>
      <c r="I59" s="2219"/>
      <c r="J59" s="2219"/>
      <c r="K59" s="2220"/>
      <c r="L59" s="2221">
        <f>'102_Заключение УСПБ_выдача'!I100</f>
        <v>0</v>
      </c>
      <c r="M59" s="2222"/>
      <c r="N59" s="2222"/>
      <c r="O59" s="2222"/>
      <c r="P59" s="2222"/>
      <c r="Q59" s="2222"/>
      <c r="R59" s="2222"/>
      <c r="S59" s="2222"/>
      <c r="T59" s="2222"/>
      <c r="U59" s="2223"/>
      <c r="V59" s="2250">
        <f>'102_Заключение УСПБ_выдача'!N100</f>
        <v>0</v>
      </c>
      <c r="W59" s="2250"/>
      <c r="X59" s="2250"/>
      <c r="Y59" s="2250"/>
      <c r="Z59" s="2250"/>
      <c r="AA59" s="2250"/>
      <c r="AB59" s="2250"/>
      <c r="AC59" s="2250"/>
      <c r="AD59" s="2250"/>
      <c r="AE59" s="2250"/>
      <c r="AF59" s="2251"/>
      <c r="FM59" s="517"/>
    </row>
    <row r="60" spans="1:169" s="7" customFormat="1" ht="8.25" customHeight="1" x14ac:dyDescent="0.25">
      <c r="A60" s="509"/>
      <c r="B60" s="510"/>
      <c r="C60" s="510"/>
      <c r="D60" s="510"/>
      <c r="E60" s="510"/>
      <c r="F60" s="510"/>
      <c r="G60" s="510"/>
      <c r="H60" s="510"/>
      <c r="I60" s="510"/>
      <c r="J60" s="510"/>
      <c r="K60" s="511"/>
      <c r="L60" s="2221"/>
      <c r="M60" s="2222"/>
      <c r="N60" s="2222"/>
      <c r="O60" s="2222"/>
      <c r="P60" s="2222"/>
      <c r="Q60" s="2222"/>
      <c r="R60" s="2222"/>
      <c r="S60" s="2222"/>
      <c r="T60" s="2222"/>
      <c r="U60" s="2223"/>
      <c r="V60" s="2250"/>
      <c r="W60" s="2250"/>
      <c r="X60" s="2250"/>
      <c r="Y60" s="2250"/>
      <c r="Z60" s="2250"/>
      <c r="AA60" s="2250"/>
      <c r="AB60" s="2250"/>
      <c r="AC60" s="2250"/>
      <c r="AD60" s="2250"/>
      <c r="AE60" s="2250"/>
      <c r="AF60" s="2251"/>
      <c r="FM60" s="517"/>
    </row>
    <row r="61" spans="1:169" s="7" customFormat="1" ht="12.75" customHeight="1" outlineLevel="1" x14ac:dyDescent="0.25">
      <c r="A61" s="2239" t="s">
        <v>1319</v>
      </c>
      <c r="B61" s="2240"/>
      <c r="C61" s="2240"/>
      <c r="D61" s="2240"/>
      <c r="E61" s="2240"/>
      <c r="F61" s="2240"/>
      <c r="G61" s="2240"/>
      <c r="H61" s="2240"/>
      <c r="I61" s="2240"/>
      <c r="J61" s="2240"/>
      <c r="K61" s="2241"/>
      <c r="L61" s="2221">
        <f>'102_Заключение УСПБ_выдача'!I103</f>
        <v>0</v>
      </c>
      <c r="M61" s="2222"/>
      <c r="N61" s="2222"/>
      <c r="O61" s="2222"/>
      <c r="P61" s="2222"/>
      <c r="Q61" s="2222"/>
      <c r="R61" s="2222"/>
      <c r="S61" s="2222"/>
      <c r="T61" s="2222"/>
      <c r="U61" s="2223"/>
      <c r="V61" s="2250">
        <f>'102_Заключение УСПБ_выдача'!N103</f>
        <v>0</v>
      </c>
      <c r="W61" s="2250"/>
      <c r="X61" s="2250"/>
      <c r="Y61" s="2250"/>
      <c r="Z61" s="2250"/>
      <c r="AA61" s="2250"/>
      <c r="AB61" s="2250"/>
      <c r="AC61" s="2250"/>
      <c r="AD61" s="2250"/>
      <c r="AE61" s="2250"/>
      <c r="AF61" s="2251"/>
      <c r="FM61" s="517"/>
    </row>
    <row r="62" spans="1:169" s="7" customFormat="1" ht="12.75" customHeight="1" outlineLevel="1" x14ac:dyDescent="0.25">
      <c r="A62" s="2242"/>
      <c r="B62" s="2243"/>
      <c r="C62" s="2243"/>
      <c r="D62" s="2243"/>
      <c r="E62" s="2243"/>
      <c r="F62" s="2243"/>
      <c r="G62" s="2243"/>
      <c r="H62" s="2243"/>
      <c r="I62" s="2243"/>
      <c r="J62" s="2243"/>
      <c r="K62" s="2244"/>
      <c r="L62" s="2221">
        <f>'102_Заключение УСПБ_выдача'!I104</f>
        <v>0</v>
      </c>
      <c r="M62" s="2222"/>
      <c r="N62" s="2222"/>
      <c r="O62" s="2222"/>
      <c r="P62" s="2222"/>
      <c r="Q62" s="2222"/>
      <c r="R62" s="2222"/>
      <c r="S62" s="2222"/>
      <c r="T62" s="2222"/>
      <c r="U62" s="2223"/>
      <c r="V62" s="2250">
        <f>'102_Заключение УСПБ_выдача'!N104</f>
        <v>0</v>
      </c>
      <c r="W62" s="2250"/>
      <c r="X62" s="2250"/>
      <c r="Y62" s="2250"/>
      <c r="Z62" s="2250"/>
      <c r="AA62" s="2250"/>
      <c r="AB62" s="2250"/>
      <c r="AC62" s="2250"/>
      <c r="AD62" s="2250"/>
      <c r="AE62" s="2250"/>
      <c r="AF62" s="2251"/>
      <c r="FM62" s="517"/>
    </row>
    <row r="63" spans="1:169" s="7" customFormat="1" ht="26.25" customHeight="1" outlineLevel="1" x14ac:dyDescent="0.25">
      <c r="A63" s="2218" t="s">
        <v>1320</v>
      </c>
      <c r="B63" s="2219"/>
      <c r="C63" s="2219"/>
      <c r="D63" s="2219"/>
      <c r="E63" s="2219"/>
      <c r="F63" s="2219"/>
      <c r="G63" s="2219"/>
      <c r="H63" s="2219"/>
      <c r="I63" s="2219"/>
      <c r="J63" s="2219"/>
      <c r="K63" s="2220"/>
      <c r="L63" s="2221">
        <f>'102_Заключение УСПБ_выдача'!I105</f>
        <v>0</v>
      </c>
      <c r="M63" s="2222"/>
      <c r="N63" s="2222"/>
      <c r="O63" s="2222"/>
      <c r="P63" s="2222"/>
      <c r="Q63" s="2222"/>
      <c r="R63" s="2222"/>
      <c r="S63" s="2222"/>
      <c r="T63" s="2222"/>
      <c r="U63" s="2223"/>
      <c r="V63" s="2250">
        <f>'102_Заключение УСПБ_выдача'!N105</f>
        <v>0</v>
      </c>
      <c r="W63" s="2250"/>
      <c r="X63" s="2250"/>
      <c r="Y63" s="2250"/>
      <c r="Z63" s="2250"/>
      <c r="AA63" s="2250"/>
      <c r="AB63" s="2250"/>
      <c r="AC63" s="2250"/>
      <c r="AD63" s="2250"/>
      <c r="AE63" s="2250"/>
      <c r="AF63" s="2251"/>
      <c r="FM63" s="517"/>
    </row>
    <row r="64" spans="1:169" s="7" customFormat="1" ht="15.75" customHeight="1" outlineLevel="1" x14ac:dyDescent="0.25">
      <c r="A64" s="2218" t="s">
        <v>1321</v>
      </c>
      <c r="B64" s="2219"/>
      <c r="C64" s="2219"/>
      <c r="D64" s="2219"/>
      <c r="E64" s="2219"/>
      <c r="F64" s="2219"/>
      <c r="G64" s="2219"/>
      <c r="H64" s="2219"/>
      <c r="I64" s="2219"/>
      <c r="J64" s="2219"/>
      <c r="K64" s="2220"/>
      <c r="L64" s="2221">
        <f>'102_Заключение УСПБ_выдача'!I106</f>
        <v>0</v>
      </c>
      <c r="M64" s="2222"/>
      <c r="N64" s="2222"/>
      <c r="O64" s="2222"/>
      <c r="P64" s="2222"/>
      <c r="Q64" s="2222"/>
      <c r="R64" s="2222"/>
      <c r="S64" s="2222"/>
      <c r="T64" s="2222"/>
      <c r="U64" s="2223"/>
      <c r="V64" s="2250">
        <f>'102_Заключение УСПБ_выдача'!N106</f>
        <v>0</v>
      </c>
      <c r="W64" s="2250"/>
      <c r="X64" s="2250"/>
      <c r="Y64" s="2250"/>
      <c r="Z64" s="2250"/>
      <c r="AA64" s="2250"/>
      <c r="AB64" s="2250"/>
      <c r="AC64" s="2250"/>
      <c r="AD64" s="2250"/>
      <c r="AE64" s="2250"/>
      <c r="AF64" s="2251"/>
      <c r="FM64" s="517"/>
    </row>
    <row r="65" spans="1:169" s="7" customFormat="1" ht="15.75" customHeight="1" outlineLevel="1" x14ac:dyDescent="0.25">
      <c r="A65" s="2218" t="s">
        <v>114</v>
      </c>
      <c r="B65" s="2219"/>
      <c r="C65" s="2219"/>
      <c r="D65" s="2219"/>
      <c r="E65" s="2219"/>
      <c r="F65" s="2219"/>
      <c r="G65" s="2219"/>
      <c r="H65" s="2219"/>
      <c r="I65" s="2219"/>
      <c r="J65" s="2219"/>
      <c r="K65" s="2220"/>
      <c r="L65" s="2221">
        <f>'102_Заключение УСПБ_выдача'!I107</f>
        <v>0</v>
      </c>
      <c r="M65" s="2222"/>
      <c r="N65" s="2222"/>
      <c r="O65" s="2222"/>
      <c r="P65" s="2222"/>
      <c r="Q65" s="2222"/>
      <c r="R65" s="2222"/>
      <c r="S65" s="2222"/>
      <c r="T65" s="2222"/>
      <c r="U65" s="2223"/>
      <c r="V65" s="2250">
        <f>'102_Заключение УСПБ_выдача'!N107</f>
        <v>0</v>
      </c>
      <c r="W65" s="2250"/>
      <c r="X65" s="2250"/>
      <c r="Y65" s="2250"/>
      <c r="Z65" s="2250"/>
      <c r="AA65" s="2250"/>
      <c r="AB65" s="2250"/>
      <c r="AC65" s="2250"/>
      <c r="AD65" s="2250"/>
      <c r="AE65" s="2250"/>
      <c r="AF65" s="2251"/>
      <c r="FM65" s="517"/>
    </row>
    <row r="66" spans="1:169" s="7" customFormat="1" ht="15.75" customHeight="1" outlineLevel="1" x14ac:dyDescent="0.25">
      <c r="A66" s="2218" t="s">
        <v>1322</v>
      </c>
      <c r="B66" s="2219"/>
      <c r="C66" s="2219"/>
      <c r="D66" s="2219"/>
      <c r="E66" s="2219"/>
      <c r="F66" s="2219"/>
      <c r="G66" s="2219"/>
      <c r="H66" s="2219"/>
      <c r="I66" s="2219"/>
      <c r="J66" s="2219"/>
      <c r="K66" s="2220"/>
      <c r="L66" s="2221">
        <f>'102_Заключение УСПБ_выдача'!I108</f>
        <v>0</v>
      </c>
      <c r="M66" s="2222"/>
      <c r="N66" s="2222"/>
      <c r="O66" s="2222"/>
      <c r="P66" s="2222"/>
      <c r="Q66" s="2222"/>
      <c r="R66" s="2222"/>
      <c r="S66" s="2222"/>
      <c r="T66" s="2222"/>
      <c r="U66" s="2223"/>
      <c r="V66" s="2250">
        <f>'102_Заключение УСПБ_выдача'!N108</f>
        <v>0</v>
      </c>
      <c r="W66" s="2250"/>
      <c r="X66" s="2250"/>
      <c r="Y66" s="2250"/>
      <c r="Z66" s="2250"/>
      <c r="AA66" s="2250"/>
      <c r="AB66" s="2250"/>
      <c r="AC66" s="2250"/>
      <c r="AD66" s="2250"/>
      <c r="AE66" s="2250"/>
      <c r="AF66" s="2251"/>
      <c r="FM66" s="517"/>
    </row>
    <row r="67" spans="1:169" s="7" customFormat="1" ht="15.75" customHeight="1" outlineLevel="1" x14ac:dyDescent="0.25">
      <c r="A67" s="2218" t="s">
        <v>1323</v>
      </c>
      <c r="B67" s="2219"/>
      <c r="C67" s="2219"/>
      <c r="D67" s="2219"/>
      <c r="E67" s="2219"/>
      <c r="F67" s="2219"/>
      <c r="G67" s="2219"/>
      <c r="H67" s="2219"/>
      <c r="I67" s="2219"/>
      <c r="J67" s="2219"/>
      <c r="K67" s="2220"/>
      <c r="L67" s="2221">
        <f>'102_Заключение УСПБ_выдача'!I109</f>
        <v>0</v>
      </c>
      <c r="M67" s="2222"/>
      <c r="N67" s="2222"/>
      <c r="O67" s="2222"/>
      <c r="P67" s="2222"/>
      <c r="Q67" s="2222"/>
      <c r="R67" s="2222"/>
      <c r="S67" s="2222"/>
      <c r="T67" s="2222"/>
      <c r="U67" s="2223"/>
      <c r="V67" s="2250">
        <f>'102_Заключение УСПБ_выдача'!N109</f>
        <v>0</v>
      </c>
      <c r="W67" s="2250"/>
      <c r="X67" s="2250"/>
      <c r="Y67" s="2250"/>
      <c r="Z67" s="2250"/>
      <c r="AA67" s="2250"/>
      <c r="AB67" s="2250"/>
      <c r="AC67" s="2250"/>
      <c r="AD67" s="2250"/>
      <c r="AE67" s="2250"/>
      <c r="AF67" s="2251"/>
      <c r="FM67" s="517"/>
    </row>
    <row r="68" spans="1:169" s="7" customFormat="1" ht="15.75" customHeight="1" outlineLevel="1" x14ac:dyDescent="0.25">
      <c r="A68" s="2218" t="s">
        <v>1324</v>
      </c>
      <c r="B68" s="2219"/>
      <c r="C68" s="2219"/>
      <c r="D68" s="2219"/>
      <c r="E68" s="2219"/>
      <c r="F68" s="2219"/>
      <c r="G68" s="2219"/>
      <c r="H68" s="2219"/>
      <c r="I68" s="2219"/>
      <c r="J68" s="2219"/>
      <c r="K68" s="2220"/>
      <c r="L68" s="2221">
        <f>'102_Заключение УСПБ_выдача'!I110</f>
        <v>0</v>
      </c>
      <c r="M68" s="2222"/>
      <c r="N68" s="2222"/>
      <c r="O68" s="2222"/>
      <c r="P68" s="2222"/>
      <c r="Q68" s="2222"/>
      <c r="R68" s="2222"/>
      <c r="S68" s="2222"/>
      <c r="T68" s="2222"/>
      <c r="U68" s="2223"/>
      <c r="V68" s="2250">
        <f>'102_Заключение УСПБ_выдача'!N110</f>
        <v>0</v>
      </c>
      <c r="W68" s="2250"/>
      <c r="X68" s="2250"/>
      <c r="Y68" s="2250"/>
      <c r="Z68" s="2250"/>
      <c r="AA68" s="2250"/>
      <c r="AB68" s="2250"/>
      <c r="AC68" s="2250"/>
      <c r="AD68" s="2250"/>
      <c r="AE68" s="2250"/>
      <c r="AF68" s="2251"/>
      <c r="FM68" s="517"/>
    </row>
    <row r="69" spans="1:169" s="7" customFormat="1" ht="15.75" customHeight="1" outlineLevel="1" x14ac:dyDescent="0.25">
      <c r="A69" s="2218" t="s">
        <v>1341</v>
      </c>
      <c r="B69" s="2219"/>
      <c r="C69" s="2219"/>
      <c r="D69" s="2219"/>
      <c r="E69" s="2219"/>
      <c r="F69" s="2219"/>
      <c r="G69" s="2219"/>
      <c r="H69" s="2219"/>
      <c r="I69" s="2219"/>
      <c r="J69" s="2219"/>
      <c r="K69" s="2220"/>
      <c r="L69" s="2221">
        <f>'102_Заключение УСПБ_выдача'!I111</f>
        <v>0</v>
      </c>
      <c r="M69" s="2222"/>
      <c r="N69" s="2222"/>
      <c r="O69" s="2222"/>
      <c r="P69" s="2222"/>
      <c r="Q69" s="2222"/>
      <c r="R69" s="2222"/>
      <c r="S69" s="2222"/>
      <c r="T69" s="2222"/>
      <c r="U69" s="2223"/>
      <c r="V69" s="2250">
        <f>'102_Заключение УСПБ_выдача'!N111</f>
        <v>0</v>
      </c>
      <c r="W69" s="2250"/>
      <c r="X69" s="2250"/>
      <c r="Y69" s="2250"/>
      <c r="Z69" s="2250"/>
      <c r="AA69" s="2250"/>
      <c r="AB69" s="2250"/>
      <c r="AC69" s="2250"/>
      <c r="AD69" s="2250"/>
      <c r="AE69" s="2250"/>
      <c r="AF69" s="2251"/>
      <c r="FM69" s="517"/>
    </row>
    <row r="70" spans="1:169" s="7" customFormat="1" ht="61.5" customHeight="1" outlineLevel="1" x14ac:dyDescent="0.25">
      <c r="A70" s="2218" t="s">
        <v>1326</v>
      </c>
      <c r="B70" s="2219"/>
      <c r="C70" s="2219"/>
      <c r="D70" s="2219"/>
      <c r="E70" s="2219"/>
      <c r="F70" s="2219"/>
      <c r="G70" s="2219"/>
      <c r="H70" s="2219"/>
      <c r="I70" s="2219"/>
      <c r="J70" s="2219"/>
      <c r="K70" s="2220"/>
      <c r="L70" s="2221">
        <f>'102_Заключение УСПБ_выдача'!I112</f>
        <v>0</v>
      </c>
      <c r="M70" s="2222"/>
      <c r="N70" s="2222"/>
      <c r="O70" s="2222"/>
      <c r="P70" s="2222"/>
      <c r="Q70" s="2222"/>
      <c r="R70" s="2222"/>
      <c r="S70" s="2222"/>
      <c r="T70" s="2222"/>
      <c r="U70" s="2223"/>
      <c r="V70" s="2250">
        <f>'102_Заключение УСПБ_выдача'!N112</f>
        <v>0</v>
      </c>
      <c r="W70" s="2250"/>
      <c r="X70" s="2250"/>
      <c r="Y70" s="2250"/>
      <c r="Z70" s="2250"/>
      <c r="AA70" s="2250"/>
      <c r="AB70" s="2250"/>
      <c r="AC70" s="2250"/>
      <c r="AD70" s="2250"/>
      <c r="AE70" s="2250"/>
      <c r="AF70" s="2251"/>
      <c r="FM70" s="517"/>
    </row>
    <row r="71" spans="1:169" s="7" customFormat="1" ht="9.75" customHeight="1" x14ac:dyDescent="0.25">
      <c r="A71" s="509"/>
      <c r="B71" s="510"/>
      <c r="C71" s="510"/>
      <c r="D71" s="510"/>
      <c r="E71" s="510"/>
      <c r="F71" s="510"/>
      <c r="G71" s="510"/>
      <c r="H71" s="510"/>
      <c r="I71" s="510"/>
      <c r="J71" s="510"/>
      <c r="K71" s="511"/>
      <c r="L71" s="2221"/>
      <c r="M71" s="2222"/>
      <c r="N71" s="2222"/>
      <c r="O71" s="2222"/>
      <c r="P71" s="2222"/>
      <c r="Q71" s="2222"/>
      <c r="R71" s="2222"/>
      <c r="S71" s="2222"/>
      <c r="T71" s="2222"/>
      <c r="U71" s="2223"/>
      <c r="V71" s="2250"/>
      <c r="W71" s="2250"/>
      <c r="X71" s="2250"/>
      <c r="Y71" s="2250"/>
      <c r="Z71" s="2250"/>
      <c r="AA71" s="2250"/>
      <c r="AB71" s="2250"/>
      <c r="AC71" s="2250"/>
      <c r="AD71" s="2250"/>
      <c r="AE71" s="2250"/>
      <c r="AF71" s="2251"/>
      <c r="FM71" s="517"/>
    </row>
    <row r="72" spans="1:169" s="7" customFormat="1" ht="30.75" customHeight="1" outlineLevel="1" x14ac:dyDescent="0.25">
      <c r="A72" s="2218" t="s">
        <v>1328</v>
      </c>
      <c r="B72" s="2219"/>
      <c r="C72" s="2219"/>
      <c r="D72" s="2219"/>
      <c r="E72" s="2219"/>
      <c r="F72" s="2219"/>
      <c r="G72" s="2219"/>
      <c r="H72" s="2219"/>
      <c r="I72" s="2219"/>
      <c r="J72" s="2219"/>
      <c r="K72" s="2220"/>
      <c r="L72" s="2221">
        <f>'102_Заключение УСПБ_выдача'!I115</f>
        <v>0</v>
      </c>
      <c r="M72" s="2222"/>
      <c r="N72" s="2222"/>
      <c r="O72" s="2222"/>
      <c r="P72" s="2222"/>
      <c r="Q72" s="2222"/>
      <c r="R72" s="2222"/>
      <c r="S72" s="2222"/>
      <c r="T72" s="2222"/>
      <c r="U72" s="2223"/>
      <c r="V72" s="2250">
        <f>'102_Заключение УСПБ_выдача'!N115</f>
        <v>0</v>
      </c>
      <c r="W72" s="2250"/>
      <c r="X72" s="2250"/>
      <c r="Y72" s="2250"/>
      <c r="Z72" s="2250"/>
      <c r="AA72" s="2250"/>
      <c r="AB72" s="2250"/>
      <c r="AC72" s="2250"/>
      <c r="AD72" s="2250"/>
      <c r="AE72" s="2250"/>
      <c r="AF72" s="2251"/>
      <c r="FM72" s="517"/>
    </row>
    <row r="73" spans="1:169" s="7" customFormat="1" ht="15.75" customHeight="1" outlineLevel="1" x14ac:dyDescent="0.25">
      <c r="A73" s="2218" t="s">
        <v>1324</v>
      </c>
      <c r="B73" s="2219"/>
      <c r="C73" s="2219"/>
      <c r="D73" s="2219"/>
      <c r="E73" s="2219"/>
      <c r="F73" s="2219"/>
      <c r="G73" s="2219"/>
      <c r="H73" s="2219"/>
      <c r="I73" s="2219"/>
      <c r="J73" s="2219"/>
      <c r="K73" s="2220"/>
      <c r="L73" s="2221">
        <f>'102_Заключение УСПБ_выдача'!I116</f>
        <v>0</v>
      </c>
      <c r="M73" s="2222"/>
      <c r="N73" s="2222"/>
      <c r="O73" s="2222"/>
      <c r="P73" s="2222"/>
      <c r="Q73" s="2222"/>
      <c r="R73" s="2222"/>
      <c r="S73" s="2222"/>
      <c r="T73" s="2222"/>
      <c r="U73" s="2223"/>
      <c r="V73" s="2250">
        <f>'102_Заключение УСПБ_выдача'!N116</f>
        <v>0</v>
      </c>
      <c r="W73" s="2250"/>
      <c r="X73" s="2250"/>
      <c r="Y73" s="2250"/>
      <c r="Z73" s="2250"/>
      <c r="AA73" s="2250"/>
      <c r="AB73" s="2250"/>
      <c r="AC73" s="2250"/>
      <c r="AD73" s="2250"/>
      <c r="AE73" s="2250"/>
      <c r="AF73" s="2251"/>
      <c r="FM73" s="517"/>
    </row>
    <row r="74" spans="1:169" s="7" customFormat="1" ht="15.75" customHeight="1" outlineLevel="1" x14ac:dyDescent="0.25">
      <c r="A74" s="2218" t="s">
        <v>1325</v>
      </c>
      <c r="B74" s="2219"/>
      <c r="C74" s="2219"/>
      <c r="D74" s="2219"/>
      <c r="E74" s="2219"/>
      <c r="F74" s="2219"/>
      <c r="G74" s="2219"/>
      <c r="H74" s="2219"/>
      <c r="I74" s="2219"/>
      <c r="J74" s="2219"/>
      <c r="K74" s="2220"/>
      <c r="L74" s="2221">
        <f>'102_Заключение УСПБ_выдача'!I117</f>
        <v>0</v>
      </c>
      <c r="M74" s="2222"/>
      <c r="N74" s="2222"/>
      <c r="O74" s="2222"/>
      <c r="P74" s="2222"/>
      <c r="Q74" s="2222"/>
      <c r="R74" s="2222"/>
      <c r="S74" s="2222"/>
      <c r="T74" s="2222"/>
      <c r="U74" s="2223"/>
      <c r="V74" s="2250">
        <f>'102_Заключение УСПБ_выдача'!N117</f>
        <v>0</v>
      </c>
      <c r="W74" s="2250"/>
      <c r="X74" s="2250"/>
      <c r="Y74" s="2250"/>
      <c r="Z74" s="2250"/>
      <c r="AA74" s="2250"/>
      <c r="AB74" s="2250"/>
      <c r="AC74" s="2250"/>
      <c r="AD74" s="2250"/>
      <c r="AE74" s="2250"/>
      <c r="AF74" s="2251"/>
      <c r="FM74" s="517"/>
    </row>
    <row r="75" spans="1:169" s="7" customFormat="1" ht="15.75" customHeight="1" outlineLevel="1" x14ac:dyDescent="0.25">
      <c r="A75" s="2218" t="s">
        <v>1329</v>
      </c>
      <c r="B75" s="2219"/>
      <c r="C75" s="2219"/>
      <c r="D75" s="2219"/>
      <c r="E75" s="2219"/>
      <c r="F75" s="2219"/>
      <c r="G75" s="2219"/>
      <c r="H75" s="2219"/>
      <c r="I75" s="2219"/>
      <c r="J75" s="2219"/>
      <c r="K75" s="2220"/>
      <c r="L75" s="2221">
        <f>'102_Заключение УСПБ_выдача'!I118</f>
        <v>0</v>
      </c>
      <c r="M75" s="2222"/>
      <c r="N75" s="2222"/>
      <c r="O75" s="2222"/>
      <c r="P75" s="2222"/>
      <c r="Q75" s="2222"/>
      <c r="R75" s="2222"/>
      <c r="S75" s="2222"/>
      <c r="T75" s="2222"/>
      <c r="U75" s="2223"/>
      <c r="V75" s="2250">
        <f>'102_Заключение УСПБ_выдача'!N118</f>
        <v>0</v>
      </c>
      <c r="W75" s="2250"/>
      <c r="X75" s="2250"/>
      <c r="Y75" s="2250"/>
      <c r="Z75" s="2250"/>
      <c r="AA75" s="2250"/>
      <c r="AB75" s="2250"/>
      <c r="AC75" s="2250"/>
      <c r="AD75" s="2250"/>
      <c r="AE75" s="2250"/>
      <c r="AF75" s="2251"/>
      <c r="FM75" s="517"/>
    </row>
    <row r="76" spans="1:169" s="7" customFormat="1" ht="15.75" customHeight="1" outlineLevel="1" x14ac:dyDescent="0.25">
      <c r="A76" s="2218" t="s">
        <v>114</v>
      </c>
      <c r="B76" s="2219"/>
      <c r="C76" s="2219"/>
      <c r="D76" s="2219"/>
      <c r="E76" s="2219"/>
      <c r="F76" s="2219"/>
      <c r="G76" s="2219"/>
      <c r="H76" s="2219"/>
      <c r="I76" s="2219"/>
      <c r="J76" s="2219"/>
      <c r="K76" s="2220"/>
      <c r="L76" s="2221">
        <f>'102_Заключение УСПБ_выдача'!I119</f>
        <v>0</v>
      </c>
      <c r="M76" s="2222"/>
      <c r="N76" s="2222"/>
      <c r="O76" s="2222"/>
      <c r="P76" s="2222"/>
      <c r="Q76" s="2222"/>
      <c r="R76" s="2222"/>
      <c r="S76" s="2222"/>
      <c r="T76" s="2222"/>
      <c r="U76" s="2223"/>
      <c r="V76" s="2250">
        <f>'102_Заключение УСПБ_выдача'!N119</f>
        <v>0</v>
      </c>
      <c r="W76" s="2250"/>
      <c r="X76" s="2250"/>
      <c r="Y76" s="2250"/>
      <c r="Z76" s="2250"/>
      <c r="AA76" s="2250"/>
      <c r="AB76" s="2250"/>
      <c r="AC76" s="2250"/>
      <c r="AD76" s="2250"/>
      <c r="AE76" s="2250"/>
      <c r="AF76" s="2251"/>
      <c r="FM76" s="517"/>
    </row>
    <row r="77" spans="1:169" s="7" customFormat="1" ht="15.75" customHeight="1" outlineLevel="1" x14ac:dyDescent="0.25">
      <c r="A77" s="2218" t="s">
        <v>1330</v>
      </c>
      <c r="B77" s="2219"/>
      <c r="C77" s="2219"/>
      <c r="D77" s="2219"/>
      <c r="E77" s="2219"/>
      <c r="F77" s="2219"/>
      <c r="G77" s="2219"/>
      <c r="H77" s="2219"/>
      <c r="I77" s="2219"/>
      <c r="J77" s="2219"/>
      <c r="K77" s="2220"/>
      <c r="L77" s="2221">
        <f>'102_Заключение УСПБ_выдача'!I120</f>
        <v>0</v>
      </c>
      <c r="M77" s="2222"/>
      <c r="N77" s="2222"/>
      <c r="O77" s="2222"/>
      <c r="P77" s="2222"/>
      <c r="Q77" s="2222"/>
      <c r="R77" s="2222"/>
      <c r="S77" s="2222"/>
      <c r="T77" s="2222"/>
      <c r="U77" s="2223"/>
      <c r="V77" s="2250">
        <f>'102_Заключение УСПБ_выдача'!N120</f>
        <v>0</v>
      </c>
      <c r="W77" s="2250"/>
      <c r="X77" s="2250"/>
      <c r="Y77" s="2250"/>
      <c r="Z77" s="2250"/>
      <c r="AA77" s="2250"/>
      <c r="AB77" s="2250"/>
      <c r="AC77" s="2250"/>
      <c r="AD77" s="2250"/>
      <c r="AE77" s="2250"/>
      <c r="AF77" s="2251"/>
      <c r="FM77" s="517"/>
    </row>
    <row r="78" spans="1:169" s="7" customFormat="1" ht="15.75" customHeight="1" outlineLevel="1" x14ac:dyDescent="0.25">
      <c r="A78" s="2218" t="s">
        <v>1323</v>
      </c>
      <c r="B78" s="2219"/>
      <c r="C78" s="2219"/>
      <c r="D78" s="2219"/>
      <c r="E78" s="2219"/>
      <c r="F78" s="2219"/>
      <c r="G78" s="2219"/>
      <c r="H78" s="2219"/>
      <c r="I78" s="2219"/>
      <c r="J78" s="2219"/>
      <c r="K78" s="2220"/>
      <c r="L78" s="2221">
        <f>'102_Заключение УСПБ_выдача'!I121</f>
        <v>0</v>
      </c>
      <c r="M78" s="2222"/>
      <c r="N78" s="2222"/>
      <c r="O78" s="2222"/>
      <c r="P78" s="2222"/>
      <c r="Q78" s="2222"/>
      <c r="R78" s="2222"/>
      <c r="S78" s="2222"/>
      <c r="T78" s="2222"/>
      <c r="U78" s="2223"/>
      <c r="V78" s="2250">
        <f>'102_Заключение УСПБ_выдача'!N121</f>
        <v>0</v>
      </c>
      <c r="W78" s="2250"/>
      <c r="X78" s="2250"/>
      <c r="Y78" s="2250"/>
      <c r="Z78" s="2250"/>
      <c r="AA78" s="2250"/>
      <c r="AB78" s="2250"/>
      <c r="AC78" s="2250"/>
      <c r="AD78" s="2250"/>
      <c r="AE78" s="2250"/>
      <c r="AF78" s="2251"/>
      <c r="FM78" s="517"/>
    </row>
    <row r="79" spans="1:169" s="7" customFormat="1" ht="24.75" customHeight="1" outlineLevel="1" x14ac:dyDescent="0.25">
      <c r="A79" s="2218" t="s">
        <v>1331</v>
      </c>
      <c r="B79" s="2219"/>
      <c r="C79" s="2219"/>
      <c r="D79" s="2219"/>
      <c r="E79" s="2219"/>
      <c r="F79" s="2219"/>
      <c r="G79" s="2219"/>
      <c r="H79" s="2219"/>
      <c r="I79" s="2219"/>
      <c r="J79" s="2219"/>
      <c r="K79" s="2220"/>
      <c r="L79" s="2221">
        <f>'102_Заключение УСПБ_выдача'!I122</f>
        <v>0</v>
      </c>
      <c r="M79" s="2222"/>
      <c r="N79" s="2222"/>
      <c r="O79" s="2222"/>
      <c r="P79" s="2222"/>
      <c r="Q79" s="2222"/>
      <c r="R79" s="2222"/>
      <c r="S79" s="2222"/>
      <c r="T79" s="2222"/>
      <c r="U79" s="2223"/>
      <c r="V79" s="2250">
        <f>'102_Заключение УСПБ_выдача'!N122</f>
        <v>0</v>
      </c>
      <c r="W79" s="2250"/>
      <c r="X79" s="2250"/>
      <c r="Y79" s="2250"/>
      <c r="Z79" s="2250"/>
      <c r="AA79" s="2250"/>
      <c r="AB79" s="2250"/>
      <c r="AC79" s="2250"/>
      <c r="AD79" s="2250"/>
      <c r="AE79" s="2250"/>
      <c r="AF79" s="2251"/>
      <c r="FM79" s="517"/>
    </row>
    <row r="80" spans="1:169" s="7" customFormat="1" ht="15.75" customHeight="1" outlineLevel="1" x14ac:dyDescent="0.25">
      <c r="A80" s="2218" t="s">
        <v>1332</v>
      </c>
      <c r="B80" s="2219"/>
      <c r="C80" s="2219"/>
      <c r="D80" s="2219"/>
      <c r="E80" s="2219"/>
      <c r="F80" s="2219"/>
      <c r="G80" s="2219"/>
      <c r="H80" s="2219"/>
      <c r="I80" s="2219"/>
      <c r="J80" s="2219"/>
      <c r="K80" s="2220"/>
      <c r="L80" s="2221">
        <f>'102_Заключение УСПБ_выдача'!I123</f>
        <v>0</v>
      </c>
      <c r="M80" s="2222"/>
      <c r="N80" s="2222"/>
      <c r="O80" s="2222"/>
      <c r="P80" s="2222"/>
      <c r="Q80" s="2222"/>
      <c r="R80" s="2222"/>
      <c r="S80" s="2222"/>
      <c r="T80" s="2222"/>
      <c r="U80" s="2223"/>
      <c r="V80" s="2250">
        <f>'102_Заключение УСПБ_выдача'!N123</f>
        <v>0</v>
      </c>
      <c r="W80" s="2250"/>
      <c r="X80" s="2250"/>
      <c r="Y80" s="2250"/>
      <c r="Z80" s="2250"/>
      <c r="AA80" s="2250"/>
      <c r="AB80" s="2250"/>
      <c r="AC80" s="2250"/>
      <c r="AD80" s="2250"/>
      <c r="AE80" s="2250"/>
      <c r="AF80" s="2251"/>
      <c r="FM80" s="517"/>
    </row>
    <row r="81" spans="1:169" s="7" customFormat="1" ht="89.25" customHeight="1" outlineLevel="1" x14ac:dyDescent="0.25">
      <c r="A81" s="2218" t="s">
        <v>1338</v>
      </c>
      <c r="B81" s="2219"/>
      <c r="C81" s="2219"/>
      <c r="D81" s="2219"/>
      <c r="E81" s="2219"/>
      <c r="F81" s="2219"/>
      <c r="G81" s="2219"/>
      <c r="H81" s="2219"/>
      <c r="I81" s="2219"/>
      <c r="J81" s="2219"/>
      <c r="K81" s="2220"/>
      <c r="L81" s="2221">
        <f>'102_Заключение УСПБ_выдача'!I124</f>
        <v>0</v>
      </c>
      <c r="M81" s="2222"/>
      <c r="N81" s="2222"/>
      <c r="O81" s="2222"/>
      <c r="P81" s="2222"/>
      <c r="Q81" s="2222"/>
      <c r="R81" s="2222"/>
      <c r="S81" s="2222"/>
      <c r="T81" s="2222"/>
      <c r="U81" s="2223"/>
      <c r="V81" s="2250">
        <f>'102_Заключение УСПБ_выдача'!N124</f>
        <v>0</v>
      </c>
      <c r="W81" s="2250"/>
      <c r="X81" s="2250"/>
      <c r="Y81" s="2250"/>
      <c r="Z81" s="2250"/>
      <c r="AA81" s="2250"/>
      <c r="AB81" s="2250"/>
      <c r="AC81" s="2250"/>
      <c r="AD81" s="2250"/>
      <c r="AE81" s="2250"/>
      <c r="AF81" s="2251"/>
      <c r="FM81" s="517"/>
    </row>
    <row r="82" spans="1:169" s="7" customFormat="1" ht="9.75" customHeight="1" x14ac:dyDescent="0.25">
      <c r="A82" s="509"/>
      <c r="B82" s="510"/>
      <c r="C82" s="510"/>
      <c r="D82" s="510"/>
      <c r="E82" s="510"/>
      <c r="F82" s="510"/>
      <c r="G82" s="510"/>
      <c r="H82" s="510"/>
      <c r="I82" s="510"/>
      <c r="J82" s="510"/>
      <c r="K82" s="511"/>
      <c r="L82" s="2221"/>
      <c r="M82" s="2222"/>
      <c r="N82" s="2222"/>
      <c r="O82" s="2222"/>
      <c r="P82" s="2222"/>
      <c r="Q82" s="2222"/>
      <c r="R82" s="2222"/>
      <c r="S82" s="2222"/>
      <c r="T82" s="2222"/>
      <c r="U82" s="2223"/>
      <c r="V82" s="2250"/>
      <c r="W82" s="2250"/>
      <c r="X82" s="2250"/>
      <c r="Y82" s="2250"/>
      <c r="Z82" s="2250"/>
      <c r="AA82" s="2250"/>
      <c r="AB82" s="2250"/>
      <c r="AC82" s="2250"/>
      <c r="AD82" s="2250"/>
      <c r="AE82" s="2250"/>
      <c r="AF82" s="2251"/>
      <c r="FM82" s="517"/>
    </row>
    <row r="83" spans="1:169" s="7" customFormat="1" ht="12.75" x14ac:dyDescent="0.25">
      <c r="A83" s="2218" t="s">
        <v>97</v>
      </c>
      <c r="B83" s="2219"/>
      <c r="C83" s="2219"/>
      <c r="D83" s="2219"/>
      <c r="E83" s="2219"/>
      <c r="F83" s="2219"/>
      <c r="G83" s="2219"/>
      <c r="H83" s="2219"/>
      <c r="I83" s="2219"/>
      <c r="J83" s="2219"/>
      <c r="K83" s="2220"/>
      <c r="L83" s="2221">
        <f>'102_Заключение УСПБ_выдача'!I126</f>
        <v>0</v>
      </c>
      <c r="M83" s="2222"/>
      <c r="N83" s="2222"/>
      <c r="O83" s="2222"/>
      <c r="P83" s="2222"/>
      <c r="Q83" s="2222"/>
      <c r="R83" s="2222"/>
      <c r="S83" s="2222"/>
      <c r="T83" s="2222"/>
      <c r="U83" s="2223"/>
      <c r="V83" s="2250">
        <f>'102_Заключение УСПБ_выдача'!N126</f>
        <v>0</v>
      </c>
      <c r="W83" s="2250"/>
      <c r="X83" s="2250"/>
      <c r="Y83" s="2250"/>
      <c r="Z83" s="2250"/>
      <c r="AA83" s="2250"/>
      <c r="AB83" s="2250"/>
      <c r="AC83" s="2250"/>
      <c r="AD83" s="2250"/>
      <c r="AE83" s="2250"/>
      <c r="AF83" s="2251"/>
      <c r="FM83" s="517"/>
    </row>
    <row r="84" spans="1:169" s="7" customFormat="1" ht="12.75" customHeight="1" x14ac:dyDescent="0.25">
      <c r="A84" s="2212" t="s">
        <v>98</v>
      </c>
      <c r="B84" s="2252"/>
      <c r="C84" s="2252"/>
      <c r="D84" s="2252"/>
      <c r="E84" s="2252"/>
      <c r="F84" s="2252"/>
      <c r="G84" s="2252"/>
      <c r="H84" s="2252"/>
      <c r="I84" s="2252"/>
      <c r="J84" s="2252"/>
      <c r="K84" s="2252"/>
      <c r="L84" s="2221" t="str">
        <f>'102_Заключение УСПБ_выдача'!I128</f>
        <v>Дополнительные условия:</v>
      </c>
      <c r="M84" s="2222"/>
      <c r="N84" s="2222"/>
      <c r="O84" s="2222"/>
      <c r="P84" s="2222"/>
      <c r="Q84" s="2222"/>
      <c r="R84" s="2222"/>
      <c r="S84" s="2222"/>
      <c r="T84" s="2222"/>
      <c r="U84" s="2223"/>
      <c r="V84" s="2230">
        <f>'102_Заключение УСПБ_выдача'!N128</f>
        <v>0</v>
      </c>
      <c r="W84" s="2362"/>
      <c r="X84" s="2362"/>
      <c r="Y84" s="2362"/>
      <c r="Z84" s="2362"/>
      <c r="AA84" s="2362"/>
      <c r="AB84" s="2362"/>
      <c r="AC84" s="2362"/>
      <c r="AD84" s="2362"/>
      <c r="AE84" s="2362"/>
      <c r="AF84" s="2363"/>
      <c r="FM84" s="517"/>
    </row>
    <row r="85" spans="1:169" s="7" customFormat="1" ht="12.75" customHeight="1" x14ac:dyDescent="0.25">
      <c r="A85" s="2212" t="s">
        <v>1314</v>
      </c>
      <c r="B85" s="2252"/>
      <c r="C85" s="2252"/>
      <c r="D85" s="2252"/>
      <c r="E85" s="2252"/>
      <c r="F85" s="2252"/>
      <c r="G85" s="2252"/>
      <c r="H85" s="2252"/>
      <c r="I85" s="2252"/>
      <c r="J85" s="2252"/>
      <c r="K85" s="2252"/>
      <c r="L85" s="2221">
        <f>'102_Заключение УСПБ_выдача'!I127</f>
        <v>0</v>
      </c>
      <c r="M85" s="2222"/>
      <c r="N85" s="2222"/>
      <c r="O85" s="2222"/>
      <c r="P85" s="2222"/>
      <c r="Q85" s="2222"/>
      <c r="R85" s="2222"/>
      <c r="S85" s="2222"/>
      <c r="T85" s="2222"/>
      <c r="U85" s="2223"/>
      <c r="V85" s="2250">
        <f>'102_Заключение УСПБ_выдача'!N127</f>
        <v>0</v>
      </c>
      <c r="W85" s="2250"/>
      <c r="X85" s="2250"/>
      <c r="Y85" s="2250"/>
      <c r="Z85" s="2250"/>
      <c r="AA85" s="2250"/>
      <c r="AB85" s="2250"/>
      <c r="AC85" s="2250"/>
      <c r="AD85" s="2250"/>
      <c r="AE85" s="2250"/>
      <c r="AF85" s="2251"/>
      <c r="FM85" s="517"/>
    </row>
    <row r="86" spans="1:169" s="7" customFormat="1" ht="12.75" customHeight="1" x14ac:dyDescent="0.25">
      <c r="A86" s="100"/>
      <c r="B86" s="101"/>
      <c r="C86" s="101"/>
      <c r="D86" s="101"/>
      <c r="E86" s="101"/>
      <c r="F86" s="101"/>
      <c r="G86" s="101"/>
      <c r="H86" s="101"/>
      <c r="I86" s="101"/>
      <c r="J86" s="101"/>
      <c r="K86" s="101"/>
      <c r="L86" s="97"/>
      <c r="M86" s="97"/>
      <c r="N86" s="97"/>
      <c r="O86" s="97"/>
      <c r="P86" s="97"/>
      <c r="Q86" s="97"/>
      <c r="R86" s="97"/>
      <c r="S86" s="97"/>
      <c r="T86" s="97"/>
      <c r="U86" s="97"/>
      <c r="V86" s="97"/>
      <c r="W86" s="97"/>
      <c r="X86" s="97"/>
      <c r="Y86" s="97"/>
      <c r="Z86" s="97"/>
      <c r="AA86" s="97"/>
      <c r="AB86" s="97"/>
      <c r="AC86" s="97"/>
      <c r="AD86" s="97"/>
      <c r="AE86" s="97"/>
      <c r="AF86" s="102"/>
      <c r="FM86" s="517"/>
    </row>
    <row r="87" spans="1:169" x14ac:dyDescent="0.25">
      <c r="A87" s="2358" t="s">
        <v>212</v>
      </c>
      <c r="B87" s="2359"/>
      <c r="C87" s="2359"/>
      <c r="D87" s="2359"/>
      <c r="E87" s="2359"/>
      <c r="F87" s="2359"/>
      <c r="G87" s="2359"/>
      <c r="H87" s="2359"/>
      <c r="I87" s="2359"/>
      <c r="J87" s="2359"/>
      <c r="K87" s="2359"/>
      <c r="L87" s="2359"/>
      <c r="M87" s="2359"/>
      <c r="N87" s="2359"/>
      <c r="O87" s="2359"/>
      <c r="P87" s="2359"/>
      <c r="Q87" s="2359"/>
      <c r="R87" s="2359"/>
      <c r="S87" s="2359"/>
      <c r="T87" s="2359"/>
      <c r="U87" s="2359"/>
      <c r="V87" s="2359"/>
      <c r="W87" s="2359"/>
      <c r="X87" s="2359"/>
      <c r="Y87" s="2359"/>
      <c r="Z87" s="2359"/>
      <c r="AA87" s="2359"/>
      <c r="AB87" s="2359"/>
      <c r="AC87" s="2359"/>
      <c r="AD87" s="2359"/>
      <c r="AE87" s="2359"/>
      <c r="AF87" s="2360"/>
    </row>
    <row r="88" spans="1:169" x14ac:dyDescent="0.25">
      <c r="A88" s="2228"/>
      <c r="B88" s="2228"/>
      <c r="C88" s="2228"/>
      <c r="D88" s="2228"/>
      <c r="E88" s="2228"/>
      <c r="F88" s="2228"/>
      <c r="G88" s="2228"/>
      <c r="H88" s="2228"/>
      <c r="I88" s="2228"/>
      <c r="J88" s="2228"/>
      <c r="K88" s="2228"/>
      <c r="L88" s="2228"/>
      <c r="M88" s="2228"/>
      <c r="N88" s="2228"/>
      <c r="O88" s="2228"/>
      <c r="P88" s="2228"/>
      <c r="Q88" s="2228"/>
      <c r="R88" s="2228"/>
      <c r="S88" s="2228"/>
      <c r="T88" s="2228"/>
      <c r="U88" s="2228"/>
      <c r="V88" s="2228"/>
      <c r="W88" s="2228"/>
      <c r="X88" s="2228"/>
      <c r="Y88" s="2228"/>
      <c r="Z88" s="2228"/>
      <c r="AA88" s="2228"/>
      <c r="AB88" s="2228"/>
      <c r="AC88" s="2228"/>
      <c r="AD88" s="2228"/>
      <c r="AE88" s="2228"/>
      <c r="AF88" s="2228"/>
    </row>
    <row r="89" spans="1:169" x14ac:dyDescent="0.25">
      <c r="A89" s="98"/>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row>
    <row r="90" spans="1:169" x14ac:dyDescent="0.25">
      <c r="A90" s="2361" t="s">
        <v>213</v>
      </c>
      <c r="B90" s="2361"/>
      <c r="C90" s="2361"/>
      <c r="D90" s="2361"/>
      <c r="E90" s="2361"/>
      <c r="F90" s="2361"/>
      <c r="G90" s="2361"/>
      <c r="H90" s="2361"/>
      <c r="I90" s="2361"/>
      <c r="J90" s="2361"/>
      <c r="K90" s="2361"/>
      <c r="L90" s="2361"/>
      <c r="M90" s="2361"/>
      <c r="N90" s="2361"/>
      <c r="O90" s="2361"/>
      <c r="P90" s="2361"/>
      <c r="Q90" s="2361"/>
      <c r="R90" s="2361"/>
      <c r="S90" s="2361"/>
      <c r="T90" s="2361"/>
      <c r="U90" s="2361"/>
      <c r="V90" s="2361"/>
      <c r="W90" s="2361"/>
      <c r="X90" s="2361"/>
      <c r="Y90" s="2361"/>
      <c r="Z90" s="2361"/>
      <c r="AA90" s="2361"/>
      <c r="AB90" s="2361"/>
      <c r="AC90" s="2361"/>
      <c r="AD90" s="2361"/>
      <c r="AE90" s="2361"/>
      <c r="AF90" s="2361"/>
    </row>
    <row r="91" spans="1:169" x14ac:dyDescent="0.25">
      <c r="A91" s="2228"/>
      <c r="B91" s="2228"/>
      <c r="C91" s="2228"/>
      <c r="D91" s="2228"/>
      <c r="E91" s="2228"/>
      <c r="F91" s="2228"/>
      <c r="G91" s="2228"/>
      <c r="H91" s="2228"/>
      <c r="I91" s="2228"/>
      <c r="J91" s="2228"/>
      <c r="K91" s="2228"/>
      <c r="L91" s="2228"/>
      <c r="M91" s="2228"/>
      <c r="N91" s="2228"/>
      <c r="O91" s="2228"/>
      <c r="P91" s="2228"/>
      <c r="Q91" s="2228"/>
      <c r="R91" s="2228"/>
      <c r="S91" s="2228"/>
      <c r="T91" s="2228"/>
      <c r="U91" s="2228"/>
      <c r="V91" s="2228"/>
      <c r="W91" s="2228"/>
      <c r="X91" s="2228"/>
      <c r="Y91" s="2228"/>
      <c r="Z91" s="2228"/>
      <c r="AA91" s="2228"/>
      <c r="AB91" s="2228"/>
      <c r="AC91" s="2228"/>
      <c r="AD91" s="2228"/>
      <c r="AE91" s="2228"/>
      <c r="AF91" s="2228"/>
    </row>
    <row r="92" spans="1:169" x14ac:dyDescent="0.25">
      <c r="A92" s="103"/>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row>
    <row r="93" spans="1:169" x14ac:dyDescent="0.25">
      <c r="A93" s="2358" t="s">
        <v>214</v>
      </c>
      <c r="B93" s="2359"/>
      <c r="C93" s="2359"/>
      <c r="D93" s="2359"/>
      <c r="E93" s="2359"/>
      <c r="F93" s="2359"/>
      <c r="G93" s="2359"/>
      <c r="H93" s="2359"/>
      <c r="I93" s="2359"/>
      <c r="J93" s="2359"/>
      <c r="K93" s="2359"/>
      <c r="L93" s="2359"/>
      <c r="M93" s="2359"/>
      <c r="N93" s="2359"/>
      <c r="O93" s="2359"/>
      <c r="P93" s="2359"/>
      <c r="Q93" s="2359"/>
      <c r="R93" s="2359"/>
      <c r="S93" s="2359"/>
      <c r="T93" s="2359"/>
      <c r="U93" s="2359"/>
      <c r="V93" s="2359"/>
      <c r="W93" s="2359"/>
      <c r="X93" s="2359"/>
      <c r="Y93" s="2359"/>
      <c r="Z93" s="2359"/>
      <c r="AA93" s="2359"/>
      <c r="AB93" s="2359"/>
      <c r="AC93" s="2359"/>
      <c r="AD93" s="2359"/>
      <c r="AE93" s="2359"/>
      <c r="AF93" s="2360"/>
    </row>
    <row r="94" spans="1:169" x14ac:dyDescent="0.25">
      <c r="A94" s="2228"/>
      <c r="B94" s="2228"/>
      <c r="C94" s="2228"/>
      <c r="D94" s="2228"/>
      <c r="E94" s="2228"/>
      <c r="F94" s="2228"/>
      <c r="G94" s="2228"/>
      <c r="H94" s="2228"/>
      <c r="I94" s="2228"/>
      <c r="J94" s="2228"/>
      <c r="K94" s="2228"/>
      <c r="L94" s="2228"/>
      <c r="M94" s="2228"/>
      <c r="N94" s="2228"/>
      <c r="O94" s="2228"/>
      <c r="P94" s="2228"/>
      <c r="Q94" s="2228"/>
      <c r="R94" s="2228"/>
      <c r="S94" s="2228"/>
      <c r="T94" s="2228"/>
      <c r="U94" s="2228"/>
      <c r="V94" s="2228"/>
      <c r="W94" s="2228"/>
      <c r="X94" s="2228"/>
      <c r="Y94" s="2228"/>
      <c r="Z94" s="2228"/>
      <c r="AA94" s="2228"/>
      <c r="AB94" s="2228"/>
      <c r="AC94" s="2228"/>
      <c r="AD94" s="2228"/>
      <c r="AE94" s="2228"/>
      <c r="AF94" s="2228"/>
    </row>
    <row r="95" spans="1:169" x14ac:dyDescent="0.25">
      <c r="A95" s="215"/>
      <c r="B95" s="215"/>
      <c r="C95" s="215"/>
      <c r="D95" s="215"/>
      <c r="E95" s="215"/>
      <c r="F95" s="215"/>
      <c r="G95" s="215"/>
      <c r="H95" s="215"/>
      <c r="I95" s="215"/>
      <c r="J95" s="215"/>
      <c r="K95" s="215"/>
      <c r="L95" s="215"/>
      <c r="M95" s="215"/>
      <c r="N95" s="215"/>
      <c r="O95" s="215"/>
      <c r="P95" s="215"/>
      <c r="Q95" s="215"/>
      <c r="R95" s="215"/>
      <c r="S95" s="215"/>
      <c r="T95" s="215"/>
      <c r="U95" s="215"/>
      <c r="V95" s="215"/>
      <c r="W95" s="215"/>
      <c r="X95" s="215"/>
      <c r="Y95" s="215"/>
      <c r="Z95" s="215"/>
      <c r="AA95" s="215"/>
      <c r="AB95" s="215"/>
      <c r="AC95" s="215"/>
      <c r="AD95" s="215"/>
      <c r="AE95" s="215"/>
      <c r="AF95" s="215"/>
    </row>
    <row r="96" spans="1:169" ht="15" customHeight="1" x14ac:dyDescent="0.25">
      <c r="A96" s="216" t="s">
        <v>171</v>
      </c>
      <c r="B96" s="2322" t="s">
        <v>215</v>
      </c>
      <c r="C96" s="2322"/>
      <c r="D96" s="2322"/>
      <c r="E96" s="2322"/>
      <c r="F96" s="2322"/>
      <c r="G96" s="2322"/>
      <c r="H96" s="2322"/>
      <c r="I96" s="2322"/>
      <c r="J96" s="2322"/>
      <c r="K96" s="2322"/>
      <c r="L96" s="2322"/>
      <c r="M96" s="2322"/>
      <c r="N96" s="2322"/>
      <c r="O96" s="2322"/>
      <c r="P96" s="2322"/>
      <c r="Q96" s="2322"/>
      <c r="R96" s="2322"/>
      <c r="S96" s="2322"/>
      <c r="T96" s="2322"/>
      <c r="U96" s="2322"/>
      <c r="V96" s="2322"/>
      <c r="W96" s="2322"/>
      <c r="X96" s="2322"/>
      <c r="Y96" s="2322"/>
      <c r="Z96" s="2322"/>
      <c r="AA96" s="2322"/>
      <c r="AB96" s="2322"/>
      <c r="AC96" s="2322"/>
      <c r="AD96" s="2322"/>
      <c r="AE96" s="2322"/>
      <c r="AF96" s="2322"/>
    </row>
    <row r="97" spans="1:169" s="7" customFormat="1" ht="12.75" x14ac:dyDescent="0.25">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FM97" s="517"/>
    </row>
    <row r="98" spans="1:169" s="7" customFormat="1" ht="12.75" customHeight="1" x14ac:dyDescent="0.25">
      <c r="A98" s="2212" t="s">
        <v>216</v>
      </c>
      <c r="B98" s="2252"/>
      <c r="C98" s="2252"/>
      <c r="D98" s="2252"/>
      <c r="E98" s="2252"/>
      <c r="F98" s="2252"/>
      <c r="G98" s="2252"/>
      <c r="H98" s="2252"/>
      <c r="I98" s="2252"/>
      <c r="J98" s="2252"/>
      <c r="K98" s="2252"/>
      <c r="L98" s="2233">
        <f>'102_Заключение УСПБ_выдача'!I132</f>
        <v>0</v>
      </c>
      <c r="M98" s="2233"/>
      <c r="N98" s="2233"/>
      <c r="O98" s="2233"/>
      <c r="P98" s="2233"/>
      <c r="Q98" s="2233"/>
      <c r="R98" s="2233"/>
      <c r="S98" s="2233"/>
      <c r="T98" s="2233"/>
      <c r="U98" s="2233"/>
      <c r="V98" s="2256"/>
      <c r="W98" s="2233"/>
      <c r="X98" s="2233"/>
      <c r="Y98" s="2233"/>
      <c r="Z98" s="2233"/>
      <c r="AA98" s="2233"/>
      <c r="AB98" s="2233"/>
      <c r="AC98" s="2233"/>
      <c r="AD98" s="2233"/>
      <c r="AE98" s="2233"/>
      <c r="AF98" s="2257"/>
      <c r="FM98" s="517"/>
    </row>
    <row r="99" spans="1:169" s="7" customFormat="1" ht="12.75" customHeight="1" x14ac:dyDescent="0.25">
      <c r="A99" s="2212" t="s">
        <v>217</v>
      </c>
      <c r="B99" s="2252"/>
      <c r="C99" s="2252"/>
      <c r="D99" s="2252"/>
      <c r="E99" s="2252"/>
      <c r="F99" s="2252"/>
      <c r="G99" s="2252"/>
      <c r="H99" s="2252"/>
      <c r="I99" s="2252"/>
      <c r="J99" s="2252"/>
      <c r="K99" s="2252"/>
      <c r="L99" s="2259">
        <f>Анкета_ЮЛ!G20</f>
        <v>0</v>
      </c>
      <c r="M99" s="2231"/>
      <c r="N99" s="2231"/>
      <c r="O99" s="2231"/>
      <c r="P99" s="2231"/>
      <c r="Q99" s="2231"/>
      <c r="R99" s="2231"/>
      <c r="S99" s="2231"/>
      <c r="T99" s="2231"/>
      <c r="U99" s="2231"/>
      <c r="V99" s="521" t="s">
        <v>436</v>
      </c>
      <c r="W99" s="2231">
        <f>Анкета_ЮЛ!G20</f>
        <v>0</v>
      </c>
      <c r="X99" s="2231"/>
      <c r="Y99" s="2231"/>
      <c r="Z99" s="2231"/>
      <c r="AA99" s="2231"/>
      <c r="AB99" s="2231"/>
      <c r="AC99" s="2231"/>
      <c r="AD99" s="2231"/>
      <c r="AE99" s="2231"/>
      <c r="AF99" s="2232"/>
      <c r="FM99" s="517"/>
    </row>
    <row r="100" spans="1:169" s="7" customFormat="1" ht="12.75" customHeight="1" x14ac:dyDescent="0.25">
      <c r="A100" s="2212" t="s">
        <v>218</v>
      </c>
      <c r="B100" s="2252"/>
      <c r="C100" s="2252"/>
      <c r="D100" s="2252"/>
      <c r="E100" s="2252"/>
      <c r="F100" s="2252"/>
      <c r="G100" s="2252"/>
      <c r="H100" s="2252"/>
      <c r="I100" s="2252"/>
      <c r="J100" s="2252"/>
      <c r="K100" s="2252"/>
      <c r="L100" s="2224">
        <f>Анкета_ЮЛ!G34</f>
        <v>0</v>
      </c>
      <c r="M100" s="2224"/>
      <c r="N100" s="2224"/>
      <c r="O100" s="2224"/>
      <c r="P100" s="2224"/>
      <c r="Q100" s="2224"/>
      <c r="R100" s="2224"/>
      <c r="S100" s="2224"/>
      <c r="T100" s="2224"/>
      <c r="U100" s="2224"/>
      <c r="V100" s="2258"/>
      <c r="W100" s="2224"/>
      <c r="X100" s="2224"/>
      <c r="Y100" s="2224"/>
      <c r="Z100" s="2224"/>
      <c r="AA100" s="2224"/>
      <c r="AB100" s="2224"/>
      <c r="AC100" s="2224"/>
      <c r="AD100" s="2224"/>
      <c r="AE100" s="2224"/>
      <c r="AF100" s="2257"/>
      <c r="FM100" s="517"/>
    </row>
    <row r="101" spans="1:169" s="7" customFormat="1" ht="12.75" customHeight="1" x14ac:dyDescent="0.25">
      <c r="A101" s="2212" t="s">
        <v>71</v>
      </c>
      <c r="B101" s="2252"/>
      <c r="C101" s="2252"/>
      <c r="D101" s="2252"/>
      <c r="E101" s="2252"/>
      <c r="F101" s="2252"/>
      <c r="G101" s="2252"/>
      <c r="H101" s="2252"/>
      <c r="I101" s="2252"/>
      <c r="J101" s="2252"/>
      <c r="K101" s="2252"/>
      <c r="L101" s="2224">
        <f>Анкета_ЮЛ!G33</f>
        <v>0</v>
      </c>
      <c r="M101" s="2224"/>
      <c r="N101" s="2224"/>
      <c r="O101" s="2224"/>
      <c r="P101" s="2224"/>
      <c r="Q101" s="2224"/>
      <c r="R101" s="2224"/>
      <c r="S101" s="2224"/>
      <c r="T101" s="2224"/>
      <c r="U101" s="2224"/>
      <c r="V101" s="2224"/>
      <c r="W101" s="2224"/>
      <c r="X101" s="2224"/>
      <c r="Y101" s="2224"/>
      <c r="Z101" s="2224"/>
      <c r="AA101" s="2224"/>
      <c r="AB101" s="2224"/>
      <c r="AC101" s="2224"/>
      <c r="AD101" s="2224"/>
      <c r="AE101" s="2224"/>
      <c r="AF101" s="2257"/>
      <c r="FM101" s="517"/>
    </row>
    <row r="102" spans="1:169" s="7" customFormat="1" ht="12.75" customHeight="1" x14ac:dyDescent="0.25">
      <c r="A102" s="2212" t="s">
        <v>219</v>
      </c>
      <c r="B102" s="2252"/>
      <c r="C102" s="2252"/>
      <c r="D102" s="2252"/>
      <c r="E102" s="2252"/>
      <c r="F102" s="2252"/>
      <c r="G102" s="2252"/>
      <c r="H102" s="2252"/>
      <c r="I102" s="2252"/>
      <c r="J102" s="2252"/>
      <c r="K102" s="2252"/>
      <c r="L102" s="2224">
        <f>Анкета_ЮЛ!H158</f>
        <v>0</v>
      </c>
      <c r="M102" s="2224"/>
      <c r="N102" s="2224"/>
      <c r="O102" s="2224"/>
      <c r="P102" s="2224"/>
      <c r="Q102" s="2224"/>
      <c r="R102" s="2224"/>
      <c r="S102" s="2224"/>
      <c r="T102" s="2224"/>
      <c r="U102" s="2224"/>
      <c r="V102" s="2224"/>
      <c r="W102" s="2224"/>
      <c r="X102" s="2224"/>
      <c r="Y102" s="2224"/>
      <c r="Z102" s="2224"/>
      <c r="AA102" s="2224"/>
      <c r="AB102" s="2224"/>
      <c r="AC102" s="2224"/>
      <c r="AD102" s="2224"/>
      <c r="AE102" s="2224"/>
      <c r="AF102" s="2257"/>
      <c r="AI102" s="8"/>
      <c r="FM102" s="517"/>
    </row>
    <row r="103" spans="1:169" s="7" customFormat="1" ht="12.75" customHeight="1" x14ac:dyDescent="0.25">
      <c r="A103" s="2212" t="s">
        <v>60</v>
      </c>
      <c r="B103" s="2252"/>
      <c r="C103" s="2252"/>
      <c r="D103" s="2252"/>
      <c r="E103" s="2252"/>
      <c r="F103" s="2252"/>
      <c r="G103" s="2252"/>
      <c r="H103" s="2252"/>
      <c r="I103" s="2252"/>
      <c r="J103" s="2252"/>
      <c r="K103" s="2252"/>
      <c r="L103" s="2224">
        <f>Анкета_ЮЛ!G18</f>
        <v>0</v>
      </c>
      <c r="M103" s="2224"/>
      <c r="N103" s="2224"/>
      <c r="O103" s="2224"/>
      <c r="P103" s="2224"/>
      <c r="Q103" s="2224"/>
      <c r="R103" s="2224"/>
      <c r="S103" s="2224"/>
      <c r="T103" s="2224"/>
      <c r="U103" s="2224"/>
      <c r="V103" s="2224"/>
      <c r="W103" s="2224"/>
      <c r="X103" s="2224"/>
      <c r="Y103" s="2224"/>
      <c r="Z103" s="2224"/>
      <c r="AA103" s="2224"/>
      <c r="AB103" s="2224"/>
      <c r="AC103" s="2224"/>
      <c r="AD103" s="2224"/>
      <c r="AE103" s="2224"/>
      <c r="AF103" s="2257"/>
      <c r="AI103" s="8"/>
      <c r="FM103" s="517"/>
    </row>
    <row r="104" spans="1:169" s="7" customFormat="1" ht="12.75" customHeight="1" x14ac:dyDescent="0.25">
      <c r="A104" s="2260" t="s">
        <v>220</v>
      </c>
      <c r="B104" s="2261"/>
      <c r="C104" s="2261"/>
      <c r="D104" s="2261"/>
      <c r="E104" s="2261"/>
      <c r="F104" s="2261"/>
      <c r="G104" s="2261"/>
      <c r="H104" s="2261"/>
      <c r="I104" s="2261"/>
      <c r="J104" s="2261"/>
      <c r="K104" s="2262"/>
      <c r="L104" s="2230">
        <f>'102_Заключение УСПБ_выдача'!I140</f>
        <v>0</v>
      </c>
      <c r="M104" s="2231"/>
      <c r="N104" s="2231"/>
      <c r="O104" s="2231"/>
      <c r="P104" s="2231"/>
      <c r="Q104" s="2231"/>
      <c r="R104" s="2231"/>
      <c r="S104" s="2231"/>
      <c r="T104" s="2231"/>
      <c r="U104" s="2231"/>
      <c r="V104" s="2231"/>
      <c r="W104" s="2231"/>
      <c r="X104" s="2231"/>
      <c r="Y104" s="2231"/>
      <c r="Z104" s="2231"/>
      <c r="AA104" s="2231"/>
      <c r="AB104" s="2231"/>
      <c r="AC104" s="2232"/>
      <c r="AD104" s="2221">
        <f>'102_Заключение УСПБ_выдача'!P140</f>
        <v>0</v>
      </c>
      <c r="AE104" s="2222"/>
      <c r="AF104" s="2223"/>
      <c r="AI104" s="8"/>
      <c r="FM104" s="517"/>
    </row>
    <row r="105" spans="1:169" s="7" customFormat="1" ht="12.75" customHeight="1" x14ac:dyDescent="0.25">
      <c r="A105" s="2263"/>
      <c r="B105" s="2264"/>
      <c r="C105" s="2264"/>
      <c r="D105" s="2264"/>
      <c r="E105" s="2264"/>
      <c r="F105" s="2264"/>
      <c r="G105" s="2264"/>
      <c r="H105" s="2264"/>
      <c r="I105" s="2264"/>
      <c r="J105" s="2264"/>
      <c r="K105" s="2265"/>
      <c r="L105" s="2230">
        <f>'102_Заключение УСПБ_выдача'!I141</f>
        <v>0</v>
      </c>
      <c r="M105" s="2231"/>
      <c r="N105" s="2231"/>
      <c r="O105" s="2231"/>
      <c r="P105" s="2231"/>
      <c r="Q105" s="2231"/>
      <c r="R105" s="2231"/>
      <c r="S105" s="2231"/>
      <c r="T105" s="2231"/>
      <c r="U105" s="2231"/>
      <c r="V105" s="2231"/>
      <c r="W105" s="2231"/>
      <c r="X105" s="2231"/>
      <c r="Y105" s="2231"/>
      <c r="Z105" s="2231"/>
      <c r="AA105" s="2231"/>
      <c r="AB105" s="2231"/>
      <c r="AC105" s="2232"/>
      <c r="AD105" s="2221">
        <f>'102_Заключение УСПБ_выдача'!P141</f>
        <v>0</v>
      </c>
      <c r="AE105" s="2222"/>
      <c r="AF105" s="2223"/>
      <c r="AI105" s="8"/>
      <c r="FM105" s="517"/>
    </row>
    <row r="106" spans="1:169" s="7" customFormat="1" ht="12.75" x14ac:dyDescent="0.25">
      <c r="A106" s="2266"/>
      <c r="B106" s="2267"/>
      <c r="C106" s="2267"/>
      <c r="D106" s="2267"/>
      <c r="E106" s="2267"/>
      <c r="F106" s="2267"/>
      <c r="G106" s="2267"/>
      <c r="H106" s="2267"/>
      <c r="I106" s="2267"/>
      <c r="J106" s="2267"/>
      <c r="K106" s="2268"/>
      <c r="L106" s="2230">
        <f>'102_Заключение УСПБ_выдача'!I142</f>
        <v>0</v>
      </c>
      <c r="M106" s="2231"/>
      <c r="N106" s="2231"/>
      <c r="O106" s="2231"/>
      <c r="P106" s="2231"/>
      <c r="Q106" s="2231"/>
      <c r="R106" s="2231"/>
      <c r="S106" s="2231"/>
      <c r="T106" s="2231"/>
      <c r="U106" s="2231"/>
      <c r="V106" s="2231"/>
      <c r="W106" s="2231"/>
      <c r="X106" s="2231"/>
      <c r="Y106" s="2231"/>
      <c r="Z106" s="2231"/>
      <c r="AA106" s="2231"/>
      <c r="AB106" s="2231"/>
      <c r="AC106" s="2232"/>
      <c r="AD106" s="2221">
        <f>'102_Заключение УСПБ_выдача'!P142</f>
        <v>0</v>
      </c>
      <c r="AE106" s="2222"/>
      <c r="AF106" s="2223"/>
      <c r="AI106" s="8"/>
      <c r="FM106" s="517"/>
    </row>
    <row r="107" spans="1:169" s="99" customFormat="1" ht="12.75" customHeight="1" x14ac:dyDescent="0.25">
      <c r="A107" s="2212" t="s">
        <v>221</v>
      </c>
      <c r="B107" s="2252"/>
      <c r="C107" s="2252"/>
      <c r="D107" s="2252"/>
      <c r="E107" s="2252"/>
      <c r="F107" s="2252"/>
      <c r="G107" s="2252"/>
      <c r="H107" s="2252"/>
      <c r="I107" s="2252"/>
      <c r="J107" s="2252"/>
      <c r="K107" s="2252"/>
      <c r="L107" s="2221" t="e">
        <f>Анкета_ЮЛ!#REF!</f>
        <v>#REF!</v>
      </c>
      <c r="M107" s="2222"/>
      <c r="N107" s="2222"/>
      <c r="O107" s="2222"/>
      <c r="P107" s="2222"/>
      <c r="Q107" s="2222"/>
      <c r="R107" s="2222"/>
      <c r="S107" s="2222"/>
      <c r="T107" s="2222"/>
      <c r="U107" s="2222"/>
      <c r="V107" s="2222"/>
      <c r="W107" s="2222"/>
      <c r="X107" s="2222"/>
      <c r="Y107" s="2222"/>
      <c r="Z107" s="2222"/>
      <c r="AA107" s="2222"/>
      <c r="AB107" s="2222"/>
      <c r="AC107" s="2222"/>
      <c r="AD107" s="2222"/>
      <c r="AE107" s="2222"/>
      <c r="AF107" s="2223"/>
      <c r="AI107" s="260"/>
      <c r="FM107" s="517"/>
    </row>
    <row r="108" spans="1:169" s="7" customFormat="1" ht="12.75" customHeight="1" x14ac:dyDescent="0.25">
      <c r="A108" s="121"/>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1"/>
      <c r="AI108" s="8"/>
      <c r="FM108" s="517"/>
    </row>
    <row r="109" spans="1:169" s="17" customFormat="1" ht="12.75" customHeight="1" x14ac:dyDescent="0.25">
      <c r="A109" s="123" t="s">
        <v>175</v>
      </c>
      <c r="B109" s="2291" t="s">
        <v>222</v>
      </c>
      <c r="C109" s="2292"/>
      <c r="D109" s="2292"/>
      <c r="E109" s="2292"/>
      <c r="F109" s="2292"/>
      <c r="G109" s="2292"/>
      <c r="H109" s="2292"/>
      <c r="I109" s="2292"/>
      <c r="J109" s="2292"/>
      <c r="K109" s="2292"/>
      <c r="L109" s="2292"/>
      <c r="M109" s="2292"/>
      <c r="N109" s="2292"/>
      <c r="O109" s="2292"/>
      <c r="P109" s="2292"/>
      <c r="Q109" s="2292"/>
      <c r="R109" s="2292"/>
      <c r="S109" s="2292"/>
      <c r="T109" s="2292"/>
      <c r="U109" s="2292"/>
      <c r="V109" s="2292"/>
      <c r="W109" s="2292"/>
      <c r="X109" s="2292"/>
      <c r="Y109" s="2292"/>
      <c r="Z109" s="2292"/>
      <c r="AA109" s="2292"/>
      <c r="AB109" s="2292"/>
      <c r="AC109" s="2292"/>
      <c r="AD109" s="2292"/>
      <c r="AE109" s="2292"/>
      <c r="AF109" s="2292"/>
      <c r="AI109" s="325"/>
      <c r="FM109" s="518"/>
    </row>
    <row r="110" spans="1:169" s="17" customFormat="1" ht="12.75" customHeight="1" x14ac:dyDescent="0.25">
      <c r="A110" s="124"/>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4"/>
      <c r="AI110" s="325"/>
      <c r="FM110" s="518"/>
    </row>
    <row r="111" spans="1:169" s="17" customFormat="1" ht="25.5" customHeight="1" x14ac:dyDescent="0.25">
      <c r="A111" s="2212" t="s">
        <v>490</v>
      </c>
      <c r="B111" s="2275"/>
      <c r="C111" s="2275"/>
      <c r="D111" s="2275"/>
      <c r="E111" s="2275"/>
      <c r="F111" s="2275"/>
      <c r="G111" s="2275"/>
      <c r="H111" s="2275"/>
      <c r="I111" s="2275"/>
      <c r="J111" s="2275"/>
      <c r="K111" s="2275"/>
      <c r="L111" s="2224">
        <f>'102_Заключение УСПБ_выдача'!H179</f>
        <v>0</v>
      </c>
      <c r="M111" s="2356"/>
      <c r="N111" s="2356"/>
      <c r="O111" s="2356"/>
      <c r="P111" s="2356"/>
      <c r="Q111" s="2356"/>
      <c r="R111" s="2356"/>
      <c r="S111" s="2356"/>
      <c r="T111" s="2356"/>
      <c r="U111" s="2356"/>
      <c r="V111" s="2356"/>
      <c r="W111" s="2356"/>
      <c r="X111" s="2356"/>
      <c r="Y111" s="2356"/>
      <c r="Z111" s="2356"/>
      <c r="AA111" s="2356"/>
      <c r="AB111" s="2356"/>
      <c r="AC111" s="2356"/>
      <c r="AD111" s="2356"/>
      <c r="AE111" s="2356"/>
      <c r="AF111" s="2357"/>
      <c r="AI111" s="325"/>
      <c r="FM111" s="518"/>
    </row>
    <row r="112" spans="1:169" s="17" customFormat="1" ht="12.75" customHeight="1" x14ac:dyDescent="0.2">
      <c r="A112" s="2212" t="s">
        <v>223</v>
      </c>
      <c r="B112" s="2275"/>
      <c r="C112" s="2275"/>
      <c r="D112" s="2275"/>
      <c r="E112" s="2275"/>
      <c r="F112" s="2275"/>
      <c r="G112" s="2275"/>
      <c r="H112" s="2275"/>
      <c r="I112" s="2275"/>
      <c r="J112" s="2275"/>
      <c r="K112" s="2275"/>
      <c r="L112" s="2364" t="str">
        <f>'102_Заключение УСПБ_выдача'!I137</f>
        <v>Крупные_корпоративные_клиенты</v>
      </c>
      <c r="M112" s="2364"/>
      <c r="N112" s="2364"/>
      <c r="O112" s="2364"/>
      <c r="P112" s="2364"/>
      <c r="Q112" s="2364"/>
      <c r="R112" s="2364"/>
      <c r="S112" s="2364"/>
      <c r="T112" s="2364"/>
      <c r="U112" s="2364"/>
      <c r="V112" s="2364"/>
      <c r="W112" s="2364"/>
      <c r="X112" s="2364"/>
      <c r="Y112" s="2364"/>
      <c r="Z112" s="2364"/>
      <c r="AA112" s="2364"/>
      <c r="AB112" s="2364"/>
      <c r="AC112" s="2364"/>
      <c r="AD112" s="2364"/>
      <c r="AE112" s="2364"/>
      <c r="AF112" s="2364"/>
      <c r="AI112" s="325"/>
      <c r="FM112" s="518"/>
    </row>
    <row r="113" spans="1:169" s="17" customFormat="1" ht="12.75" customHeight="1" x14ac:dyDescent="0.25">
      <c r="A113" s="2212" t="s">
        <v>224</v>
      </c>
      <c r="B113" s="2275"/>
      <c r="C113" s="2275"/>
      <c r="D113" s="2275"/>
      <c r="E113" s="2275"/>
      <c r="F113" s="2275"/>
      <c r="G113" s="2275"/>
      <c r="H113" s="2275"/>
      <c r="I113" s="2275"/>
      <c r="J113" s="2275"/>
      <c r="K113" s="2275"/>
      <c r="L113" s="2224" t="str">
        <f>'102_Заключение УСПБ_выдача'!I138</f>
        <v>Выберите статус</v>
      </c>
      <c r="M113" s="2356"/>
      <c r="N113" s="2356"/>
      <c r="O113" s="2356"/>
      <c r="P113" s="2356"/>
      <c r="Q113" s="2356"/>
      <c r="R113" s="2356"/>
      <c r="S113" s="2356"/>
      <c r="T113" s="2356"/>
      <c r="U113" s="2356"/>
      <c r="V113" s="2356"/>
      <c r="W113" s="2356"/>
      <c r="X113" s="2356"/>
      <c r="Y113" s="2356"/>
      <c r="Z113" s="2356"/>
      <c r="AA113" s="2356"/>
      <c r="AB113" s="2356"/>
      <c r="AC113" s="2356"/>
      <c r="AD113" s="2356"/>
      <c r="AE113" s="2356"/>
      <c r="AF113" s="2357"/>
      <c r="AI113" s="325"/>
      <c r="FM113" s="518"/>
    </row>
    <row r="114" spans="1:169" s="29" customFormat="1" ht="12.75" customHeight="1" x14ac:dyDescent="0.25">
      <c r="A114" s="2239" t="s">
        <v>225</v>
      </c>
      <c r="B114" s="2240"/>
      <c r="C114" s="2240"/>
      <c r="D114" s="2240"/>
      <c r="E114" s="2240"/>
      <c r="F114" s="2240"/>
      <c r="G114" s="2240"/>
      <c r="H114" s="2240"/>
      <c r="I114" s="2240"/>
      <c r="J114" s="2240"/>
      <c r="K114" s="2241"/>
      <c r="L114" s="2221">
        <f>'102_Заключение УСПБ_выдача'!K184</f>
        <v>0</v>
      </c>
      <c r="M114" s="2222"/>
      <c r="N114" s="2222"/>
      <c r="O114" s="2222"/>
      <c r="P114" s="2222"/>
      <c r="Q114" s="2222"/>
      <c r="R114" s="2222"/>
      <c r="S114" s="2222"/>
      <c r="T114" s="2222"/>
      <c r="U114" s="2222"/>
      <c r="V114" s="2222"/>
      <c r="W114" s="2222"/>
      <c r="X114" s="2222"/>
      <c r="Y114" s="2222"/>
      <c r="Z114" s="2222"/>
      <c r="AA114" s="2222"/>
      <c r="AB114" s="2222"/>
      <c r="AC114" s="2222"/>
      <c r="AD114" s="2222"/>
      <c r="AE114" s="2222"/>
      <c r="AF114" s="2223"/>
      <c r="AI114" s="326"/>
      <c r="FM114" s="518"/>
    </row>
    <row r="115" spans="1:169" s="29" customFormat="1" ht="12.75" customHeight="1" x14ac:dyDescent="0.25">
      <c r="A115" s="2246"/>
      <c r="B115" s="2247"/>
      <c r="C115" s="2247"/>
      <c r="D115" s="2247"/>
      <c r="E115" s="2247"/>
      <c r="F115" s="2247"/>
      <c r="G115" s="2247"/>
      <c r="H115" s="2247"/>
      <c r="I115" s="2247"/>
      <c r="J115" s="2247"/>
      <c r="K115" s="2248"/>
      <c r="L115" s="2221">
        <f>'102_Заключение УСПБ_выдача'!K185</f>
        <v>0</v>
      </c>
      <c r="M115" s="2222"/>
      <c r="N115" s="2222"/>
      <c r="O115" s="2222"/>
      <c r="P115" s="2222"/>
      <c r="Q115" s="2222"/>
      <c r="R115" s="2222"/>
      <c r="S115" s="2222"/>
      <c r="T115" s="2222"/>
      <c r="U115" s="2222"/>
      <c r="V115" s="2222"/>
      <c r="W115" s="2222"/>
      <c r="X115" s="2222"/>
      <c r="Y115" s="2222"/>
      <c r="Z115" s="2222"/>
      <c r="AA115" s="2222"/>
      <c r="AB115" s="2222"/>
      <c r="AC115" s="2222"/>
      <c r="AD115" s="2222"/>
      <c r="AE115" s="2222"/>
      <c r="AF115" s="2223"/>
      <c r="AI115" s="326"/>
      <c r="FM115" s="518"/>
    </row>
    <row r="116" spans="1:169" s="29" customFormat="1" ht="15" customHeight="1" x14ac:dyDescent="0.25">
      <c r="A116" s="2242"/>
      <c r="B116" s="2243"/>
      <c r="C116" s="2243"/>
      <c r="D116" s="2243"/>
      <c r="E116" s="2243"/>
      <c r="F116" s="2243"/>
      <c r="G116" s="2243"/>
      <c r="H116" s="2243"/>
      <c r="I116" s="2243"/>
      <c r="J116" s="2243"/>
      <c r="K116" s="2244"/>
      <c r="L116" s="2221">
        <f>'102_Заключение УСПБ_выдача'!K186</f>
        <v>0</v>
      </c>
      <c r="M116" s="2222"/>
      <c r="N116" s="2222"/>
      <c r="O116" s="2222"/>
      <c r="P116" s="2222"/>
      <c r="Q116" s="2222"/>
      <c r="R116" s="2222"/>
      <c r="S116" s="2222"/>
      <c r="T116" s="2222"/>
      <c r="U116" s="2222"/>
      <c r="V116" s="2222"/>
      <c r="W116" s="2222"/>
      <c r="X116" s="2222"/>
      <c r="Y116" s="2222"/>
      <c r="Z116" s="2222"/>
      <c r="AA116" s="2222"/>
      <c r="AB116" s="2222"/>
      <c r="AC116" s="2222"/>
      <c r="AD116" s="2222"/>
      <c r="AE116" s="2222"/>
      <c r="AF116" s="2223"/>
      <c r="FM116" s="518"/>
    </row>
    <row r="117" spans="1:169" s="17" customFormat="1" ht="22.5" customHeight="1" x14ac:dyDescent="0.25">
      <c r="A117" s="2212" t="s">
        <v>938</v>
      </c>
      <c r="B117" s="2275"/>
      <c r="C117" s="2275"/>
      <c r="D117" s="2275"/>
      <c r="E117" s="2275"/>
      <c r="F117" s="2275"/>
      <c r="G117" s="2275"/>
      <c r="H117" s="2275"/>
      <c r="I117" s="2275"/>
      <c r="J117" s="2275"/>
      <c r="K117" s="2275"/>
      <c r="L117" s="2224">
        <f>'102_Заключение УСПБ_выдача'!J359:S359</f>
        <v>0</v>
      </c>
      <c r="M117" s="2257"/>
      <c r="N117" s="2257"/>
      <c r="O117" s="2257"/>
      <c r="P117" s="2257"/>
      <c r="Q117" s="2257"/>
      <c r="R117" s="2257"/>
      <c r="S117" s="2257"/>
      <c r="T117" s="2257"/>
      <c r="U117" s="2257"/>
      <c r="V117" s="2257"/>
      <c r="W117" s="2257"/>
      <c r="X117" s="2257"/>
      <c r="Y117" s="2257"/>
      <c r="Z117" s="2257"/>
      <c r="AA117" s="2257"/>
      <c r="AB117" s="2257"/>
      <c r="AC117" s="2257"/>
      <c r="AD117" s="2257"/>
      <c r="AE117" s="2257"/>
      <c r="AF117" s="2257"/>
      <c r="FM117" s="518"/>
    </row>
    <row r="118" spans="1:169" s="17" customFormat="1" ht="27.75" customHeight="1" x14ac:dyDescent="0.25">
      <c r="A118" s="2272" t="s">
        <v>226</v>
      </c>
      <c r="B118" s="2273"/>
      <c r="C118" s="2273"/>
      <c r="D118" s="2273"/>
      <c r="E118" s="2273"/>
      <c r="F118" s="2273"/>
      <c r="G118" s="2273"/>
      <c r="H118" s="2273"/>
      <c r="I118" s="2273"/>
      <c r="J118" s="2273"/>
      <c r="K118" s="2273"/>
      <c r="L118" s="2258"/>
      <c r="M118" s="2258"/>
      <c r="N118" s="2258"/>
      <c r="O118" s="2258"/>
      <c r="P118" s="2258"/>
      <c r="Q118" s="2258"/>
      <c r="R118" s="2258"/>
      <c r="S118" s="2258"/>
      <c r="T118" s="2258"/>
      <c r="U118" s="2258"/>
      <c r="V118" s="2258"/>
      <c r="W118" s="2258"/>
      <c r="X118" s="2258"/>
      <c r="Y118" s="2258"/>
      <c r="Z118" s="2258"/>
      <c r="AA118" s="2258"/>
      <c r="AB118" s="2258"/>
      <c r="AC118" s="2258"/>
      <c r="AD118" s="2258"/>
      <c r="AE118" s="2258"/>
      <c r="AF118" s="2274"/>
      <c r="FM118" s="518"/>
    </row>
    <row r="119" spans="1:169" s="17" customFormat="1" ht="27.75" customHeight="1" x14ac:dyDescent="0.25">
      <c r="A119" s="2212" t="s">
        <v>227</v>
      </c>
      <c r="B119" s="2275"/>
      <c r="C119" s="2275"/>
      <c r="D119" s="2275"/>
      <c r="E119" s="2275"/>
      <c r="F119" s="2275"/>
      <c r="G119" s="2275"/>
      <c r="H119" s="2275"/>
      <c r="I119" s="2275"/>
      <c r="J119" s="2275"/>
      <c r="K119" s="2275"/>
      <c r="L119" s="2224"/>
      <c r="M119" s="2224"/>
      <c r="N119" s="2224"/>
      <c r="O119" s="2224"/>
      <c r="P119" s="2224"/>
      <c r="Q119" s="2224"/>
      <c r="R119" s="2224"/>
      <c r="S119" s="2224"/>
      <c r="T119" s="2224"/>
      <c r="U119" s="2224"/>
      <c r="V119" s="2224"/>
      <c r="W119" s="2224"/>
      <c r="X119" s="2224"/>
      <c r="Y119" s="2224"/>
      <c r="Z119" s="2224"/>
      <c r="AA119" s="2224"/>
      <c r="AB119" s="2224"/>
      <c r="AC119" s="2224"/>
      <c r="AD119" s="2224"/>
      <c r="AE119" s="2224"/>
      <c r="AF119" s="2257"/>
      <c r="FM119" s="518"/>
    </row>
    <row r="120" spans="1:169" s="7" customFormat="1" ht="12.75" customHeight="1" x14ac:dyDescent="0.25">
      <c r="A120" s="2276" t="s">
        <v>228</v>
      </c>
      <c r="B120" s="2277"/>
      <c r="C120" s="2277"/>
      <c r="D120" s="2277"/>
      <c r="E120" s="2277"/>
      <c r="F120" s="2277"/>
      <c r="G120" s="2277"/>
      <c r="H120" s="2277"/>
      <c r="I120" s="2277"/>
      <c r="J120" s="2277"/>
      <c r="K120" s="2278"/>
      <c r="L120" s="2282">
        <f>'102_Заключение УСПБ_выдача'!I236</f>
        <v>0</v>
      </c>
      <c r="M120" s="2283"/>
      <c r="N120" s="2283"/>
      <c r="O120" s="2283"/>
      <c r="P120" s="2283"/>
      <c r="Q120" s="2283"/>
      <c r="R120" s="2283"/>
      <c r="S120" s="2283"/>
      <c r="T120" s="2283"/>
      <c r="U120" s="2283"/>
      <c r="V120" s="2283"/>
      <c r="W120" s="2283"/>
      <c r="X120" s="2283"/>
      <c r="Y120" s="2283"/>
      <c r="Z120" s="2283"/>
      <c r="AA120" s="2283"/>
      <c r="AB120" s="2283"/>
      <c r="AC120" s="2283"/>
      <c r="AD120" s="2283"/>
      <c r="AE120" s="2283"/>
      <c r="AF120" s="2284"/>
      <c r="AI120" s="8"/>
      <c r="FM120" s="517"/>
    </row>
    <row r="121" spans="1:169" s="7" customFormat="1" ht="12.75" customHeight="1" x14ac:dyDescent="0.25">
      <c r="A121" s="2279"/>
      <c r="B121" s="2280"/>
      <c r="C121" s="2280"/>
      <c r="D121" s="2280"/>
      <c r="E121" s="2280"/>
      <c r="F121" s="2280"/>
      <c r="G121" s="2280"/>
      <c r="H121" s="2280"/>
      <c r="I121" s="2280"/>
      <c r="J121" s="2280"/>
      <c r="K121" s="2281"/>
      <c r="L121" s="2285"/>
      <c r="M121" s="2286"/>
      <c r="N121" s="2286"/>
      <c r="O121" s="2286"/>
      <c r="P121" s="2286"/>
      <c r="Q121" s="2286"/>
      <c r="R121" s="2286"/>
      <c r="S121" s="2286"/>
      <c r="T121" s="2286"/>
      <c r="U121" s="2286"/>
      <c r="V121" s="2286"/>
      <c r="W121" s="2286"/>
      <c r="X121" s="2286"/>
      <c r="Y121" s="2286"/>
      <c r="Z121" s="2286"/>
      <c r="AA121" s="2286"/>
      <c r="AB121" s="2286"/>
      <c r="AC121" s="2286"/>
      <c r="AD121" s="2286"/>
      <c r="AE121" s="2286"/>
      <c r="AF121" s="2287"/>
      <c r="AI121" s="8"/>
      <c r="FM121" s="517"/>
    </row>
    <row r="122" spans="1:169" s="17" customFormat="1" ht="22.5" customHeight="1" x14ac:dyDescent="0.25">
      <c r="A122" s="2212" t="s">
        <v>165</v>
      </c>
      <c r="B122" s="2275"/>
      <c r="C122" s="2275"/>
      <c r="D122" s="2275"/>
      <c r="E122" s="2275"/>
      <c r="F122" s="2275"/>
      <c r="G122" s="2275"/>
      <c r="H122" s="2275"/>
      <c r="I122" s="2275"/>
      <c r="J122" s="2275"/>
      <c r="K122" s="2275"/>
      <c r="L122" s="2293" t="s">
        <v>229</v>
      </c>
      <c r="M122" s="2294"/>
      <c r="N122" s="2294"/>
      <c r="O122" s="2294"/>
      <c r="P122" s="2294"/>
      <c r="Q122" s="2294"/>
      <c r="R122" s="2295"/>
      <c r="S122" s="2296" t="s">
        <v>230</v>
      </c>
      <c r="T122" s="2297"/>
      <c r="U122" s="2297"/>
      <c r="V122" s="2298"/>
      <c r="W122" s="2297"/>
      <c r="X122" s="2297"/>
      <c r="Y122" s="2297"/>
      <c r="Z122" s="2299"/>
      <c r="AA122" s="2293" t="s">
        <v>231</v>
      </c>
      <c r="AB122" s="2300"/>
      <c r="AC122" s="2300"/>
      <c r="AD122" s="2300"/>
      <c r="AE122" s="2300"/>
      <c r="AF122" s="2301"/>
      <c r="FM122" s="518"/>
    </row>
    <row r="123" spans="1:169" s="17" customFormat="1" ht="15" customHeight="1" x14ac:dyDescent="0.25">
      <c r="A123" s="2275"/>
      <c r="B123" s="2275"/>
      <c r="C123" s="2275"/>
      <c r="D123" s="2275"/>
      <c r="E123" s="2275"/>
      <c r="F123" s="2275"/>
      <c r="G123" s="2275"/>
      <c r="H123" s="2275"/>
      <c r="I123" s="2275"/>
      <c r="J123" s="2275"/>
      <c r="K123" s="2275"/>
      <c r="L123" s="2302"/>
      <c r="M123" s="2303"/>
      <c r="N123" s="2303"/>
      <c r="O123" s="2303"/>
      <c r="P123" s="2303"/>
      <c r="Q123" s="2303"/>
      <c r="R123" s="2304"/>
      <c r="S123" s="2305"/>
      <c r="T123" s="2306"/>
      <c r="U123" s="2306"/>
      <c r="V123" s="2306"/>
      <c r="W123" s="2306"/>
      <c r="X123" s="2306"/>
      <c r="Y123" s="2306"/>
      <c r="Z123" s="2307"/>
      <c r="AA123" s="2305"/>
      <c r="AB123" s="2306"/>
      <c r="AC123" s="2306"/>
      <c r="AD123" s="2306"/>
      <c r="AE123" s="2306"/>
      <c r="AF123" s="2307"/>
      <c r="FM123" s="518"/>
    </row>
    <row r="124" spans="1:169" s="29" customFormat="1" ht="42.75" customHeight="1" x14ac:dyDescent="0.25">
      <c r="A124" s="2010" t="s">
        <v>491</v>
      </c>
      <c r="B124" s="2010"/>
      <c r="C124" s="2010"/>
      <c r="D124" s="2010"/>
      <c r="E124" s="2010"/>
      <c r="F124" s="2010"/>
      <c r="G124" s="2010"/>
      <c r="H124" s="2010"/>
      <c r="I124" s="2010"/>
      <c r="J124" s="2010"/>
      <c r="K124" s="2010"/>
      <c r="L124" s="2257"/>
      <c r="M124" s="2257"/>
      <c r="N124" s="2257"/>
      <c r="O124" s="2257"/>
      <c r="P124" s="2257"/>
      <c r="Q124" s="2257"/>
      <c r="R124" s="2257"/>
      <c r="S124" s="2257"/>
      <c r="T124" s="2257"/>
      <c r="U124" s="2257"/>
      <c r="V124" s="2257"/>
      <c r="W124" s="2257"/>
      <c r="X124" s="2257"/>
      <c r="Y124" s="2257"/>
      <c r="Z124" s="2257"/>
      <c r="AA124" s="2257"/>
      <c r="AB124" s="2257"/>
      <c r="AC124" s="2257"/>
      <c r="AD124" s="2257"/>
      <c r="AE124" s="2257"/>
      <c r="AF124" s="2257"/>
      <c r="FM124" s="518"/>
    </row>
    <row r="125" spans="1:169" s="17" customFormat="1" ht="15" customHeight="1" x14ac:dyDescent="0.25">
      <c r="A125" s="327"/>
      <c r="B125" s="328"/>
      <c r="C125" s="328"/>
      <c r="D125" s="328"/>
      <c r="E125" s="328"/>
      <c r="F125" s="328"/>
      <c r="G125" s="328"/>
      <c r="H125" s="328"/>
      <c r="I125" s="328"/>
      <c r="J125" s="328"/>
      <c r="K125" s="328"/>
      <c r="L125" s="122"/>
      <c r="M125" s="125"/>
      <c r="N125" s="125"/>
      <c r="O125" s="125"/>
      <c r="P125" s="125"/>
      <c r="Q125" s="125"/>
      <c r="R125" s="125"/>
      <c r="S125" s="125"/>
      <c r="T125" s="125"/>
      <c r="U125" s="125"/>
      <c r="V125" s="125"/>
      <c r="W125" s="125"/>
      <c r="X125" s="125"/>
      <c r="Y125" s="125"/>
      <c r="Z125" s="125"/>
      <c r="AA125" s="125"/>
      <c r="AB125" s="125"/>
      <c r="AC125" s="125"/>
      <c r="AD125" s="125"/>
      <c r="AE125" s="125"/>
      <c r="AF125" s="125"/>
      <c r="FM125" s="518"/>
    </row>
    <row r="126" spans="1:169" s="7" customFormat="1" ht="12.75" customHeight="1" x14ac:dyDescent="0.25">
      <c r="A126" s="2022" t="s">
        <v>232</v>
      </c>
      <c r="B126" s="2269"/>
      <c r="C126" s="2269"/>
      <c r="D126" s="2269"/>
      <c r="E126" s="2269"/>
      <c r="F126" s="2269"/>
      <c r="G126" s="2269"/>
      <c r="H126" s="2269"/>
      <c r="I126" s="2269"/>
      <c r="J126" s="2269"/>
      <c r="K126" s="2269"/>
      <c r="L126" s="2269"/>
      <c r="M126" s="2269"/>
      <c r="N126" s="2269"/>
      <c r="O126" s="2269"/>
      <c r="P126" s="2269"/>
      <c r="Q126" s="2269"/>
      <c r="R126" s="2269"/>
      <c r="S126" s="2269"/>
      <c r="T126" s="2269"/>
      <c r="U126" s="2269"/>
      <c r="V126" s="2269"/>
      <c r="W126" s="2269"/>
      <c r="X126" s="2269"/>
      <c r="Y126" s="2269"/>
      <c r="Z126" s="2269"/>
      <c r="AA126" s="2269"/>
      <c r="AB126" s="2269"/>
      <c r="AC126" s="2269"/>
      <c r="AD126" s="2269"/>
      <c r="AE126" s="2269"/>
      <c r="AF126" s="2269"/>
      <c r="AI126" s="8"/>
      <c r="FM126" s="517"/>
    </row>
    <row r="127" spans="1:169" s="7" customFormat="1" ht="12.75" customHeight="1" x14ac:dyDescent="0.25">
      <c r="A127" s="2270"/>
      <c r="B127" s="2271"/>
      <c r="C127" s="2271"/>
      <c r="D127" s="2271"/>
      <c r="E127" s="2271"/>
      <c r="F127" s="2271"/>
      <c r="G127" s="2271"/>
      <c r="H127" s="2271"/>
      <c r="I127" s="2271"/>
      <c r="J127" s="2271"/>
      <c r="K127" s="2271"/>
      <c r="L127" s="2271"/>
      <c r="M127" s="2271"/>
      <c r="N127" s="2271"/>
      <c r="O127" s="2271"/>
      <c r="P127" s="2271"/>
      <c r="Q127" s="2271"/>
      <c r="R127" s="2271"/>
      <c r="S127" s="2271"/>
      <c r="T127" s="2271"/>
      <c r="U127" s="2271"/>
      <c r="V127" s="2271"/>
      <c r="W127" s="2271"/>
      <c r="X127" s="2271"/>
      <c r="Y127" s="2271"/>
      <c r="Z127" s="2271"/>
      <c r="AA127" s="2271"/>
      <c r="AB127" s="2271"/>
      <c r="AC127" s="2271"/>
      <c r="AD127" s="2271"/>
      <c r="AE127" s="2271"/>
      <c r="AF127" s="2271"/>
      <c r="AI127" s="8"/>
      <c r="FM127" s="517"/>
    </row>
    <row r="128" spans="1:169" s="7" customFormat="1" ht="12.75" customHeight="1" x14ac:dyDescent="0.25">
      <c r="A128" s="99"/>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c r="AB128" s="105"/>
      <c r="AC128" s="105"/>
      <c r="AD128" s="105"/>
      <c r="AE128" s="105"/>
      <c r="AF128" s="106"/>
      <c r="AI128" s="8"/>
      <c r="FM128" s="517"/>
    </row>
    <row r="129" spans="1:169" s="7" customFormat="1" ht="12.75" customHeight="1" x14ac:dyDescent="0.25">
      <c r="A129" s="126" t="s">
        <v>176</v>
      </c>
      <c r="B129" s="2291" t="s">
        <v>233</v>
      </c>
      <c r="C129" s="2292"/>
      <c r="D129" s="2292"/>
      <c r="E129" s="2292"/>
      <c r="F129" s="2292"/>
      <c r="G129" s="2292"/>
      <c r="H129" s="2292"/>
      <c r="I129" s="2292"/>
      <c r="J129" s="2292"/>
      <c r="K129" s="2292"/>
      <c r="L129" s="2292"/>
      <c r="M129" s="2292"/>
      <c r="N129" s="2292"/>
      <c r="O129" s="2292"/>
      <c r="P129" s="2292"/>
      <c r="Q129" s="2292"/>
      <c r="R129" s="2292"/>
      <c r="S129" s="2292"/>
      <c r="T129" s="2292"/>
      <c r="U129" s="2292"/>
      <c r="V129" s="2292"/>
      <c r="W129" s="2292"/>
      <c r="X129" s="2292"/>
      <c r="Y129" s="2292"/>
      <c r="Z129" s="2292"/>
      <c r="AA129" s="2292"/>
      <c r="AB129" s="2292"/>
      <c r="AC129" s="2292"/>
      <c r="AD129" s="2292"/>
      <c r="AE129" s="2292"/>
      <c r="AF129" s="2292"/>
      <c r="AI129" s="8"/>
      <c r="FM129" s="517"/>
    </row>
    <row r="130" spans="1:169" s="7" customFormat="1" ht="12.75" customHeight="1" x14ac:dyDescent="0.25">
      <c r="A130" s="121"/>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1"/>
      <c r="AI130" s="8"/>
      <c r="FM130" s="517"/>
    </row>
    <row r="131" spans="1:169" s="7" customFormat="1" ht="12.75" customHeight="1" x14ac:dyDescent="0.25">
      <c r="A131" s="2212" t="s">
        <v>234</v>
      </c>
      <c r="B131" s="2275"/>
      <c r="C131" s="2275"/>
      <c r="D131" s="2275"/>
      <c r="E131" s="2275"/>
      <c r="F131" s="2275"/>
      <c r="G131" s="2275"/>
      <c r="H131" s="2275"/>
      <c r="I131" s="2275"/>
      <c r="J131" s="2275"/>
      <c r="K131" s="2275"/>
      <c r="L131" s="2275"/>
      <c r="M131" s="2275"/>
      <c r="N131" s="2275"/>
      <c r="O131" s="2275"/>
      <c r="P131" s="2275"/>
      <c r="Q131" s="2275"/>
      <c r="R131" s="2275"/>
      <c r="S131" s="2275"/>
      <c r="T131" s="2275"/>
      <c r="U131" s="2275"/>
      <c r="V131" s="2275"/>
      <c r="W131" s="2275"/>
      <c r="X131" s="2275"/>
      <c r="Y131" s="2275"/>
      <c r="Z131" s="2275"/>
      <c r="AA131" s="2275"/>
      <c r="AB131" s="2275"/>
      <c r="AC131" s="2275"/>
      <c r="AD131" s="2275"/>
      <c r="AE131" s="2275"/>
      <c r="AF131" s="2275"/>
      <c r="AI131" s="8"/>
      <c r="FM131" s="517"/>
    </row>
    <row r="132" spans="1:169" s="7" customFormat="1" ht="12.75" customHeight="1" x14ac:dyDescent="0.25">
      <c r="A132" s="2239" t="s">
        <v>979</v>
      </c>
      <c r="B132" s="2240"/>
      <c r="C132" s="2240"/>
      <c r="D132" s="2240"/>
      <c r="E132" s="2240"/>
      <c r="F132" s="2240"/>
      <c r="G132" s="2240"/>
      <c r="H132" s="2240"/>
      <c r="I132" s="2240"/>
      <c r="J132" s="2240"/>
      <c r="K132" s="2241"/>
      <c r="L132" s="2226"/>
      <c r="M132" s="2226"/>
      <c r="N132" s="2226"/>
      <c r="O132" s="2226"/>
      <c r="P132" s="2226"/>
      <c r="Q132" s="2226"/>
      <c r="R132" s="2226"/>
      <c r="S132" s="2226"/>
      <c r="T132" s="2226"/>
      <c r="U132" s="2226"/>
      <c r="V132" s="2226"/>
      <c r="W132" s="2226"/>
      <c r="X132" s="2226"/>
      <c r="Y132" s="2226"/>
      <c r="Z132" s="2226"/>
      <c r="AA132" s="2226"/>
      <c r="AB132" s="2226"/>
      <c r="AC132" s="2226"/>
      <c r="AD132" s="2226"/>
      <c r="AE132" s="2226"/>
      <c r="AF132" s="2271"/>
      <c r="AI132" s="8"/>
      <c r="FM132" s="517"/>
    </row>
    <row r="133" spans="1:169" s="7" customFormat="1" ht="12.75" customHeight="1" x14ac:dyDescent="0.25">
      <c r="A133" s="2242"/>
      <c r="B133" s="2243"/>
      <c r="C133" s="2243"/>
      <c r="D133" s="2243"/>
      <c r="E133" s="2243"/>
      <c r="F133" s="2243"/>
      <c r="G133" s="2243"/>
      <c r="H133" s="2243"/>
      <c r="I133" s="2243"/>
      <c r="J133" s="2243"/>
      <c r="K133" s="2244"/>
      <c r="L133" s="2309"/>
      <c r="M133" s="2226"/>
      <c r="N133" s="2226"/>
      <c r="O133" s="2226"/>
      <c r="P133" s="2226"/>
      <c r="Q133" s="2226"/>
      <c r="R133" s="2226"/>
      <c r="S133" s="2226"/>
      <c r="T133" s="2226"/>
      <c r="U133" s="2226"/>
      <c r="V133" s="2226"/>
      <c r="W133" s="2226"/>
      <c r="X133" s="2226"/>
      <c r="Y133" s="2226"/>
      <c r="Z133" s="2226"/>
      <c r="AA133" s="2226"/>
      <c r="AB133" s="2226"/>
      <c r="AC133" s="2226"/>
      <c r="AD133" s="2226"/>
      <c r="AE133" s="2226"/>
      <c r="AF133" s="2271"/>
      <c r="AI133" s="8"/>
      <c r="FM133" s="517"/>
    </row>
    <row r="134" spans="1:169" s="7" customFormat="1" ht="12.75" customHeight="1" x14ac:dyDescent="0.25">
      <c r="A134" s="2240" t="s">
        <v>980</v>
      </c>
      <c r="B134" s="2240"/>
      <c r="C134" s="2240"/>
      <c r="D134" s="2240"/>
      <c r="E134" s="2240"/>
      <c r="F134" s="2240"/>
      <c r="G134" s="2240"/>
      <c r="H134" s="2240"/>
      <c r="I134" s="2240"/>
      <c r="J134" s="2240"/>
      <c r="K134" s="2241"/>
      <c r="L134" s="2310"/>
      <c r="M134" s="2310"/>
      <c r="N134" s="2310"/>
      <c r="O134" s="2310"/>
      <c r="P134" s="2310"/>
      <c r="Q134" s="2310"/>
      <c r="R134" s="2310"/>
      <c r="S134" s="2310"/>
      <c r="T134" s="2310"/>
      <c r="U134" s="2310"/>
      <c r="V134" s="2310"/>
      <c r="W134" s="2310"/>
      <c r="X134" s="2310"/>
      <c r="Y134" s="2310"/>
      <c r="Z134" s="2310"/>
      <c r="AA134" s="2310"/>
      <c r="AB134" s="2310"/>
      <c r="AC134" s="2310"/>
      <c r="AD134" s="2310"/>
      <c r="AE134" s="2310"/>
      <c r="AF134" s="2311"/>
      <c r="AI134" s="8"/>
      <c r="FM134" s="517"/>
    </row>
    <row r="135" spans="1:169" s="7" customFormat="1" ht="12.75" customHeight="1" x14ac:dyDescent="0.25">
      <c r="A135" s="2243"/>
      <c r="B135" s="2243"/>
      <c r="C135" s="2243"/>
      <c r="D135" s="2243"/>
      <c r="E135" s="2243"/>
      <c r="F135" s="2243"/>
      <c r="G135" s="2243"/>
      <c r="H135" s="2243"/>
      <c r="I135" s="2243"/>
      <c r="J135" s="2243"/>
      <c r="K135" s="2244"/>
      <c r="L135" s="2312"/>
      <c r="M135" s="2310"/>
      <c r="N135" s="2310"/>
      <c r="O135" s="2310"/>
      <c r="P135" s="2310"/>
      <c r="Q135" s="2310"/>
      <c r="R135" s="2310"/>
      <c r="S135" s="2310"/>
      <c r="T135" s="2310"/>
      <c r="U135" s="2310"/>
      <c r="V135" s="2310"/>
      <c r="W135" s="2310"/>
      <c r="X135" s="2310"/>
      <c r="Y135" s="2310"/>
      <c r="Z135" s="2310"/>
      <c r="AA135" s="2310"/>
      <c r="AB135" s="2310"/>
      <c r="AC135" s="2310"/>
      <c r="AD135" s="2310"/>
      <c r="AE135" s="2310"/>
      <c r="AF135" s="2311"/>
      <c r="AI135" s="8"/>
      <c r="FM135" s="517"/>
    </row>
    <row r="136" spans="1:169" s="7" customFormat="1" ht="24.75" customHeight="1" x14ac:dyDescent="0.25">
      <c r="A136" s="2308" t="s">
        <v>981</v>
      </c>
      <c r="B136" s="2308"/>
      <c r="C136" s="2308"/>
      <c r="D136" s="2308"/>
      <c r="E136" s="2308"/>
      <c r="F136" s="2308"/>
      <c r="G136" s="2308"/>
      <c r="H136" s="2308"/>
      <c r="I136" s="2308"/>
      <c r="J136" s="2308"/>
      <c r="K136" s="2308"/>
      <c r="L136" s="2308"/>
      <c r="M136" s="2308"/>
      <c r="N136" s="2308"/>
      <c r="O136" s="2308"/>
      <c r="P136" s="2308"/>
      <c r="Q136" s="2308"/>
      <c r="R136" s="2308"/>
      <c r="S136" s="2308"/>
      <c r="T136" s="2308"/>
      <c r="U136" s="2308"/>
      <c r="V136" s="2308"/>
      <c r="W136" s="2308"/>
      <c r="X136" s="2308"/>
      <c r="Y136" s="2308"/>
      <c r="Z136" s="2308"/>
      <c r="AA136" s="2308"/>
      <c r="AB136" s="2308"/>
      <c r="AC136" s="2308"/>
      <c r="AD136" s="2308"/>
      <c r="AE136" s="2308"/>
      <c r="AF136" s="2308"/>
      <c r="AI136" s="8"/>
      <c r="FM136" s="517"/>
    </row>
    <row r="137" spans="1:169" s="7" customFormat="1" ht="12.75" customHeight="1" x14ac:dyDescent="0.25">
      <c r="A137" s="99"/>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c r="AD137" s="105"/>
      <c r="AE137" s="105"/>
      <c r="AF137" s="106"/>
      <c r="AI137" s="8"/>
      <c r="FM137" s="517"/>
    </row>
    <row r="138" spans="1:169" s="7" customFormat="1" ht="12.75" customHeight="1" x14ac:dyDescent="0.25">
      <c r="A138" s="2252" t="s">
        <v>235</v>
      </c>
      <c r="B138" s="2275"/>
      <c r="C138" s="2275"/>
      <c r="D138" s="2275"/>
      <c r="E138" s="2275"/>
      <c r="F138" s="2275"/>
      <c r="G138" s="2275"/>
      <c r="H138" s="2275"/>
      <c r="I138" s="2275"/>
      <c r="J138" s="2275"/>
      <c r="K138" s="2275"/>
      <c r="L138" s="2212" t="s">
        <v>982</v>
      </c>
      <c r="M138" s="2212"/>
      <c r="N138" s="2212"/>
      <c r="O138" s="2212"/>
      <c r="P138" s="2212"/>
      <c r="Q138" s="2212"/>
      <c r="R138" s="2212"/>
      <c r="S138" s="2212"/>
      <c r="T138" s="2212"/>
      <c r="U138" s="2212"/>
      <c r="V138" s="2212"/>
      <c r="W138" s="2212"/>
      <c r="X138" s="2212"/>
      <c r="Y138" s="2212"/>
      <c r="Z138" s="2212"/>
      <c r="AA138" s="2212" t="s">
        <v>236</v>
      </c>
      <c r="AB138" s="2275"/>
      <c r="AC138" s="2275"/>
      <c r="AD138" s="2275"/>
      <c r="AE138" s="2275"/>
      <c r="AF138" s="2275"/>
      <c r="AI138" s="8"/>
      <c r="FM138" s="517"/>
    </row>
    <row r="139" spans="1:169" s="7" customFormat="1" ht="12.75" customHeight="1" x14ac:dyDescent="0.25">
      <c r="A139" s="2270"/>
      <c r="B139" s="2271"/>
      <c r="C139" s="2271"/>
      <c r="D139" s="2271"/>
      <c r="E139" s="2271"/>
      <c r="F139" s="2271"/>
      <c r="G139" s="2271"/>
      <c r="H139" s="2271"/>
      <c r="I139" s="2271"/>
      <c r="J139" s="2271"/>
      <c r="K139" s="2271"/>
      <c r="L139" s="2226"/>
      <c r="M139" s="2226"/>
      <c r="N139" s="2226"/>
      <c r="O139" s="2226"/>
      <c r="P139" s="2226"/>
      <c r="Q139" s="2226"/>
      <c r="R139" s="2226"/>
      <c r="S139" s="2226"/>
      <c r="T139" s="2226"/>
      <c r="U139" s="2226"/>
      <c r="V139" s="2226"/>
      <c r="W139" s="2226"/>
      <c r="X139" s="2226"/>
      <c r="Y139" s="2226"/>
      <c r="Z139" s="2226"/>
      <c r="AA139" s="2226"/>
      <c r="AB139" s="2271"/>
      <c r="AC139" s="2271"/>
      <c r="AD139" s="2271"/>
      <c r="AE139" s="2271"/>
      <c r="AF139" s="2271"/>
      <c r="AI139" s="8"/>
      <c r="FM139" s="517"/>
    </row>
    <row r="140" spans="1:169" s="7" customFormat="1" ht="12.75" customHeight="1" x14ac:dyDescent="0.25">
      <c r="A140" s="2270"/>
      <c r="B140" s="2271"/>
      <c r="C140" s="2271"/>
      <c r="D140" s="2271"/>
      <c r="E140" s="2271"/>
      <c r="F140" s="2271"/>
      <c r="G140" s="2271"/>
      <c r="H140" s="2271"/>
      <c r="I140" s="2271"/>
      <c r="J140" s="2271"/>
      <c r="K140" s="2271"/>
      <c r="L140" s="2226"/>
      <c r="M140" s="2226"/>
      <c r="N140" s="2226"/>
      <c r="O140" s="2226"/>
      <c r="P140" s="2226"/>
      <c r="Q140" s="2226"/>
      <c r="R140" s="2226"/>
      <c r="S140" s="2226"/>
      <c r="T140" s="2226"/>
      <c r="U140" s="2226"/>
      <c r="V140" s="2226"/>
      <c r="W140" s="2226"/>
      <c r="X140" s="2226"/>
      <c r="Y140" s="2226"/>
      <c r="Z140" s="2226"/>
      <c r="AA140" s="2226"/>
      <c r="AB140" s="2271"/>
      <c r="AC140" s="2271"/>
      <c r="AD140" s="2271"/>
      <c r="AE140" s="2271"/>
      <c r="AF140" s="2271"/>
      <c r="AI140" s="8"/>
      <c r="FM140" s="517"/>
    </row>
    <row r="141" spans="1:169" s="7" customFormat="1" ht="12.75" customHeight="1" x14ac:dyDescent="0.25">
      <c r="A141" s="108"/>
      <c r="B141" s="329"/>
      <c r="C141" s="329"/>
      <c r="D141" s="329"/>
      <c r="E141" s="329"/>
      <c r="F141" s="329"/>
      <c r="G141" s="329"/>
      <c r="H141" s="329"/>
      <c r="I141" s="329"/>
      <c r="J141" s="329"/>
      <c r="K141" s="329"/>
      <c r="L141" s="105"/>
      <c r="M141" s="105"/>
      <c r="N141" s="105"/>
      <c r="O141" s="105"/>
      <c r="P141" s="105"/>
      <c r="Q141" s="105"/>
      <c r="R141" s="105"/>
      <c r="S141" s="105"/>
      <c r="T141" s="105"/>
      <c r="U141" s="105"/>
      <c r="V141" s="105"/>
      <c r="W141" s="105"/>
      <c r="X141" s="105"/>
      <c r="Y141" s="105"/>
      <c r="Z141" s="105"/>
      <c r="AA141" s="105"/>
      <c r="AB141" s="329"/>
      <c r="AC141" s="329"/>
      <c r="AD141" s="329"/>
      <c r="AE141" s="329"/>
      <c r="AF141" s="329"/>
      <c r="AI141" s="8"/>
      <c r="FM141" s="517"/>
    </row>
    <row r="142" spans="1:169" ht="30" customHeight="1" x14ac:dyDescent="0.25">
      <c r="A142" s="2288" t="s">
        <v>1457</v>
      </c>
      <c r="B142" s="2288"/>
      <c r="C142" s="2288"/>
      <c r="D142" s="2288"/>
      <c r="E142" s="2288"/>
      <c r="F142" s="2288"/>
      <c r="G142" s="2288"/>
      <c r="H142" s="2288"/>
      <c r="I142" s="2288"/>
      <c r="J142" s="2288"/>
      <c r="K142" s="2288"/>
      <c r="L142" s="2228"/>
      <c r="M142" s="2228"/>
      <c r="N142" s="2228"/>
      <c r="O142" s="2228"/>
      <c r="P142" s="2228"/>
      <c r="Q142" s="2228"/>
      <c r="R142" s="2228"/>
      <c r="S142" s="2228"/>
      <c r="T142" s="2228"/>
      <c r="U142" s="2228"/>
      <c r="V142" s="2228"/>
      <c r="W142" s="2228"/>
      <c r="X142" s="2228"/>
      <c r="Y142" s="2228"/>
      <c r="Z142" s="2228"/>
      <c r="AA142" s="2228"/>
      <c r="AB142" s="2228"/>
      <c r="AC142" s="2228"/>
      <c r="AD142" s="2228"/>
      <c r="AE142" s="2228"/>
      <c r="AF142" s="2228"/>
    </row>
    <row r="143" spans="1:169" x14ac:dyDescent="0.25">
      <c r="A143" s="98"/>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row>
    <row r="144" spans="1:169" s="17" customFormat="1" x14ac:dyDescent="0.25">
      <c r="A144" s="107" t="s">
        <v>237</v>
      </c>
      <c r="B144" s="2289" t="s">
        <v>983</v>
      </c>
      <c r="C144" s="2290"/>
      <c r="D144" s="2290"/>
      <c r="E144" s="2290"/>
      <c r="F144" s="2290"/>
      <c r="G144" s="2290"/>
      <c r="H144" s="2290"/>
      <c r="I144" s="2290"/>
      <c r="J144" s="2290"/>
      <c r="K144" s="2290"/>
      <c r="L144" s="2290"/>
      <c r="M144" s="2290"/>
      <c r="N144" s="2290"/>
      <c r="O144" s="2290"/>
      <c r="P144" s="2290"/>
      <c r="Q144" s="2290"/>
      <c r="R144" s="2290"/>
      <c r="S144" s="2290"/>
      <c r="T144" s="2290"/>
      <c r="U144" s="2290"/>
      <c r="V144" s="2290"/>
      <c r="W144" s="2290"/>
      <c r="X144" s="2290"/>
      <c r="Y144" s="2290"/>
      <c r="Z144" s="2290"/>
      <c r="AA144" s="2290"/>
      <c r="AB144" s="2290"/>
      <c r="AC144" s="2290"/>
      <c r="AD144" s="2290"/>
      <c r="AE144" s="2290"/>
      <c r="AF144" s="2290"/>
      <c r="FM144" s="518"/>
    </row>
    <row r="145" spans="1:169" s="17" customFormat="1" ht="15" customHeight="1" x14ac:dyDescent="0.25">
      <c r="A145" s="29"/>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29"/>
      <c r="FM145" s="518"/>
    </row>
    <row r="146" spans="1:169" s="17" customFormat="1" ht="25.5" customHeight="1" x14ac:dyDescent="0.25">
      <c r="A146" s="2252" t="s">
        <v>33</v>
      </c>
      <c r="B146" s="2275"/>
      <c r="C146" s="2275"/>
      <c r="D146" s="2275"/>
      <c r="E146" s="2275"/>
      <c r="F146" s="2275"/>
      <c r="G146" s="2275"/>
      <c r="H146" s="2275"/>
      <c r="I146" s="2275"/>
      <c r="J146" s="2275"/>
      <c r="K146" s="2275"/>
      <c r="L146" s="2275"/>
      <c r="M146" s="2275"/>
      <c r="N146" s="2022" t="s">
        <v>238</v>
      </c>
      <c r="O146" s="2269"/>
      <c r="P146" s="2269"/>
      <c r="Q146" s="2269"/>
      <c r="R146" s="2269"/>
      <c r="S146" s="2269"/>
      <c r="T146" s="2269"/>
      <c r="U146" s="2269"/>
      <c r="V146" s="2269"/>
      <c r="W146" s="2313" t="s">
        <v>936</v>
      </c>
      <c r="X146" s="2313"/>
      <c r="Y146" s="2313"/>
      <c r="Z146" s="2313"/>
      <c r="AA146" s="2313"/>
      <c r="AB146" s="2313"/>
      <c r="AC146" s="2313"/>
      <c r="AD146" s="2313"/>
      <c r="AE146" s="2313"/>
      <c r="AF146" s="2314"/>
      <c r="FM146" s="518"/>
    </row>
    <row r="147" spans="1:169" s="17" customFormat="1" ht="15" customHeight="1" x14ac:dyDescent="0.25">
      <c r="A147" s="2252" t="s">
        <v>239</v>
      </c>
      <c r="B147" s="2275"/>
      <c r="C147" s="2275"/>
      <c r="D147" s="2275"/>
      <c r="E147" s="2275"/>
      <c r="F147" s="2275"/>
      <c r="G147" s="2275"/>
      <c r="H147" s="2275"/>
      <c r="I147" s="2275"/>
      <c r="J147" s="2275"/>
      <c r="K147" s="2275"/>
      <c r="L147" s="2275"/>
      <c r="M147" s="2275"/>
      <c r="N147" s="2271"/>
      <c r="O147" s="2271"/>
      <c r="P147" s="2271"/>
      <c r="Q147" s="2271"/>
      <c r="R147" s="2271"/>
      <c r="S147" s="2271"/>
      <c r="T147" s="2271"/>
      <c r="U147" s="2271"/>
      <c r="V147" s="2271"/>
      <c r="W147" s="2270"/>
      <c r="X147" s="2270"/>
      <c r="Y147" s="2270"/>
      <c r="Z147" s="2270"/>
      <c r="AA147" s="2270"/>
      <c r="AB147" s="2270"/>
      <c r="AC147" s="2270"/>
      <c r="AD147" s="2270"/>
      <c r="AE147" s="2270"/>
      <c r="AF147" s="2271"/>
      <c r="FM147" s="518"/>
    </row>
    <row r="148" spans="1:169" s="17" customFormat="1" ht="15" customHeight="1" x14ac:dyDescent="0.25">
      <c r="A148" s="2252" t="s">
        <v>240</v>
      </c>
      <c r="B148" s="2275"/>
      <c r="C148" s="2275"/>
      <c r="D148" s="2275"/>
      <c r="E148" s="2275"/>
      <c r="F148" s="2275"/>
      <c r="G148" s="2275"/>
      <c r="H148" s="2275"/>
      <c r="I148" s="2275"/>
      <c r="J148" s="2275"/>
      <c r="K148" s="2275"/>
      <c r="L148" s="2275"/>
      <c r="M148" s="2275"/>
      <c r="N148" s="2271"/>
      <c r="O148" s="2271"/>
      <c r="P148" s="2271"/>
      <c r="Q148" s="2271"/>
      <c r="R148" s="2271"/>
      <c r="S148" s="2271"/>
      <c r="T148" s="2271"/>
      <c r="U148" s="2271"/>
      <c r="V148" s="2271"/>
      <c r="W148" s="2270"/>
      <c r="X148" s="2270"/>
      <c r="Y148" s="2270"/>
      <c r="Z148" s="2270"/>
      <c r="AA148" s="2270"/>
      <c r="AB148" s="2270"/>
      <c r="AC148" s="2270"/>
      <c r="AD148" s="2270"/>
      <c r="AE148" s="2270"/>
      <c r="AF148" s="2271"/>
      <c r="FM148" s="518"/>
    </row>
    <row r="149" spans="1:169" s="17" customFormat="1" x14ac:dyDescent="0.25">
      <c r="A149" s="2252" t="s">
        <v>241</v>
      </c>
      <c r="B149" s="2275"/>
      <c r="C149" s="2275"/>
      <c r="D149" s="2275"/>
      <c r="E149" s="2275"/>
      <c r="F149" s="2275"/>
      <c r="G149" s="2275"/>
      <c r="H149" s="2275"/>
      <c r="I149" s="2275"/>
      <c r="J149" s="2275"/>
      <c r="K149" s="2275"/>
      <c r="L149" s="2275"/>
      <c r="M149" s="2275"/>
      <c r="N149" s="2271"/>
      <c r="O149" s="2271"/>
      <c r="P149" s="2271"/>
      <c r="Q149" s="2271"/>
      <c r="R149" s="2271"/>
      <c r="S149" s="2271"/>
      <c r="T149" s="2271"/>
      <c r="U149" s="2271"/>
      <c r="V149" s="2271"/>
      <c r="W149" s="2270"/>
      <c r="X149" s="2270"/>
      <c r="Y149" s="2270"/>
      <c r="Z149" s="2270"/>
      <c r="AA149" s="2270"/>
      <c r="AB149" s="2270"/>
      <c r="AC149" s="2270"/>
      <c r="AD149" s="2270"/>
      <c r="AE149" s="2270"/>
      <c r="AF149" s="2271"/>
      <c r="FM149" s="518"/>
    </row>
    <row r="150" spans="1:169" s="17" customFormat="1" x14ac:dyDescent="0.25">
      <c r="A150" s="2252" t="s">
        <v>51</v>
      </c>
      <c r="B150" s="2275"/>
      <c r="C150" s="2275"/>
      <c r="D150" s="2275"/>
      <c r="E150" s="2275"/>
      <c r="F150" s="2275"/>
      <c r="G150" s="2275"/>
      <c r="H150" s="2275"/>
      <c r="I150" s="2275"/>
      <c r="J150" s="2275"/>
      <c r="K150" s="2275"/>
      <c r="L150" s="2275"/>
      <c r="M150" s="2275"/>
      <c r="N150" s="2315"/>
      <c r="O150" s="2303"/>
      <c r="P150" s="2303"/>
      <c r="Q150" s="2303"/>
      <c r="R150" s="2303"/>
      <c r="S150" s="2303"/>
      <c r="T150" s="2303"/>
      <c r="U150" s="2303"/>
      <c r="V150" s="2304"/>
      <c r="W150" s="2270"/>
      <c r="X150" s="2271"/>
      <c r="Y150" s="2271"/>
      <c r="Z150" s="2271"/>
      <c r="AA150" s="2271"/>
      <c r="AB150" s="2271"/>
      <c r="AC150" s="2271"/>
      <c r="AD150" s="2271"/>
      <c r="AE150" s="2271"/>
      <c r="AF150" s="2271"/>
      <c r="FM150" s="518"/>
    </row>
    <row r="151" spans="1:169" s="17" customFormat="1" x14ac:dyDescent="0.25">
      <c r="A151" s="2252" t="s">
        <v>143</v>
      </c>
      <c r="B151" s="2275"/>
      <c r="C151" s="2275"/>
      <c r="D151" s="2275"/>
      <c r="E151" s="2275"/>
      <c r="F151" s="2275"/>
      <c r="G151" s="2275"/>
      <c r="H151" s="2275"/>
      <c r="I151" s="2275"/>
      <c r="J151" s="2275"/>
      <c r="K151" s="2275"/>
      <c r="L151" s="2275"/>
      <c r="M151" s="2275"/>
      <c r="N151" s="2315"/>
      <c r="O151" s="2303"/>
      <c r="P151" s="2303"/>
      <c r="Q151" s="2303"/>
      <c r="R151" s="2303"/>
      <c r="S151" s="2303"/>
      <c r="T151" s="2303"/>
      <c r="U151" s="2303"/>
      <c r="V151" s="2304"/>
      <c r="W151" s="2270"/>
      <c r="X151" s="2271"/>
      <c r="Y151" s="2271"/>
      <c r="Z151" s="2271"/>
      <c r="AA151" s="2271"/>
      <c r="AB151" s="2271"/>
      <c r="AC151" s="2271"/>
      <c r="AD151" s="2271"/>
      <c r="AE151" s="2271"/>
      <c r="AF151" s="2271"/>
      <c r="FM151" s="518"/>
    </row>
    <row r="152" spans="1:169" s="17" customFormat="1" x14ac:dyDescent="0.25">
      <c r="A152" s="2252" t="s">
        <v>242</v>
      </c>
      <c r="B152" s="2275"/>
      <c r="C152" s="2275"/>
      <c r="D152" s="2275"/>
      <c r="E152" s="2275"/>
      <c r="F152" s="2275"/>
      <c r="G152" s="2275"/>
      <c r="H152" s="2275"/>
      <c r="I152" s="2275"/>
      <c r="J152" s="2275"/>
      <c r="K152" s="2275"/>
      <c r="L152" s="2275"/>
      <c r="M152" s="2275"/>
      <c r="N152" s="2271"/>
      <c r="O152" s="2271"/>
      <c r="P152" s="2271"/>
      <c r="Q152" s="2271"/>
      <c r="R152" s="2271"/>
      <c r="S152" s="2271"/>
      <c r="T152" s="2271"/>
      <c r="U152" s="2271"/>
      <c r="V152" s="2271"/>
      <c r="W152" s="2270"/>
      <c r="X152" s="2270"/>
      <c r="Y152" s="2270"/>
      <c r="Z152" s="2270"/>
      <c r="AA152" s="2270"/>
      <c r="AB152" s="2270"/>
      <c r="AC152" s="2270"/>
      <c r="AD152" s="2270"/>
      <c r="AE152" s="2270"/>
      <c r="AF152" s="2271"/>
      <c r="FM152" s="518"/>
    </row>
    <row r="153" spans="1:169" s="17" customFormat="1" ht="30" customHeight="1" x14ac:dyDescent="0.25">
      <c r="A153" s="2212" t="s">
        <v>243</v>
      </c>
      <c r="B153" s="2275"/>
      <c r="C153" s="2275"/>
      <c r="D153" s="2275"/>
      <c r="E153" s="2275"/>
      <c r="F153" s="2275"/>
      <c r="G153" s="2275"/>
      <c r="H153" s="2275"/>
      <c r="I153" s="2275"/>
      <c r="J153" s="2275"/>
      <c r="K153" s="2275"/>
      <c r="L153" s="2275"/>
      <c r="M153" s="2275"/>
      <c r="N153" s="2271"/>
      <c r="O153" s="2271"/>
      <c r="P153" s="2271"/>
      <c r="Q153" s="2271"/>
      <c r="R153" s="2271"/>
      <c r="S153" s="2271"/>
      <c r="T153" s="2271"/>
      <c r="U153" s="2271"/>
      <c r="V153" s="2271"/>
      <c r="W153" s="2270"/>
      <c r="X153" s="2270"/>
      <c r="Y153" s="2270"/>
      <c r="Z153" s="2270"/>
      <c r="AA153" s="2270"/>
      <c r="AB153" s="2270"/>
      <c r="AC153" s="2270"/>
      <c r="AD153" s="2270"/>
      <c r="AE153" s="2270"/>
      <c r="AF153" s="2271"/>
      <c r="FM153" s="518"/>
    </row>
    <row r="154" spans="1:169" s="17" customFormat="1" x14ac:dyDescent="0.25">
      <c r="A154" s="2252" t="s">
        <v>244</v>
      </c>
      <c r="B154" s="2275"/>
      <c r="C154" s="2275"/>
      <c r="D154" s="2275"/>
      <c r="E154" s="2275"/>
      <c r="F154" s="2275"/>
      <c r="G154" s="2275"/>
      <c r="H154" s="2275"/>
      <c r="I154" s="2275"/>
      <c r="J154" s="2275"/>
      <c r="K154" s="2275"/>
      <c r="L154" s="2275"/>
      <c r="M154" s="2275"/>
      <c r="N154" s="2271"/>
      <c r="O154" s="2271"/>
      <c r="P154" s="2271"/>
      <c r="Q154" s="2271"/>
      <c r="R154" s="2271"/>
      <c r="S154" s="2271"/>
      <c r="T154" s="2271"/>
      <c r="U154" s="2271"/>
      <c r="V154" s="2271"/>
      <c r="W154" s="2270"/>
      <c r="X154" s="2270"/>
      <c r="Y154" s="2270"/>
      <c r="Z154" s="2270"/>
      <c r="AA154" s="2270"/>
      <c r="AB154" s="2270"/>
      <c r="AC154" s="2270"/>
      <c r="AD154" s="2270"/>
      <c r="AE154" s="2270"/>
      <c r="AF154" s="2271"/>
      <c r="FM154" s="518"/>
    </row>
    <row r="155" spans="1:169" s="17" customFormat="1" x14ac:dyDescent="0.25">
      <c r="A155" s="2319" t="s">
        <v>245</v>
      </c>
      <c r="B155" s="2320"/>
      <c r="C155" s="2320"/>
      <c r="D155" s="2320"/>
      <c r="E155" s="2320"/>
      <c r="F155" s="2320"/>
      <c r="G155" s="2320"/>
      <c r="H155" s="2320"/>
      <c r="I155" s="2320"/>
      <c r="J155" s="2320"/>
      <c r="K155" s="2320"/>
      <c r="L155" s="2320"/>
      <c r="M155" s="2321"/>
      <c r="N155" s="2271"/>
      <c r="O155" s="2271"/>
      <c r="P155" s="2271"/>
      <c r="Q155" s="2271"/>
      <c r="R155" s="2271"/>
      <c r="S155" s="2271"/>
      <c r="T155" s="2271"/>
      <c r="U155" s="2271"/>
      <c r="V155" s="2271"/>
      <c r="W155" s="2270"/>
      <c r="X155" s="2270"/>
      <c r="Y155" s="2270"/>
      <c r="Z155" s="2270"/>
      <c r="AA155" s="2270"/>
      <c r="AB155" s="2270"/>
      <c r="AC155" s="2270"/>
      <c r="AD155" s="2270"/>
      <c r="AE155" s="2270"/>
      <c r="AF155" s="2271"/>
      <c r="FM155" s="518"/>
    </row>
    <row r="156" spans="1:169" s="17" customFormat="1" ht="30.75" customHeight="1" x14ac:dyDescent="0.25">
      <c r="A156" s="2212" t="s">
        <v>246</v>
      </c>
      <c r="B156" s="2275"/>
      <c r="C156" s="2275"/>
      <c r="D156" s="2275"/>
      <c r="E156" s="2275"/>
      <c r="F156" s="2275"/>
      <c r="G156" s="2275"/>
      <c r="H156" s="2275"/>
      <c r="I156" s="2275"/>
      <c r="J156" s="2275"/>
      <c r="K156" s="2275"/>
      <c r="L156" s="2275"/>
      <c r="M156" s="2275"/>
      <c r="N156" s="2271"/>
      <c r="O156" s="2271"/>
      <c r="P156" s="2271"/>
      <c r="Q156" s="2271"/>
      <c r="R156" s="2271"/>
      <c r="S156" s="2271"/>
      <c r="T156" s="2271"/>
      <c r="U156" s="2271"/>
      <c r="V156" s="2271"/>
      <c r="W156" s="2270"/>
      <c r="X156" s="2270"/>
      <c r="Y156" s="2270"/>
      <c r="Z156" s="2270"/>
      <c r="AA156" s="2270"/>
      <c r="AB156" s="2270"/>
      <c r="AC156" s="2270"/>
      <c r="AD156" s="2270"/>
      <c r="AE156" s="2270"/>
      <c r="AF156" s="2271"/>
      <c r="FM156" s="518"/>
    </row>
    <row r="157" spans="1:169" s="17" customFormat="1" x14ac:dyDescent="0.25">
      <c r="A157" s="2252" t="s">
        <v>247</v>
      </c>
      <c r="B157" s="2275"/>
      <c r="C157" s="2275"/>
      <c r="D157" s="2275"/>
      <c r="E157" s="2275"/>
      <c r="F157" s="2275"/>
      <c r="G157" s="2275"/>
      <c r="H157" s="2275"/>
      <c r="I157" s="2275"/>
      <c r="J157" s="2275"/>
      <c r="K157" s="2275"/>
      <c r="L157" s="2275"/>
      <c r="M157" s="2275"/>
      <c r="N157" s="2271"/>
      <c r="O157" s="2271"/>
      <c r="P157" s="2271"/>
      <c r="Q157" s="2271"/>
      <c r="R157" s="2271"/>
      <c r="S157" s="2271"/>
      <c r="T157" s="2271"/>
      <c r="U157" s="2271"/>
      <c r="V157" s="2271"/>
      <c r="W157" s="2270"/>
      <c r="X157" s="2270"/>
      <c r="Y157" s="2270"/>
      <c r="Z157" s="2270"/>
      <c r="AA157" s="2270"/>
      <c r="AB157" s="2270"/>
      <c r="AC157" s="2270"/>
      <c r="AD157" s="2270"/>
      <c r="AE157" s="2270"/>
      <c r="AF157" s="2271"/>
      <c r="FM157" s="518"/>
    </row>
    <row r="158" spans="1:169" x14ac:dyDescent="0.25">
      <c r="A158" s="215"/>
      <c r="B158" s="215"/>
      <c r="C158" s="215"/>
      <c r="D158" s="215"/>
      <c r="E158" s="215"/>
      <c r="F158" s="215"/>
      <c r="G158" s="215"/>
      <c r="H158" s="215"/>
      <c r="I158" s="215"/>
      <c r="J158" s="215"/>
      <c r="K158" s="215"/>
      <c r="L158" s="215"/>
      <c r="M158" s="215"/>
      <c r="N158" s="215"/>
      <c r="O158" s="215"/>
      <c r="P158" s="215"/>
      <c r="Q158" s="215"/>
      <c r="R158" s="215"/>
      <c r="S158" s="215"/>
      <c r="T158" s="215"/>
      <c r="U158" s="215"/>
      <c r="V158" s="215"/>
      <c r="W158" s="215"/>
      <c r="X158" s="215"/>
      <c r="Y158" s="215"/>
      <c r="Z158" s="215"/>
      <c r="AA158" s="215"/>
      <c r="AB158" s="215"/>
      <c r="AC158" s="215"/>
      <c r="AD158" s="215"/>
      <c r="AE158" s="215"/>
      <c r="AF158" s="215"/>
    </row>
    <row r="159" spans="1:169" x14ac:dyDescent="0.25">
      <c r="A159" s="216" t="s">
        <v>248</v>
      </c>
      <c r="B159" s="2322" t="s">
        <v>937</v>
      </c>
      <c r="C159" s="2322"/>
      <c r="D159" s="2322"/>
      <c r="E159" s="2322"/>
      <c r="F159" s="2322"/>
      <c r="G159" s="2322"/>
      <c r="H159" s="2322"/>
      <c r="I159" s="2322"/>
      <c r="J159" s="2322"/>
      <c r="K159" s="2322"/>
      <c r="L159" s="2322"/>
      <c r="M159" s="2322"/>
      <c r="N159" s="2322"/>
      <c r="O159" s="2322"/>
      <c r="P159" s="2322"/>
      <c r="Q159" s="2322"/>
      <c r="R159" s="2322"/>
      <c r="S159" s="2322"/>
      <c r="T159" s="2322"/>
      <c r="U159" s="2322"/>
      <c r="V159" s="2322"/>
      <c r="W159" s="2322"/>
      <c r="X159" s="2322"/>
      <c r="Y159" s="2322"/>
      <c r="Z159" s="2322"/>
      <c r="AA159" s="2322"/>
      <c r="AB159" s="2322"/>
      <c r="AC159" s="2322"/>
      <c r="AD159" s="2322"/>
      <c r="AE159" s="2322"/>
      <c r="AF159" s="2322"/>
    </row>
    <row r="160" spans="1:169" x14ac:dyDescent="0.25">
      <c r="A160" s="104"/>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c r="AF160" s="104"/>
    </row>
    <row r="161" spans="1:32" x14ac:dyDescent="0.25">
      <c r="A161" s="2288" t="s">
        <v>162</v>
      </c>
      <c r="B161" s="2288"/>
      <c r="C161" s="2288"/>
      <c r="D161" s="2288"/>
      <c r="E161" s="2288"/>
      <c r="F161" s="2288"/>
      <c r="G161" s="2288"/>
      <c r="H161" s="2288"/>
      <c r="I161" s="2288"/>
      <c r="J161" s="2288"/>
      <c r="K161" s="2288"/>
      <c r="L161" s="2288"/>
      <c r="M161" s="2288"/>
      <c r="N161" s="2214" t="s">
        <v>249</v>
      </c>
      <c r="O161" s="2214"/>
      <c r="P161" s="2214"/>
      <c r="Q161" s="2214"/>
      <c r="R161" s="2214"/>
      <c r="S161" s="2214"/>
      <c r="T161" s="2214" t="s">
        <v>250</v>
      </c>
      <c r="U161" s="2214"/>
      <c r="V161" s="2214"/>
      <c r="W161" s="2214"/>
      <c r="X161" s="2214"/>
      <c r="Y161" s="2214"/>
      <c r="Z161" s="2214" t="s">
        <v>249</v>
      </c>
      <c r="AA161" s="2214"/>
      <c r="AB161" s="2214"/>
      <c r="AC161" s="2214"/>
      <c r="AD161" s="2214"/>
      <c r="AE161" s="2214"/>
      <c r="AF161" s="2214"/>
    </row>
    <row r="162" spans="1:32" x14ac:dyDescent="0.25">
      <c r="A162" s="2010" t="s">
        <v>251</v>
      </c>
      <c r="B162" s="2010"/>
      <c r="C162" s="2010"/>
      <c r="D162" s="2010"/>
      <c r="E162" s="2010"/>
      <c r="F162" s="2010"/>
      <c r="G162" s="2010"/>
      <c r="H162" s="2010"/>
      <c r="I162" s="2010"/>
      <c r="J162" s="2010"/>
      <c r="K162" s="2010"/>
      <c r="L162" s="2010"/>
      <c r="M162" s="2010"/>
      <c r="N162" s="2228"/>
      <c r="O162" s="2228"/>
      <c r="P162" s="2228"/>
      <c r="Q162" s="2228"/>
      <c r="R162" s="2228"/>
      <c r="S162" s="2228"/>
      <c r="T162" s="2228"/>
      <c r="U162" s="2228"/>
      <c r="V162" s="2228"/>
      <c r="W162" s="2228"/>
      <c r="X162" s="2228"/>
      <c r="Y162" s="2228"/>
      <c r="Z162" s="2228"/>
      <c r="AA162" s="2228"/>
      <c r="AB162" s="2228"/>
      <c r="AC162" s="2228"/>
      <c r="AD162" s="2228"/>
      <c r="AE162" s="2228"/>
      <c r="AF162" s="2228"/>
    </row>
    <row r="163" spans="1:32" x14ac:dyDescent="0.25">
      <c r="A163" s="2010" t="s">
        <v>252</v>
      </c>
      <c r="B163" s="2010"/>
      <c r="C163" s="2010"/>
      <c r="D163" s="2010"/>
      <c r="E163" s="2010"/>
      <c r="F163" s="2010"/>
      <c r="G163" s="2010"/>
      <c r="H163" s="2010"/>
      <c r="I163" s="2010"/>
      <c r="J163" s="2010"/>
      <c r="K163" s="2010"/>
      <c r="L163" s="2010"/>
      <c r="M163" s="2010"/>
      <c r="N163" s="2228"/>
      <c r="O163" s="2228"/>
      <c r="P163" s="2228"/>
      <c r="Q163" s="2228"/>
      <c r="R163" s="2228"/>
      <c r="S163" s="2228"/>
      <c r="T163" s="2228"/>
      <c r="U163" s="2228"/>
      <c r="V163" s="2228"/>
      <c r="W163" s="2228"/>
      <c r="X163" s="2228"/>
      <c r="Y163" s="2228"/>
      <c r="Z163" s="2228"/>
      <c r="AA163" s="2228"/>
      <c r="AB163" s="2228"/>
      <c r="AC163" s="2228"/>
      <c r="AD163" s="2228"/>
      <c r="AE163" s="2228"/>
      <c r="AF163" s="2228"/>
    </row>
    <row r="164" spans="1:32" x14ac:dyDescent="0.25">
      <c r="A164" s="2011" t="s">
        <v>253</v>
      </c>
      <c r="B164" s="2012"/>
      <c r="C164" s="2012"/>
      <c r="D164" s="2012"/>
      <c r="E164" s="2012"/>
      <c r="F164" s="2012"/>
      <c r="G164" s="2012"/>
      <c r="H164" s="2012"/>
      <c r="I164" s="2012"/>
      <c r="J164" s="2012"/>
      <c r="K164" s="2012"/>
      <c r="L164" s="2012"/>
      <c r="M164" s="2013"/>
      <c r="N164" s="2316"/>
      <c r="O164" s="2317"/>
      <c r="P164" s="2317"/>
      <c r="Q164" s="2317"/>
      <c r="R164" s="2317"/>
      <c r="S164" s="2318"/>
      <c r="T164" s="2316"/>
      <c r="U164" s="2317"/>
      <c r="V164" s="2317"/>
      <c r="W164" s="2317"/>
      <c r="X164" s="2317"/>
      <c r="Y164" s="2318"/>
      <c r="Z164" s="2316"/>
      <c r="AA164" s="2317"/>
      <c r="AB164" s="2317"/>
      <c r="AC164" s="2317"/>
      <c r="AD164" s="2317"/>
      <c r="AE164" s="2317"/>
      <c r="AF164" s="2318"/>
    </row>
    <row r="165" spans="1:32" ht="12.75" customHeight="1" x14ac:dyDescent="0.25">
      <c r="A165" s="2011" t="s">
        <v>254</v>
      </c>
      <c r="B165" s="2012"/>
      <c r="C165" s="2012"/>
      <c r="D165" s="2012"/>
      <c r="E165" s="2012"/>
      <c r="F165" s="2012"/>
      <c r="G165" s="2012"/>
      <c r="H165" s="2012"/>
      <c r="I165" s="2012"/>
      <c r="J165" s="2012"/>
      <c r="K165" s="2012"/>
      <c r="L165" s="2012"/>
      <c r="M165" s="2013"/>
      <c r="N165" s="2228"/>
      <c r="O165" s="2228"/>
      <c r="P165" s="2228"/>
      <c r="Q165" s="2228"/>
      <c r="R165" s="2228"/>
      <c r="S165" s="2228"/>
      <c r="T165" s="2228"/>
      <c r="U165" s="2228"/>
      <c r="V165" s="2228"/>
      <c r="W165" s="2228"/>
      <c r="X165" s="2228"/>
      <c r="Y165" s="2228"/>
      <c r="Z165" s="2228"/>
      <c r="AA165" s="2228"/>
      <c r="AB165" s="2228"/>
      <c r="AC165" s="2228"/>
      <c r="AD165" s="2228"/>
      <c r="AE165" s="2228"/>
      <c r="AF165" s="2228"/>
    </row>
    <row r="166" spans="1:32" x14ac:dyDescent="0.25">
      <c r="A166" s="2010" t="s">
        <v>255</v>
      </c>
      <c r="B166" s="2010"/>
      <c r="C166" s="2010"/>
      <c r="D166" s="2010"/>
      <c r="E166" s="2010"/>
      <c r="F166" s="2010"/>
      <c r="G166" s="2010"/>
      <c r="H166" s="2010"/>
      <c r="I166" s="2010"/>
      <c r="J166" s="2010"/>
      <c r="K166" s="2010"/>
      <c r="L166" s="2010"/>
      <c r="M166" s="2010"/>
      <c r="N166" s="2228"/>
      <c r="O166" s="2228"/>
      <c r="P166" s="2228"/>
      <c r="Q166" s="2228"/>
      <c r="R166" s="2228"/>
      <c r="S166" s="2228"/>
      <c r="T166" s="2228"/>
      <c r="U166" s="2228"/>
      <c r="V166" s="2228"/>
      <c r="W166" s="2228"/>
      <c r="X166" s="2228"/>
      <c r="Y166" s="2228"/>
      <c r="Z166" s="2228"/>
      <c r="AA166" s="2228"/>
      <c r="AB166" s="2228"/>
      <c r="AC166" s="2228"/>
      <c r="AD166" s="2228"/>
      <c r="AE166" s="2228"/>
      <c r="AF166" s="2228"/>
    </row>
    <row r="167" spans="1:32" x14ac:dyDescent="0.25">
      <c r="A167" s="215"/>
      <c r="B167" s="215"/>
      <c r="C167" s="215"/>
      <c r="D167" s="215"/>
      <c r="E167" s="215"/>
      <c r="F167" s="215"/>
      <c r="G167" s="215"/>
      <c r="H167" s="215"/>
      <c r="I167" s="215"/>
      <c r="J167" s="215"/>
      <c r="K167" s="215"/>
      <c r="L167" s="215"/>
      <c r="M167" s="215"/>
      <c r="N167" s="98"/>
      <c r="O167" s="98"/>
      <c r="P167" s="98"/>
      <c r="Q167" s="98"/>
      <c r="R167" s="98"/>
      <c r="S167" s="98"/>
      <c r="T167" s="98"/>
      <c r="U167" s="98"/>
      <c r="V167" s="98"/>
      <c r="W167" s="98"/>
      <c r="X167" s="98"/>
      <c r="Y167" s="98"/>
      <c r="Z167" s="98"/>
      <c r="AA167" s="98"/>
      <c r="AB167" s="98"/>
      <c r="AC167" s="98"/>
      <c r="AD167" s="98"/>
      <c r="AE167" s="98"/>
      <c r="AF167" s="98"/>
    </row>
    <row r="168" spans="1:32" x14ac:dyDescent="0.25">
      <c r="A168" s="2293" t="s">
        <v>162</v>
      </c>
      <c r="B168" s="2300"/>
      <c r="C168" s="2300"/>
      <c r="D168" s="2300"/>
      <c r="E168" s="2300"/>
      <c r="F168" s="2300"/>
      <c r="G168" s="2300"/>
      <c r="H168" s="2300"/>
      <c r="I168" s="2300"/>
      <c r="J168" s="2300"/>
      <c r="K168" s="2300"/>
      <c r="L168" s="2300"/>
      <c r="M168" s="2323"/>
      <c r="N168" s="2324" t="s">
        <v>81</v>
      </c>
      <c r="O168" s="2325"/>
      <c r="P168" s="2325"/>
      <c r="Q168" s="2326"/>
      <c r="R168" s="2324" t="s">
        <v>81</v>
      </c>
      <c r="S168" s="2325"/>
      <c r="T168" s="2325"/>
      <c r="U168" s="2326"/>
      <c r="V168" s="2324" t="s">
        <v>81</v>
      </c>
      <c r="W168" s="2325"/>
      <c r="X168" s="2325"/>
      <c r="Y168" s="2326"/>
      <c r="Z168" s="2324" t="s">
        <v>81</v>
      </c>
      <c r="AA168" s="2325"/>
      <c r="AB168" s="2325"/>
      <c r="AC168" s="2326"/>
      <c r="AD168" s="2249" t="s">
        <v>256</v>
      </c>
      <c r="AE168" s="2249"/>
      <c r="AF168" s="2249"/>
    </row>
    <row r="169" spans="1:32" ht="15" customHeight="1" x14ac:dyDescent="0.25">
      <c r="A169" s="2218" t="s">
        <v>257</v>
      </c>
      <c r="B169" s="2219"/>
      <c r="C169" s="2219"/>
      <c r="D169" s="2219"/>
      <c r="E169" s="2219"/>
      <c r="F169" s="2219"/>
      <c r="G169" s="2219"/>
      <c r="H169" s="2219"/>
      <c r="I169" s="2219"/>
      <c r="J169" s="2219"/>
      <c r="K169" s="2219"/>
      <c r="L169" s="2219"/>
      <c r="M169" s="2330"/>
      <c r="N169" s="2327"/>
      <c r="O169" s="2328"/>
      <c r="P169" s="2328"/>
      <c r="Q169" s="2329"/>
      <c r="R169" s="2327"/>
      <c r="S169" s="2328"/>
      <c r="T169" s="2328"/>
      <c r="U169" s="2329"/>
      <c r="V169" s="2327"/>
      <c r="W169" s="2328"/>
      <c r="X169" s="2328"/>
      <c r="Y169" s="2329"/>
      <c r="Z169" s="2327"/>
      <c r="AA169" s="2328"/>
      <c r="AB169" s="2328"/>
      <c r="AC169" s="2329"/>
      <c r="AD169" s="2224" t="s">
        <v>258</v>
      </c>
      <c r="AE169" s="2224"/>
      <c r="AF169" s="2224"/>
    </row>
    <row r="170" spans="1:32" ht="28.5" customHeight="1" x14ac:dyDescent="0.25">
      <c r="A170" s="2218" t="s">
        <v>259</v>
      </c>
      <c r="B170" s="2219"/>
      <c r="C170" s="2219"/>
      <c r="D170" s="2219"/>
      <c r="E170" s="2219"/>
      <c r="F170" s="2219"/>
      <c r="G170" s="2219"/>
      <c r="H170" s="2219"/>
      <c r="I170" s="2219"/>
      <c r="J170" s="2219"/>
      <c r="K170" s="2219"/>
      <c r="L170" s="2219"/>
      <c r="M170" s="2330"/>
      <c r="N170" s="2327"/>
      <c r="O170" s="2328"/>
      <c r="P170" s="2328"/>
      <c r="Q170" s="2329"/>
      <c r="R170" s="2327"/>
      <c r="S170" s="2328"/>
      <c r="T170" s="2328"/>
      <c r="U170" s="2329"/>
      <c r="V170" s="2327"/>
      <c r="W170" s="2328"/>
      <c r="X170" s="2328"/>
      <c r="Y170" s="2329"/>
      <c r="Z170" s="2327"/>
      <c r="AA170" s="2328"/>
      <c r="AB170" s="2328"/>
      <c r="AC170" s="2329"/>
      <c r="AD170" s="2224" t="s">
        <v>258</v>
      </c>
      <c r="AE170" s="2224"/>
      <c r="AF170" s="2224"/>
    </row>
    <row r="171" spans="1:32" ht="26.25" customHeight="1" x14ac:dyDescent="0.25">
      <c r="A171" s="2218" t="s">
        <v>260</v>
      </c>
      <c r="B171" s="2219"/>
      <c r="C171" s="2219"/>
      <c r="D171" s="2219"/>
      <c r="E171" s="2219"/>
      <c r="F171" s="2219"/>
      <c r="G171" s="2219"/>
      <c r="H171" s="2219"/>
      <c r="I171" s="2219"/>
      <c r="J171" s="2219"/>
      <c r="K171" s="2219"/>
      <c r="L171" s="2219"/>
      <c r="M171" s="2330"/>
      <c r="N171" s="2327"/>
      <c r="O171" s="2328"/>
      <c r="P171" s="2328"/>
      <c r="Q171" s="2329"/>
      <c r="R171" s="2327"/>
      <c r="S171" s="2328"/>
      <c r="T171" s="2328"/>
      <c r="U171" s="2329"/>
      <c r="V171" s="2327"/>
      <c r="W171" s="2328"/>
      <c r="X171" s="2328"/>
      <c r="Y171" s="2329"/>
      <c r="Z171" s="2327"/>
      <c r="AA171" s="2328"/>
      <c r="AB171" s="2328"/>
      <c r="AC171" s="2329"/>
      <c r="AD171" s="2224" t="s">
        <v>261</v>
      </c>
      <c r="AE171" s="2224"/>
      <c r="AF171" s="2224"/>
    </row>
    <row r="172" spans="1:32" ht="15" customHeight="1" x14ac:dyDescent="0.25">
      <c r="A172" s="2212" t="s">
        <v>262</v>
      </c>
      <c r="B172" s="2354"/>
      <c r="C172" s="2354"/>
      <c r="D172" s="2354"/>
      <c r="E172" s="2354"/>
      <c r="F172" s="2354"/>
      <c r="G172" s="2354"/>
      <c r="H172" s="2354"/>
      <c r="I172" s="2354"/>
      <c r="J172" s="2354"/>
      <c r="K172" s="2354"/>
      <c r="L172" s="2354"/>
      <c r="M172" s="2354"/>
      <c r="N172" s="2355"/>
      <c r="O172" s="2355"/>
      <c r="P172" s="2355"/>
      <c r="Q172" s="2355"/>
      <c r="R172" s="2355"/>
      <c r="S172" s="2355"/>
      <c r="T172" s="2355"/>
      <c r="U172" s="2355"/>
      <c r="V172" s="2355"/>
      <c r="W172" s="2355"/>
      <c r="X172" s="2355"/>
      <c r="Y172" s="2355"/>
      <c r="Z172" s="2355"/>
      <c r="AA172" s="2355"/>
      <c r="AB172" s="2355"/>
      <c r="AC172" s="2355"/>
      <c r="AD172" s="2224" t="s">
        <v>9</v>
      </c>
      <c r="AE172" s="2224"/>
      <c r="AF172" s="2224"/>
    </row>
    <row r="173" spans="1:32" x14ac:dyDescent="0.25">
      <c r="A173" s="98"/>
      <c r="B173" s="98"/>
      <c r="C173" s="98"/>
      <c r="D173" s="98"/>
      <c r="E173" s="98"/>
      <c r="F173" s="98"/>
      <c r="G173" s="98"/>
      <c r="H173" s="98"/>
      <c r="I173" s="98"/>
      <c r="J173" s="98"/>
      <c r="K173" s="98"/>
      <c r="L173" s="98"/>
      <c r="M173" s="98"/>
      <c r="N173" s="98"/>
      <c r="O173" s="98"/>
      <c r="P173" s="98"/>
      <c r="Q173" s="98"/>
      <c r="R173" s="98"/>
      <c r="S173" s="98"/>
      <c r="T173" s="98"/>
      <c r="U173" s="98"/>
      <c r="V173" s="98"/>
      <c r="W173" s="98"/>
      <c r="X173" s="98"/>
      <c r="Y173" s="98"/>
      <c r="Z173" s="98"/>
      <c r="AA173" s="98"/>
      <c r="AB173" s="98"/>
      <c r="AC173" s="98"/>
      <c r="AD173" s="98"/>
      <c r="AE173" s="98"/>
      <c r="AF173" s="98"/>
    </row>
    <row r="174" spans="1:32" x14ac:dyDescent="0.25">
      <c r="A174" s="127" t="s">
        <v>263</v>
      </c>
      <c r="B174" s="2352" t="s">
        <v>264</v>
      </c>
      <c r="C174" s="2352"/>
      <c r="D174" s="2352"/>
      <c r="E174" s="2352"/>
      <c r="F174" s="2352"/>
      <c r="G174" s="2352"/>
      <c r="H174" s="2352"/>
      <c r="I174" s="2352"/>
      <c r="J174" s="2352"/>
      <c r="K174" s="2352"/>
      <c r="L174" s="2352"/>
      <c r="M174" s="2352"/>
      <c r="N174" s="2352"/>
      <c r="O174" s="2352"/>
      <c r="P174" s="2352"/>
      <c r="Q174" s="2352"/>
      <c r="R174" s="2352"/>
      <c r="S174" s="2352"/>
      <c r="T174" s="2352"/>
      <c r="U174" s="2352"/>
      <c r="V174" s="2352"/>
      <c r="W174" s="2352"/>
      <c r="X174" s="2352"/>
      <c r="Y174" s="2352"/>
      <c r="Z174" s="2352"/>
      <c r="AA174" s="2352"/>
      <c r="AB174" s="2352"/>
      <c r="AC174" s="2352"/>
      <c r="AD174" s="2352"/>
      <c r="AE174" s="215"/>
      <c r="AF174" s="215"/>
    </row>
    <row r="175" spans="1:32" x14ac:dyDescent="0.25">
      <c r="A175" s="127"/>
      <c r="B175" s="217"/>
      <c r="C175" s="217"/>
      <c r="D175" s="217"/>
      <c r="E175" s="217"/>
      <c r="F175" s="217"/>
      <c r="G175" s="217"/>
      <c r="H175" s="217"/>
      <c r="I175" s="217"/>
      <c r="J175" s="217"/>
      <c r="K175" s="217"/>
      <c r="L175" s="217"/>
      <c r="M175" s="217"/>
      <c r="N175" s="217"/>
      <c r="O175" s="217"/>
      <c r="P175" s="217"/>
      <c r="Q175" s="217"/>
      <c r="R175" s="217"/>
      <c r="S175" s="217"/>
      <c r="T175" s="217"/>
      <c r="U175" s="217"/>
      <c r="V175" s="217"/>
      <c r="W175" s="217"/>
      <c r="X175" s="217"/>
      <c r="Y175" s="217"/>
      <c r="Z175" s="217"/>
      <c r="AA175" s="217"/>
      <c r="AB175" s="217"/>
      <c r="AC175" s="217"/>
      <c r="AD175" s="217"/>
      <c r="AE175" s="215"/>
      <c r="AF175" s="215"/>
    </row>
    <row r="176" spans="1:32" x14ac:dyDescent="0.25">
      <c r="A176" s="2353" t="s">
        <v>265</v>
      </c>
      <c r="B176" s="2344"/>
      <c r="C176" s="2344"/>
      <c r="D176" s="2344"/>
      <c r="E176" s="2344"/>
      <c r="F176" s="2344"/>
      <c r="G176" s="2344"/>
      <c r="H176" s="2344"/>
      <c r="I176" s="2344"/>
      <c r="J176" s="2344"/>
      <c r="K176" s="2344"/>
      <c r="L176" s="2344"/>
      <c r="M176" s="2344"/>
      <c r="N176" s="2344"/>
      <c r="O176" s="2344"/>
      <c r="P176" s="2344"/>
      <c r="Q176" s="2344"/>
      <c r="R176" s="2344"/>
      <c r="S176" s="2344"/>
      <c r="T176" s="2344"/>
      <c r="U176" s="2344"/>
      <c r="V176" s="2344"/>
      <c r="W176" s="2344"/>
      <c r="X176" s="2344"/>
      <c r="Y176" s="2344"/>
      <c r="Z176" s="2344"/>
      <c r="AA176" s="2344"/>
      <c r="AB176" s="2344"/>
      <c r="AC176" s="2344"/>
      <c r="AD176" s="2344"/>
      <c r="AE176" s="2344"/>
      <c r="AF176" s="2345"/>
    </row>
    <row r="177" spans="1:32" ht="45" customHeight="1" x14ac:dyDescent="0.25">
      <c r="A177" s="2336" t="s">
        <v>266</v>
      </c>
      <c r="B177" s="2337"/>
      <c r="C177" s="2337"/>
      <c r="D177" s="2337"/>
      <c r="E177" s="2337"/>
      <c r="F177" s="2337"/>
      <c r="G177" s="2337"/>
      <c r="H177" s="2337"/>
      <c r="I177" s="2337"/>
      <c r="J177" s="2337"/>
      <c r="K177" s="2337"/>
      <c r="L177" s="2337"/>
      <c r="M177" s="2337"/>
      <c r="N177" s="2337"/>
      <c r="O177" s="2337"/>
      <c r="P177" s="2337"/>
      <c r="Q177" s="2337"/>
      <c r="R177" s="2337"/>
      <c r="S177" s="2337"/>
      <c r="T177" s="2337"/>
      <c r="U177" s="2337"/>
      <c r="V177" s="2337"/>
      <c r="W177" s="2337"/>
      <c r="X177" s="2337"/>
      <c r="Y177" s="2337"/>
      <c r="Z177" s="2337"/>
      <c r="AA177" s="2337"/>
      <c r="AB177" s="2337"/>
      <c r="AC177" s="2337"/>
      <c r="AD177" s="2337"/>
      <c r="AE177" s="2337"/>
      <c r="AF177" s="2337"/>
    </row>
    <row r="178" spans="1:32" ht="30" customHeight="1" x14ac:dyDescent="0.25">
      <c r="A178" s="2336" t="s">
        <v>267</v>
      </c>
      <c r="B178" s="2337"/>
      <c r="C178" s="2337"/>
      <c r="D178" s="2337"/>
      <c r="E178" s="2337"/>
      <c r="F178" s="2337"/>
      <c r="G178" s="2337"/>
      <c r="H178" s="2337"/>
      <c r="I178" s="2337"/>
      <c r="J178" s="2337"/>
      <c r="K178" s="2337"/>
      <c r="L178" s="2337"/>
      <c r="M178" s="2337"/>
      <c r="N178" s="2337"/>
      <c r="O178" s="2337"/>
      <c r="P178" s="2337"/>
      <c r="Q178" s="2337"/>
      <c r="R178" s="2337"/>
      <c r="S178" s="2337"/>
      <c r="T178" s="2337"/>
      <c r="U178" s="2337"/>
      <c r="V178" s="2337"/>
      <c r="W178" s="2337"/>
      <c r="X178" s="2337"/>
      <c r="Y178" s="2337"/>
      <c r="Z178" s="2337"/>
      <c r="AA178" s="2337"/>
      <c r="AB178" s="2337"/>
      <c r="AC178" s="2337"/>
      <c r="AD178" s="2337"/>
      <c r="AE178" s="2337"/>
      <c r="AF178" s="2337"/>
    </row>
    <row r="179" spans="1:32" ht="15" customHeight="1" x14ac:dyDescent="0.25">
      <c r="A179" s="111"/>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row>
    <row r="180" spans="1:32" x14ac:dyDescent="0.25">
      <c r="A180" s="2347" t="s">
        <v>268</v>
      </c>
      <c r="B180" s="2348"/>
      <c r="C180" s="2348"/>
      <c r="D180" s="2348"/>
      <c r="E180" s="2348"/>
      <c r="F180" s="2348"/>
      <c r="G180" s="2348"/>
      <c r="H180" s="2348"/>
      <c r="I180" s="2348"/>
      <c r="J180" s="2348"/>
      <c r="K180" s="2348"/>
      <c r="L180" s="2348"/>
      <c r="M180" s="2348"/>
      <c r="N180" s="2348"/>
      <c r="O180" s="2348"/>
      <c r="P180" s="2348"/>
      <c r="Q180" s="2348"/>
      <c r="R180" s="2348"/>
      <c r="S180" s="2348"/>
      <c r="T180" s="2348"/>
      <c r="U180" s="2348"/>
      <c r="V180" s="2348"/>
      <c r="W180" s="2348"/>
      <c r="X180" s="2348"/>
      <c r="Y180" s="2348"/>
      <c r="Z180" s="2348"/>
      <c r="AA180" s="2348"/>
      <c r="AB180" s="2348"/>
      <c r="AC180" s="2348"/>
      <c r="AD180" s="2348"/>
      <c r="AE180" s="2348"/>
      <c r="AF180" s="2348"/>
    </row>
    <row r="181" spans="1:32" ht="45" customHeight="1" x14ac:dyDescent="0.25">
      <c r="A181" s="2336" t="s">
        <v>269</v>
      </c>
      <c r="B181" s="2337"/>
      <c r="C181" s="2337"/>
      <c r="D181" s="2337"/>
      <c r="E181" s="2337"/>
      <c r="F181" s="2337"/>
      <c r="G181" s="2337"/>
      <c r="H181" s="2337"/>
      <c r="I181" s="2337"/>
      <c r="J181" s="2337"/>
      <c r="K181" s="2337"/>
      <c r="L181" s="2337"/>
      <c r="M181" s="2337"/>
      <c r="N181" s="2337"/>
      <c r="O181" s="2337"/>
      <c r="P181" s="2337"/>
      <c r="Q181" s="2337"/>
      <c r="R181" s="2337"/>
      <c r="S181" s="2337"/>
      <c r="T181" s="2337"/>
      <c r="U181" s="2337"/>
      <c r="V181" s="2337"/>
      <c r="W181" s="2337"/>
      <c r="X181" s="2337"/>
      <c r="Y181" s="2337"/>
      <c r="Z181" s="2337"/>
      <c r="AA181" s="2337"/>
      <c r="AB181" s="2337"/>
      <c r="AC181" s="2337"/>
      <c r="AD181" s="2337"/>
      <c r="AE181" s="2337"/>
      <c r="AF181" s="2337"/>
    </row>
    <row r="182" spans="1:32" x14ac:dyDescent="0.25">
      <c r="A182" s="109"/>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c r="Z182" s="110"/>
      <c r="AA182" s="110"/>
      <c r="AB182" s="110"/>
      <c r="AC182" s="110"/>
      <c r="AD182" s="110"/>
      <c r="AE182" s="98"/>
      <c r="AF182" s="98"/>
    </row>
    <row r="183" spans="1:32" x14ac:dyDescent="0.25">
      <c r="A183" s="2347" t="s">
        <v>270</v>
      </c>
      <c r="B183" s="2348"/>
      <c r="C183" s="2348"/>
      <c r="D183" s="2348"/>
      <c r="E183" s="2348"/>
      <c r="F183" s="2348"/>
      <c r="G183" s="2348"/>
      <c r="H183" s="2348"/>
      <c r="I183" s="2348"/>
      <c r="J183" s="2348"/>
      <c r="K183" s="2348"/>
      <c r="L183" s="2348"/>
      <c r="M183" s="2348"/>
      <c r="N183" s="2348"/>
      <c r="O183" s="2348"/>
      <c r="P183" s="2348"/>
      <c r="Q183" s="2348"/>
      <c r="R183" s="2348"/>
      <c r="S183" s="2348"/>
      <c r="T183" s="2348"/>
      <c r="U183" s="2348"/>
      <c r="V183" s="2348"/>
      <c r="W183" s="2348"/>
      <c r="X183" s="2348"/>
      <c r="Y183" s="2348"/>
      <c r="Z183" s="2348"/>
      <c r="AA183" s="2348"/>
      <c r="AB183" s="2348"/>
      <c r="AC183" s="2348"/>
      <c r="AD183" s="2348"/>
      <c r="AE183" s="2348"/>
      <c r="AF183" s="2348"/>
    </row>
    <row r="184" spans="1:32" ht="45" customHeight="1" x14ac:dyDescent="0.25">
      <c r="A184" s="2336" t="s">
        <v>271</v>
      </c>
      <c r="B184" s="2337"/>
      <c r="C184" s="2337"/>
      <c r="D184" s="2337"/>
      <c r="E184" s="2337"/>
      <c r="F184" s="2337"/>
      <c r="G184" s="2337"/>
      <c r="H184" s="2337"/>
      <c r="I184" s="2337"/>
      <c r="J184" s="2337"/>
      <c r="K184" s="2337"/>
      <c r="L184" s="2337"/>
      <c r="M184" s="2337"/>
      <c r="N184" s="2337"/>
      <c r="O184" s="2337"/>
      <c r="P184" s="2337"/>
      <c r="Q184" s="2337"/>
      <c r="R184" s="2337"/>
      <c r="S184" s="2337"/>
      <c r="T184" s="2337"/>
      <c r="U184" s="2337"/>
      <c r="V184" s="2337"/>
      <c r="W184" s="2337"/>
      <c r="X184" s="2337"/>
      <c r="Y184" s="2337"/>
      <c r="Z184" s="2337"/>
      <c r="AA184" s="2337"/>
      <c r="AB184" s="2337"/>
      <c r="AC184" s="2337"/>
      <c r="AD184" s="2337"/>
      <c r="AE184" s="2337"/>
      <c r="AF184" s="2337"/>
    </row>
    <row r="185" spans="1:32" x14ac:dyDescent="0.25">
      <c r="A185" s="109"/>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c r="Z185" s="110"/>
      <c r="AA185" s="110"/>
      <c r="AB185" s="110"/>
      <c r="AC185" s="110"/>
      <c r="AD185" s="110"/>
      <c r="AE185" s="98"/>
      <c r="AF185" s="98"/>
    </row>
    <row r="186" spans="1:32" x14ac:dyDescent="0.25">
      <c r="A186" s="2347" t="s">
        <v>272</v>
      </c>
      <c r="B186" s="2348"/>
      <c r="C186" s="2348"/>
      <c r="D186" s="2348"/>
      <c r="E186" s="2348"/>
      <c r="F186" s="2348"/>
      <c r="G186" s="2348"/>
      <c r="H186" s="2348"/>
      <c r="I186" s="2348"/>
      <c r="J186" s="2348"/>
      <c r="K186" s="2348"/>
      <c r="L186" s="2348"/>
      <c r="M186" s="2348"/>
      <c r="N186" s="2348"/>
      <c r="O186" s="2348"/>
      <c r="P186" s="2348"/>
      <c r="Q186" s="2348"/>
      <c r="R186" s="2348"/>
      <c r="S186" s="2348"/>
      <c r="T186" s="2348"/>
      <c r="U186" s="2348"/>
      <c r="V186" s="2348"/>
      <c r="W186" s="2348"/>
      <c r="X186" s="2348"/>
      <c r="Y186" s="2348"/>
      <c r="Z186" s="2348"/>
      <c r="AA186" s="2348"/>
      <c r="AB186" s="2348"/>
      <c r="AC186" s="2348"/>
      <c r="AD186" s="2348"/>
      <c r="AE186" s="2348"/>
      <c r="AF186" s="2348"/>
    </row>
    <row r="187" spans="1:32" ht="45" customHeight="1" x14ac:dyDescent="0.25">
      <c r="A187" s="2336" t="s">
        <v>273</v>
      </c>
      <c r="B187" s="2337"/>
      <c r="C187" s="2337"/>
      <c r="D187" s="2337"/>
      <c r="E187" s="2337"/>
      <c r="F187" s="2337"/>
      <c r="G187" s="2337"/>
      <c r="H187" s="2337"/>
      <c r="I187" s="2337"/>
      <c r="J187" s="2337"/>
      <c r="K187" s="2337"/>
      <c r="L187" s="2337"/>
      <c r="M187" s="2337"/>
      <c r="N187" s="2337"/>
      <c r="O187" s="2337"/>
      <c r="P187" s="2337"/>
      <c r="Q187" s="2337"/>
      <c r="R187" s="2337"/>
      <c r="S187" s="2337"/>
      <c r="T187" s="2337"/>
      <c r="U187" s="2337"/>
      <c r="V187" s="2337"/>
      <c r="W187" s="2337"/>
      <c r="X187" s="2337"/>
      <c r="Y187" s="2337"/>
      <c r="Z187" s="2337"/>
      <c r="AA187" s="2337"/>
      <c r="AB187" s="2337"/>
      <c r="AC187" s="2337"/>
      <c r="AD187" s="2337"/>
      <c r="AE187" s="2337"/>
      <c r="AF187" s="2337"/>
    </row>
    <row r="188" spans="1:32" x14ac:dyDescent="0.25">
      <c r="A188" s="109"/>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98"/>
      <c r="AF188" s="98"/>
    </row>
    <row r="189" spans="1:32" x14ac:dyDescent="0.25">
      <c r="A189" s="2347" t="s">
        <v>274</v>
      </c>
      <c r="B189" s="2348"/>
      <c r="C189" s="2348"/>
      <c r="D189" s="2348"/>
      <c r="E189" s="2348"/>
      <c r="F189" s="2348"/>
      <c r="G189" s="2348"/>
      <c r="H189" s="2348"/>
      <c r="I189" s="2348"/>
      <c r="J189" s="2348"/>
      <c r="K189" s="2348"/>
      <c r="L189" s="2348"/>
      <c r="M189" s="2348"/>
      <c r="N189" s="2348"/>
      <c r="O189" s="2348"/>
      <c r="P189" s="2348"/>
      <c r="Q189" s="2348"/>
      <c r="R189" s="2348"/>
      <c r="S189" s="2348"/>
      <c r="T189" s="2348"/>
      <c r="U189" s="2348"/>
      <c r="V189" s="2348"/>
      <c r="W189" s="2348"/>
      <c r="X189" s="2348"/>
      <c r="Y189" s="2348"/>
      <c r="Z189" s="2348"/>
      <c r="AA189" s="2348"/>
      <c r="AB189" s="2348"/>
      <c r="AC189" s="2348"/>
      <c r="AD189" s="2348"/>
      <c r="AE189" s="2348"/>
      <c r="AF189" s="2348"/>
    </row>
    <row r="190" spans="1:32" ht="58.5" customHeight="1" x14ac:dyDescent="0.25">
      <c r="A190" s="2336" t="s">
        <v>461</v>
      </c>
      <c r="B190" s="2337"/>
      <c r="C190" s="2337"/>
      <c r="D190" s="2337"/>
      <c r="E190" s="2337"/>
      <c r="F190" s="2337"/>
      <c r="G190" s="2337"/>
      <c r="H190" s="2337"/>
      <c r="I190" s="2337"/>
      <c r="J190" s="2337"/>
      <c r="K190" s="2337"/>
      <c r="L190" s="2337"/>
      <c r="M190" s="2337"/>
      <c r="N190" s="2337"/>
      <c r="O190" s="2337"/>
      <c r="P190" s="2337"/>
      <c r="Q190" s="2337"/>
      <c r="R190" s="2337"/>
      <c r="S190" s="2337"/>
      <c r="T190" s="2337"/>
      <c r="U190" s="2337"/>
      <c r="V190" s="2337"/>
      <c r="W190" s="2337"/>
      <c r="X190" s="2337"/>
      <c r="Y190" s="2337"/>
      <c r="Z190" s="2337"/>
      <c r="AA190" s="2337"/>
      <c r="AB190" s="2337"/>
      <c r="AC190" s="2337"/>
      <c r="AD190" s="2337"/>
      <c r="AE190" s="2337"/>
      <c r="AF190" s="2337"/>
    </row>
    <row r="191" spans="1:32" x14ac:dyDescent="0.25">
      <c r="A191" s="109"/>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c r="X191" s="110"/>
      <c r="Y191" s="110"/>
      <c r="Z191" s="110"/>
      <c r="AA191" s="110"/>
      <c r="AB191" s="110"/>
      <c r="AC191" s="110"/>
      <c r="AD191" s="110"/>
      <c r="AE191" s="98"/>
      <c r="AF191" s="98"/>
    </row>
    <row r="192" spans="1:32" x14ac:dyDescent="0.25">
      <c r="A192" s="2347" t="s">
        <v>275</v>
      </c>
      <c r="B192" s="2348"/>
      <c r="C192" s="2348"/>
      <c r="D192" s="2348"/>
      <c r="E192" s="2348"/>
      <c r="F192" s="2348"/>
      <c r="G192" s="2348"/>
      <c r="H192" s="2348"/>
      <c r="I192" s="2348"/>
      <c r="J192" s="2348"/>
      <c r="K192" s="2348"/>
      <c r="L192" s="2348"/>
      <c r="M192" s="2348"/>
      <c r="N192" s="2348"/>
      <c r="O192" s="2348"/>
      <c r="P192" s="2348"/>
      <c r="Q192" s="2348"/>
      <c r="R192" s="2348"/>
      <c r="S192" s="2348"/>
      <c r="T192" s="2348"/>
      <c r="U192" s="2348"/>
      <c r="V192" s="2348"/>
      <c r="W192" s="2348"/>
      <c r="X192" s="2348"/>
      <c r="Y192" s="2348"/>
      <c r="Z192" s="2348"/>
      <c r="AA192" s="2348"/>
      <c r="AB192" s="2348"/>
      <c r="AC192" s="2348"/>
      <c r="AD192" s="2348"/>
      <c r="AE192" s="2348"/>
      <c r="AF192" s="2348"/>
    </row>
    <row r="193" spans="1:32" ht="45" customHeight="1" x14ac:dyDescent="0.25">
      <c r="A193" s="2336" t="s">
        <v>276</v>
      </c>
      <c r="B193" s="2337"/>
      <c r="C193" s="2337"/>
      <c r="D193" s="2337"/>
      <c r="E193" s="2337"/>
      <c r="F193" s="2337"/>
      <c r="G193" s="2337"/>
      <c r="H193" s="2337"/>
      <c r="I193" s="2337"/>
      <c r="J193" s="2337"/>
      <c r="K193" s="2337"/>
      <c r="L193" s="2337"/>
      <c r="M193" s="2337"/>
      <c r="N193" s="2337"/>
      <c r="O193" s="2337"/>
      <c r="P193" s="2337"/>
      <c r="Q193" s="2337"/>
      <c r="R193" s="2337"/>
      <c r="S193" s="2337"/>
      <c r="T193" s="2337"/>
      <c r="U193" s="2337"/>
      <c r="V193" s="2337"/>
      <c r="W193" s="2337"/>
      <c r="X193" s="2337"/>
      <c r="Y193" s="2337"/>
      <c r="Z193" s="2337"/>
      <c r="AA193" s="2337"/>
      <c r="AB193" s="2337"/>
      <c r="AC193" s="2337"/>
      <c r="AD193" s="2337"/>
      <c r="AE193" s="2337"/>
      <c r="AF193" s="2337"/>
    </row>
    <row r="194" spans="1:32" x14ac:dyDescent="0.25">
      <c r="A194" s="113"/>
      <c r="B194" s="113"/>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98"/>
      <c r="AF194" s="98"/>
    </row>
    <row r="195" spans="1:32" x14ac:dyDescent="0.25">
      <c r="A195" s="2349" t="s">
        <v>277</v>
      </c>
      <c r="B195" s="2350"/>
      <c r="C195" s="2350"/>
      <c r="D195" s="2350"/>
      <c r="E195" s="2350"/>
      <c r="F195" s="2350"/>
      <c r="G195" s="2350"/>
      <c r="H195" s="2350"/>
      <c r="I195" s="2350"/>
      <c r="J195" s="2350"/>
      <c r="K195" s="2350"/>
      <c r="L195" s="2350"/>
      <c r="M195" s="2350"/>
      <c r="N195" s="2350"/>
      <c r="O195" s="2350"/>
      <c r="P195" s="2350"/>
      <c r="Q195" s="2350"/>
      <c r="R195" s="2350"/>
      <c r="S195" s="2350"/>
      <c r="T195" s="2350"/>
      <c r="U195" s="2350"/>
      <c r="V195" s="2350"/>
      <c r="W195" s="2350"/>
      <c r="X195" s="2350"/>
      <c r="Y195" s="2350"/>
      <c r="Z195" s="2350"/>
      <c r="AA195" s="2350"/>
      <c r="AB195" s="2350"/>
      <c r="AC195" s="2350"/>
      <c r="AD195" s="2350"/>
      <c r="AE195" s="2351"/>
      <c r="AF195" s="2351"/>
    </row>
    <row r="196" spans="1:32" ht="45" customHeight="1" x14ac:dyDescent="0.25">
      <c r="A196" s="2336" t="s">
        <v>266</v>
      </c>
      <c r="B196" s="2337"/>
      <c r="C196" s="2337"/>
      <c r="D196" s="2337"/>
      <c r="E196" s="2337"/>
      <c r="F196" s="2337"/>
      <c r="G196" s="2337"/>
      <c r="H196" s="2337"/>
      <c r="I196" s="2337"/>
      <c r="J196" s="2337"/>
      <c r="K196" s="2337"/>
      <c r="L196" s="2337"/>
      <c r="M196" s="2337"/>
      <c r="N196" s="2337"/>
      <c r="O196" s="2337"/>
      <c r="P196" s="2337"/>
      <c r="Q196" s="2337"/>
      <c r="R196" s="2337"/>
      <c r="S196" s="2337"/>
      <c r="T196" s="2337"/>
      <c r="U196" s="2337"/>
      <c r="V196" s="2337"/>
      <c r="W196" s="2337"/>
      <c r="X196" s="2337"/>
      <c r="Y196" s="2337"/>
      <c r="Z196" s="2337"/>
      <c r="AA196" s="2337"/>
      <c r="AB196" s="2337"/>
      <c r="AC196" s="2337"/>
      <c r="AD196" s="2337"/>
      <c r="AE196" s="2337"/>
      <c r="AF196" s="2337"/>
    </row>
    <row r="197" spans="1:32" ht="30" customHeight="1" x14ac:dyDescent="0.25">
      <c r="A197" s="2336" t="s">
        <v>267</v>
      </c>
      <c r="B197" s="2337"/>
      <c r="C197" s="2337"/>
      <c r="D197" s="2337"/>
      <c r="E197" s="2337"/>
      <c r="F197" s="2337"/>
      <c r="G197" s="2337"/>
      <c r="H197" s="2337"/>
      <c r="I197" s="2337"/>
      <c r="J197" s="2337"/>
      <c r="K197" s="2337"/>
      <c r="L197" s="2337"/>
      <c r="M197" s="2337"/>
      <c r="N197" s="2337"/>
      <c r="O197" s="2337"/>
      <c r="P197" s="2337"/>
      <c r="Q197" s="2337"/>
      <c r="R197" s="2337"/>
      <c r="S197" s="2337"/>
      <c r="T197" s="2337"/>
      <c r="U197" s="2337"/>
      <c r="V197" s="2337"/>
      <c r="W197" s="2337"/>
      <c r="X197" s="2337"/>
      <c r="Y197" s="2337"/>
      <c r="Z197" s="2337"/>
      <c r="AA197" s="2337"/>
      <c r="AB197" s="2337"/>
      <c r="AC197" s="2337"/>
      <c r="AD197" s="2337"/>
      <c r="AE197" s="2337"/>
      <c r="AF197" s="2337"/>
    </row>
    <row r="198" spans="1:32" x14ac:dyDescent="0.25">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330"/>
      <c r="AF198" s="330"/>
    </row>
    <row r="199" spans="1:32" ht="45" customHeight="1" x14ac:dyDescent="0.25">
      <c r="A199" s="128" t="s">
        <v>278</v>
      </c>
      <c r="B199" s="2338" t="s">
        <v>279</v>
      </c>
      <c r="C199" s="2339"/>
      <c r="D199" s="2339"/>
      <c r="E199" s="2339"/>
      <c r="F199" s="2339"/>
      <c r="G199" s="2339"/>
      <c r="H199" s="2339"/>
      <c r="I199" s="2339"/>
      <c r="J199" s="2339"/>
      <c r="K199" s="2339"/>
      <c r="L199" s="2339"/>
      <c r="M199" s="2339"/>
      <c r="N199" s="2339"/>
      <c r="O199" s="2339"/>
      <c r="P199" s="2339"/>
      <c r="Q199" s="2339"/>
      <c r="R199" s="2339"/>
      <c r="S199" s="2339"/>
      <c r="T199" s="2339"/>
      <c r="U199" s="2339"/>
      <c r="V199" s="2339"/>
      <c r="W199" s="2339"/>
      <c r="X199" s="2339"/>
      <c r="Y199" s="2339"/>
      <c r="Z199" s="2339"/>
      <c r="AA199" s="2339"/>
      <c r="AB199" s="2339"/>
      <c r="AC199" s="2339"/>
      <c r="AD199" s="2339"/>
      <c r="AE199" s="2339"/>
      <c r="AF199" s="2339"/>
    </row>
    <row r="200" spans="1:32" x14ac:dyDescent="0.25">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330"/>
      <c r="AF200" s="330"/>
    </row>
    <row r="201" spans="1:32" ht="15" customHeight="1" x14ac:dyDescent="0.25">
      <c r="A201" s="2340" t="s">
        <v>280</v>
      </c>
      <c r="B201" s="2341"/>
      <c r="C201" s="2341"/>
      <c r="D201" s="2341"/>
      <c r="E201" s="2341"/>
      <c r="F201" s="2341"/>
      <c r="G201" s="2341"/>
      <c r="H201" s="2341"/>
      <c r="I201" s="2341"/>
      <c r="J201" s="2341"/>
      <c r="K201" s="2341"/>
      <c r="L201" s="2341"/>
      <c r="M201" s="2341"/>
      <c r="N201" s="2341"/>
      <c r="O201" s="2341"/>
      <c r="P201" s="2341"/>
      <c r="Q201" s="2341"/>
      <c r="R201" s="2341"/>
      <c r="S201" s="2341"/>
      <c r="T201" s="2341"/>
      <c r="U201" s="2341"/>
      <c r="V201" s="2341"/>
      <c r="W201" s="2341"/>
      <c r="X201" s="2341"/>
      <c r="Y201" s="2342"/>
      <c r="Z201" s="2343"/>
      <c r="AA201" s="2343"/>
      <c r="AB201" s="2343"/>
      <c r="AC201" s="2343"/>
      <c r="AD201" s="2343"/>
      <c r="AE201" s="2343"/>
      <c r="AF201" s="2343"/>
    </row>
    <row r="202" spans="1:32" ht="15" customHeight="1" x14ac:dyDescent="0.25">
      <c r="A202" s="2340" t="s">
        <v>1691</v>
      </c>
      <c r="B202" s="2341"/>
      <c r="C202" s="2341"/>
      <c r="D202" s="2341"/>
      <c r="E202" s="2341"/>
      <c r="F202" s="2341"/>
      <c r="G202" s="2341"/>
      <c r="H202" s="2341"/>
      <c r="I202" s="2341"/>
      <c r="J202" s="2341"/>
      <c r="K202" s="2341"/>
      <c r="L202" s="2341"/>
      <c r="M202" s="2341"/>
      <c r="N202" s="2341"/>
      <c r="O202" s="2341"/>
      <c r="P202" s="2341"/>
      <c r="Q202" s="2341"/>
      <c r="R202" s="2341"/>
      <c r="S202" s="2341"/>
      <c r="T202" s="2341"/>
      <c r="U202" s="2341"/>
      <c r="V202" s="2341"/>
      <c r="W202" s="2341"/>
      <c r="X202" s="2341"/>
      <c r="Y202" s="2343"/>
      <c r="Z202" s="2343"/>
      <c r="AA202" s="2343"/>
      <c r="AB202" s="2343"/>
      <c r="AC202" s="2343"/>
      <c r="AD202" s="2343"/>
      <c r="AE202" s="2343"/>
      <c r="AF202" s="2343"/>
    </row>
    <row r="203" spans="1:32" ht="15" customHeight="1" x14ac:dyDescent="0.25">
      <c r="A203" s="2011" t="s">
        <v>1692</v>
      </c>
      <c r="B203" s="2344"/>
      <c r="C203" s="2344"/>
      <c r="D203" s="2344"/>
      <c r="E203" s="2344"/>
      <c r="F203" s="2344"/>
      <c r="G203" s="2344"/>
      <c r="H203" s="2344"/>
      <c r="I203" s="2344"/>
      <c r="J203" s="2344"/>
      <c r="K203" s="2344"/>
      <c r="L203" s="2344"/>
      <c r="M203" s="2344"/>
      <c r="N203" s="2344"/>
      <c r="O203" s="2344"/>
      <c r="P203" s="2344"/>
      <c r="Q203" s="2344"/>
      <c r="R203" s="2344"/>
      <c r="S203" s="2344"/>
      <c r="T203" s="2344"/>
      <c r="U203" s="2344"/>
      <c r="V203" s="2344"/>
      <c r="W203" s="2344"/>
      <c r="X203" s="2344"/>
      <c r="Y203" s="2344"/>
      <c r="Z203" s="2344"/>
      <c r="AA203" s="2344"/>
      <c r="AB203" s="2344"/>
      <c r="AC203" s="2344"/>
      <c r="AD203" s="2344"/>
      <c r="AE203" s="2344"/>
      <c r="AF203" s="2345"/>
    </row>
    <row r="204" spans="1:32" ht="30" customHeight="1" x14ac:dyDescent="0.25">
      <c r="A204" s="2331"/>
      <c r="B204" s="2346"/>
      <c r="C204" s="2346"/>
      <c r="D204" s="2346"/>
      <c r="E204" s="2346"/>
      <c r="F204" s="2346"/>
      <c r="G204" s="2346"/>
      <c r="H204" s="2346"/>
      <c r="I204" s="2346"/>
      <c r="J204" s="2346"/>
      <c r="K204" s="2346"/>
      <c r="L204" s="2346"/>
      <c r="M204" s="2346"/>
      <c r="N204" s="2346"/>
      <c r="O204" s="2346"/>
      <c r="P204" s="2346"/>
      <c r="Q204" s="2346"/>
      <c r="R204" s="2346"/>
      <c r="S204" s="2346"/>
      <c r="T204" s="2346"/>
      <c r="U204" s="2346"/>
      <c r="V204" s="2346"/>
      <c r="W204" s="2346"/>
      <c r="X204" s="2346"/>
      <c r="Y204" s="2346"/>
      <c r="Z204" s="2346"/>
      <c r="AA204" s="2346"/>
      <c r="AB204" s="2346"/>
      <c r="AC204" s="2346"/>
      <c r="AD204" s="2346"/>
      <c r="AE204" s="2346"/>
      <c r="AF204" s="2346"/>
    </row>
    <row r="205" spans="1:32" ht="15" customHeight="1" x14ac:dyDescent="0.25">
      <c r="A205" s="115"/>
      <c r="B205" s="115"/>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98"/>
      <c r="AF205" s="98"/>
    </row>
    <row r="206" spans="1:32" x14ac:dyDescent="0.25">
      <c r="A206" s="2333"/>
      <c r="B206" s="2333"/>
      <c r="C206" s="2333"/>
      <c r="D206" s="2333"/>
      <c r="E206" s="2333"/>
      <c r="F206" s="2333"/>
      <c r="G206" s="2333"/>
      <c r="H206" s="2333"/>
      <c r="I206" s="2333"/>
      <c r="J206" s="2333"/>
      <c r="K206" s="2333"/>
      <c r="L206" s="2333"/>
      <c r="M206" s="2333"/>
      <c r="N206" s="2333"/>
      <c r="O206" s="2333"/>
      <c r="P206" s="2333"/>
      <c r="Q206" s="2333"/>
      <c r="R206" s="2333"/>
      <c r="S206" s="2333"/>
      <c r="T206" s="2333"/>
      <c r="U206" s="2333"/>
      <c r="V206" s="2333"/>
      <c r="W206" s="2333"/>
      <c r="X206" s="2333"/>
      <c r="Y206" s="2333"/>
      <c r="Z206" s="2333"/>
      <c r="AA206" s="2333"/>
      <c r="AB206" s="2333"/>
      <c r="AC206" s="2333"/>
      <c r="AD206" s="2333"/>
      <c r="AE206" s="98"/>
      <c r="AF206" s="98"/>
    </row>
    <row r="207" spans="1:32" x14ac:dyDescent="0.25">
      <c r="A207" s="2334" t="s">
        <v>281</v>
      </c>
      <c r="B207" s="2334"/>
      <c r="C207" s="2334"/>
      <c r="D207" s="2334"/>
      <c r="E207" s="2334"/>
      <c r="F207" s="2334"/>
      <c r="G207" s="2334"/>
      <c r="H207" s="2334"/>
      <c r="I207" s="2334"/>
      <c r="J207" s="2334"/>
      <c r="K207" s="2334"/>
      <c r="L207" s="2334"/>
      <c r="M207" s="2334"/>
      <c r="N207" s="2334"/>
      <c r="O207" s="2334"/>
      <c r="P207" s="2334"/>
      <c r="Q207" s="2334"/>
      <c r="R207" s="2334"/>
      <c r="S207" s="2334"/>
      <c r="T207" s="2335" t="s">
        <v>282</v>
      </c>
      <c r="U207" s="2335"/>
      <c r="V207" s="2335"/>
      <c r="W207" s="2335"/>
      <c r="X207" s="2335"/>
      <c r="Y207" s="116"/>
      <c r="Z207" s="2334" t="s">
        <v>283</v>
      </c>
      <c r="AA207" s="2334"/>
      <c r="AB207" s="2334"/>
      <c r="AC207" s="2334"/>
      <c r="AD207" s="2334"/>
      <c r="AE207" s="98"/>
      <c r="AF207" s="98"/>
    </row>
    <row r="208" spans="1:32" x14ac:dyDescent="0.25">
      <c r="A208" s="113"/>
      <c r="B208" s="113"/>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98"/>
      <c r="AF208" s="98"/>
    </row>
    <row r="209" spans="1:32" x14ac:dyDescent="0.25">
      <c r="A209" s="2334" t="s">
        <v>284</v>
      </c>
      <c r="B209" s="2334"/>
      <c r="C209" s="2334"/>
      <c r="D209" s="2334"/>
      <c r="E209" s="2334"/>
      <c r="F209" s="2334"/>
      <c r="G209" s="2334"/>
      <c r="H209" s="2334"/>
      <c r="I209" s="2334"/>
      <c r="J209" s="2334"/>
      <c r="K209" s="2334"/>
      <c r="L209" s="2334"/>
      <c r="M209" s="2334"/>
      <c r="N209" s="2334"/>
      <c r="O209" s="2334"/>
      <c r="P209" s="2334"/>
      <c r="Q209" s="2334"/>
      <c r="R209" s="117"/>
      <c r="S209" s="117"/>
      <c r="T209" s="2335" t="s">
        <v>282</v>
      </c>
      <c r="U209" s="2335"/>
      <c r="V209" s="2335"/>
      <c r="W209" s="2335"/>
      <c r="X209" s="2335"/>
      <c r="Y209" s="116"/>
      <c r="Z209" s="2334" t="s">
        <v>283</v>
      </c>
      <c r="AA209" s="2334"/>
      <c r="AB209" s="2334"/>
      <c r="AC209" s="2334"/>
      <c r="AD209" s="2334"/>
      <c r="AE209" s="98"/>
      <c r="AF209" s="98"/>
    </row>
    <row r="210" spans="1:32" x14ac:dyDescent="0.25">
      <c r="A210" s="118"/>
      <c r="B210" s="118"/>
      <c r="C210" s="118"/>
      <c r="D210" s="118"/>
      <c r="E210" s="118"/>
      <c r="F210" s="118"/>
      <c r="G210" s="118"/>
      <c r="H210" s="118"/>
      <c r="I210" s="118"/>
      <c r="J210" s="118"/>
      <c r="K210" s="118"/>
      <c r="L210" s="118"/>
      <c r="M210" s="118"/>
      <c r="N210" s="118"/>
      <c r="O210" s="118"/>
      <c r="P210" s="118"/>
      <c r="Q210" s="118"/>
      <c r="R210" s="117"/>
      <c r="S210" s="117"/>
      <c r="T210" s="119"/>
      <c r="U210" s="119"/>
      <c r="V210" s="119"/>
      <c r="W210" s="119"/>
      <c r="X210" s="119"/>
      <c r="Y210" s="116"/>
      <c r="Z210" s="118"/>
      <c r="AA210" s="118"/>
      <c r="AB210" s="118"/>
      <c r="AC210" s="118"/>
      <c r="AD210" s="118"/>
      <c r="AE210" s="98"/>
      <c r="AF210" s="98"/>
    </row>
    <row r="211" spans="1:32" x14ac:dyDescent="0.25">
      <c r="A211" s="117"/>
      <c r="B211" s="117"/>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98"/>
      <c r="AF211" s="98"/>
    </row>
    <row r="212" spans="1:32" x14ac:dyDescent="0.25">
      <c r="A212" s="2226" t="s">
        <v>285</v>
      </c>
      <c r="B212" s="2226"/>
      <c r="C212" s="2226"/>
      <c r="D212" s="2226"/>
      <c r="E212" s="2226"/>
      <c r="F212" s="2226"/>
      <c r="G212" s="2226"/>
      <c r="H212" s="2226"/>
      <c r="I212" s="2226"/>
      <c r="J212" s="2226"/>
      <c r="K212" s="2226"/>
      <c r="L212" s="2226"/>
      <c r="M212" s="2226"/>
      <c r="N212" s="2226"/>
      <c r="O212" s="2226"/>
      <c r="P212" s="2226"/>
      <c r="Q212" s="2226"/>
      <c r="R212" s="2226"/>
      <c r="S212" s="2226"/>
      <c r="T212" s="2226"/>
      <c r="U212" s="2226"/>
      <c r="V212" s="2226"/>
      <c r="W212" s="2226"/>
      <c r="X212" s="2226"/>
      <c r="Y212" s="2226"/>
      <c r="Z212" s="2226"/>
      <c r="AA212" s="2226"/>
      <c r="AB212" s="2226"/>
      <c r="AC212" s="2226"/>
      <c r="AD212" s="2226"/>
      <c r="AE212" s="2227"/>
      <c r="AF212" s="2227"/>
    </row>
    <row r="213" spans="1:32" ht="39" customHeight="1" x14ac:dyDescent="0.25">
      <c r="A213" s="2331" t="s">
        <v>286</v>
      </c>
      <c r="B213" s="2331"/>
      <c r="C213" s="2331"/>
      <c r="D213" s="2331"/>
      <c r="E213" s="2331"/>
      <c r="F213" s="2331"/>
      <c r="G213" s="2331"/>
      <c r="H213" s="2331"/>
      <c r="I213" s="2331"/>
      <c r="J213" s="2331"/>
      <c r="K213" s="2331"/>
      <c r="L213" s="2331"/>
      <c r="M213" s="2331"/>
      <c r="N213" s="2331"/>
      <c r="O213" s="2331"/>
      <c r="P213" s="2331"/>
      <c r="Q213" s="2331"/>
      <c r="R213" s="2331"/>
      <c r="S213" s="2331"/>
      <c r="T213" s="2331"/>
      <c r="U213" s="2331"/>
      <c r="V213" s="2331"/>
      <c r="W213" s="2331"/>
      <c r="X213" s="2331"/>
      <c r="Y213" s="2331"/>
      <c r="Z213" s="2331"/>
      <c r="AA213" s="2331"/>
      <c r="AB213" s="2331"/>
      <c r="AC213" s="2331"/>
      <c r="AD213" s="2331"/>
      <c r="AE213" s="2332"/>
      <c r="AF213" s="2332"/>
    </row>
    <row r="214" spans="1:32" ht="63" customHeight="1" x14ac:dyDescent="0.25">
      <c r="A214" s="2331" t="s">
        <v>287</v>
      </c>
      <c r="B214" s="2331"/>
      <c r="C214" s="2331"/>
      <c r="D214" s="2331"/>
      <c r="E214" s="2331"/>
      <c r="F214" s="2331"/>
      <c r="G214" s="2331"/>
      <c r="H214" s="2331"/>
      <c r="I214" s="2331"/>
      <c r="J214" s="2331"/>
      <c r="K214" s="2331"/>
      <c r="L214" s="2331"/>
      <c r="M214" s="2331"/>
      <c r="N214" s="2331"/>
      <c r="O214" s="2331"/>
      <c r="P214" s="2331"/>
      <c r="Q214" s="2331"/>
      <c r="R214" s="2331"/>
      <c r="S214" s="2331"/>
      <c r="T214" s="2331"/>
      <c r="U214" s="2331"/>
      <c r="V214" s="2331"/>
      <c r="W214" s="2331"/>
      <c r="X214" s="2331"/>
      <c r="Y214" s="2331"/>
      <c r="Z214" s="2331"/>
      <c r="AA214" s="2331"/>
      <c r="AB214" s="2331"/>
      <c r="AC214" s="2331"/>
      <c r="AD214" s="2331"/>
      <c r="AE214" s="2332"/>
      <c r="AF214" s="2332"/>
    </row>
    <row r="215" spans="1:32" ht="36.75" customHeight="1" x14ac:dyDescent="0.25">
      <c r="A215" s="2331" t="s">
        <v>462</v>
      </c>
      <c r="B215" s="2331"/>
      <c r="C215" s="2331"/>
      <c r="D215" s="2331"/>
      <c r="E215" s="2331"/>
      <c r="F215" s="2331"/>
      <c r="G215" s="2331"/>
      <c r="H215" s="2331"/>
      <c r="I215" s="2331"/>
      <c r="J215" s="2331"/>
      <c r="K215" s="2331"/>
      <c r="L215" s="2331"/>
      <c r="M215" s="2331"/>
      <c r="N215" s="2331"/>
      <c r="O215" s="2331"/>
      <c r="P215" s="2331"/>
      <c r="Q215" s="2331"/>
      <c r="R215" s="2331"/>
      <c r="S215" s="2331"/>
      <c r="T215" s="2331"/>
      <c r="U215" s="2331"/>
      <c r="V215" s="2331"/>
      <c r="W215" s="2331"/>
      <c r="X215" s="2331"/>
      <c r="Y215" s="2331"/>
      <c r="Z215" s="2331"/>
      <c r="AA215" s="2331"/>
      <c r="AB215" s="2331"/>
      <c r="AC215" s="2331"/>
      <c r="AD215" s="2331"/>
      <c r="AE215" s="2332"/>
      <c r="AF215" s="2332"/>
    </row>
  </sheetData>
  <mergeCells count="403">
    <mergeCell ref="L81:U81"/>
    <mergeCell ref="L82:U82"/>
    <mergeCell ref="L78:U78"/>
    <mergeCell ref="L79:U79"/>
    <mergeCell ref="A80:K80"/>
    <mergeCell ref="L77:U77"/>
    <mergeCell ref="V76:AF76"/>
    <mergeCell ref="V77:AF77"/>
    <mergeCell ref="V78:AF78"/>
    <mergeCell ref="V79:AF79"/>
    <mergeCell ref="A66:K66"/>
    <mergeCell ref="A67:K67"/>
    <mergeCell ref="V80:AF80"/>
    <mergeCell ref="A70:K70"/>
    <mergeCell ref="L68:U68"/>
    <mergeCell ref="L69:U69"/>
    <mergeCell ref="L70:U70"/>
    <mergeCell ref="L71:U71"/>
    <mergeCell ref="L80:U80"/>
    <mergeCell ref="L72:U72"/>
    <mergeCell ref="L73:U73"/>
    <mergeCell ref="L74:U74"/>
    <mergeCell ref="L75:U75"/>
    <mergeCell ref="A72:K72"/>
    <mergeCell ref="A73:K73"/>
    <mergeCell ref="A74:K74"/>
    <mergeCell ref="A75:K75"/>
    <mergeCell ref="A76:K76"/>
    <mergeCell ref="A68:K68"/>
    <mergeCell ref="V68:AF68"/>
    <mergeCell ref="V69:AF69"/>
    <mergeCell ref="A77:K77"/>
    <mergeCell ref="L52:U52"/>
    <mergeCell ref="L53:U53"/>
    <mergeCell ref="L54:U54"/>
    <mergeCell ref="A41:K41"/>
    <mergeCell ref="L55:U55"/>
    <mergeCell ref="A63:K63"/>
    <mergeCell ref="A64:K64"/>
    <mergeCell ref="A65:K65"/>
    <mergeCell ref="L56:U56"/>
    <mergeCell ref="A51:K51"/>
    <mergeCell ref="A52:K52"/>
    <mergeCell ref="A53:K53"/>
    <mergeCell ref="A54:K54"/>
    <mergeCell ref="A57:K57"/>
    <mergeCell ref="A58:K58"/>
    <mergeCell ref="A59:K59"/>
    <mergeCell ref="L62:U62"/>
    <mergeCell ref="L63:U63"/>
    <mergeCell ref="L64:U64"/>
    <mergeCell ref="L65:U65"/>
    <mergeCell ref="L57:U57"/>
    <mergeCell ref="L58:U58"/>
    <mergeCell ref="L59:U59"/>
    <mergeCell ref="L60:U60"/>
    <mergeCell ref="A42:K42"/>
    <mergeCell ref="A49:K49"/>
    <mergeCell ref="A39:K39"/>
    <mergeCell ref="L39:U39"/>
    <mergeCell ref="V39:AF39"/>
    <mergeCell ref="L42:U42"/>
    <mergeCell ref="V42:AF42"/>
    <mergeCell ref="V50:AF50"/>
    <mergeCell ref="V51:AF51"/>
    <mergeCell ref="L48:U48"/>
    <mergeCell ref="V48:AF48"/>
    <mergeCell ref="L49:U49"/>
    <mergeCell ref="V49:AF49"/>
    <mergeCell ref="A46:K46"/>
    <mergeCell ref="A47:K47"/>
    <mergeCell ref="L51:U51"/>
    <mergeCell ref="L47:U47"/>
    <mergeCell ref="V47:AF47"/>
    <mergeCell ref="V45:AF45"/>
    <mergeCell ref="A48:K48"/>
    <mergeCell ref="A43:K43"/>
    <mergeCell ref="L43:U43"/>
    <mergeCell ref="V43:AF43"/>
    <mergeCell ref="L41:U41"/>
    <mergeCell ref="A35:K35"/>
    <mergeCell ref="L35:AF35"/>
    <mergeCell ref="V38:AF38"/>
    <mergeCell ref="V40:AF40"/>
    <mergeCell ref="L40:U40"/>
    <mergeCell ref="B37:AF37"/>
    <mergeCell ref="L38:U38"/>
    <mergeCell ref="X32:AA32"/>
    <mergeCell ref="AB32:AF32"/>
    <mergeCell ref="B109:AF109"/>
    <mergeCell ref="A111:K111"/>
    <mergeCell ref="L111:AF111"/>
    <mergeCell ref="A112:K112"/>
    <mergeCell ref="L112:AF112"/>
    <mergeCell ref="L115:AF115"/>
    <mergeCell ref="L116:AF116"/>
    <mergeCell ref="V55:AF55"/>
    <mergeCell ref="V56:AF56"/>
    <mergeCell ref="V57:AF57"/>
    <mergeCell ref="V58:AF58"/>
    <mergeCell ref="V59:AF59"/>
    <mergeCell ref="V60:AF60"/>
    <mergeCell ref="V61:AF61"/>
    <mergeCell ref="V72:AF72"/>
    <mergeCell ref="V73:AF73"/>
    <mergeCell ref="V62:AF62"/>
    <mergeCell ref="V63:AF63"/>
    <mergeCell ref="V64:AF64"/>
    <mergeCell ref="V65:AF65"/>
    <mergeCell ref="V66:AF66"/>
    <mergeCell ref="V67:AF67"/>
    <mergeCell ref="L66:U66"/>
    <mergeCell ref="L67:U67"/>
    <mergeCell ref="A87:AF87"/>
    <mergeCell ref="A88:AF88"/>
    <mergeCell ref="A90:AF90"/>
    <mergeCell ref="A91:AF91"/>
    <mergeCell ref="V74:AF74"/>
    <mergeCell ref="V75:AF75"/>
    <mergeCell ref="A93:AF93"/>
    <mergeCell ref="A94:AF94"/>
    <mergeCell ref="B96:AF96"/>
    <mergeCell ref="A78:K78"/>
    <mergeCell ref="A79:K79"/>
    <mergeCell ref="A81:K81"/>
    <mergeCell ref="L84:U84"/>
    <mergeCell ref="V84:AF84"/>
    <mergeCell ref="A83:K83"/>
    <mergeCell ref="L85:U85"/>
    <mergeCell ref="V85:AF85"/>
    <mergeCell ref="A84:K84"/>
    <mergeCell ref="L83:U83"/>
    <mergeCell ref="V83:AF83"/>
    <mergeCell ref="A85:K85"/>
    <mergeCell ref="V81:AF81"/>
    <mergeCell ref="V82:AF82"/>
    <mergeCell ref="L76:U76"/>
    <mergeCell ref="A183:AF183"/>
    <mergeCell ref="B174:AD174"/>
    <mergeCell ref="A176:AF176"/>
    <mergeCell ref="A177:AF177"/>
    <mergeCell ref="A178:AF178"/>
    <mergeCell ref="A180:AF180"/>
    <mergeCell ref="A55:K55"/>
    <mergeCell ref="A56:K56"/>
    <mergeCell ref="A181:AF181"/>
    <mergeCell ref="A171:M171"/>
    <mergeCell ref="N171:Q171"/>
    <mergeCell ref="R171:U171"/>
    <mergeCell ref="V171:Y171"/>
    <mergeCell ref="Z171:AC171"/>
    <mergeCell ref="AD171:AF171"/>
    <mergeCell ref="A172:M172"/>
    <mergeCell ref="N172:Q172"/>
    <mergeCell ref="R172:U172"/>
    <mergeCell ref="V172:Y172"/>
    <mergeCell ref="Z172:AC172"/>
    <mergeCell ref="AD172:AF172"/>
    <mergeCell ref="A169:M169"/>
    <mergeCell ref="A113:K113"/>
    <mergeCell ref="L113:AF113"/>
    <mergeCell ref="A192:AF192"/>
    <mergeCell ref="A193:AF193"/>
    <mergeCell ref="A195:AF195"/>
    <mergeCell ref="A196:AF196"/>
    <mergeCell ref="A184:AF184"/>
    <mergeCell ref="A186:AF186"/>
    <mergeCell ref="A187:AF187"/>
    <mergeCell ref="A189:AF189"/>
    <mergeCell ref="A190:AF190"/>
    <mergeCell ref="A197:AF197"/>
    <mergeCell ref="B199:AF199"/>
    <mergeCell ref="A212:AF212"/>
    <mergeCell ref="A201:X201"/>
    <mergeCell ref="Y201:AF201"/>
    <mergeCell ref="A202:X202"/>
    <mergeCell ref="Y202:AF202"/>
    <mergeCell ref="A203:AF203"/>
    <mergeCell ref="A204:AF204"/>
    <mergeCell ref="A213:AF213"/>
    <mergeCell ref="A214:AF214"/>
    <mergeCell ref="A215:AF215"/>
    <mergeCell ref="A206:AD206"/>
    <mergeCell ref="A207:S207"/>
    <mergeCell ref="T207:X207"/>
    <mergeCell ref="Z207:AD207"/>
    <mergeCell ref="A209:Q209"/>
    <mergeCell ref="T209:X209"/>
    <mergeCell ref="Z209:AD209"/>
    <mergeCell ref="N169:Q169"/>
    <mergeCell ref="R169:U169"/>
    <mergeCell ref="V169:Y169"/>
    <mergeCell ref="Z169:AC169"/>
    <mergeCell ref="AD169:AF169"/>
    <mergeCell ref="A170:M170"/>
    <mergeCell ref="N170:Q170"/>
    <mergeCell ref="R170:U170"/>
    <mergeCell ref="V170:Y170"/>
    <mergeCell ref="Z170:AC170"/>
    <mergeCell ref="AD170:AF170"/>
    <mergeCell ref="A165:M165"/>
    <mergeCell ref="N165:S165"/>
    <mergeCell ref="T165:Y165"/>
    <mergeCell ref="Z165:AF165"/>
    <mergeCell ref="A166:M166"/>
    <mergeCell ref="N166:S166"/>
    <mergeCell ref="T166:Y166"/>
    <mergeCell ref="Z166:AF166"/>
    <mergeCell ref="A168:M168"/>
    <mergeCell ref="N168:Q168"/>
    <mergeCell ref="R168:U168"/>
    <mergeCell ref="V168:Y168"/>
    <mergeCell ref="Z168:AC168"/>
    <mergeCell ref="AD168:AF168"/>
    <mergeCell ref="A164:M164"/>
    <mergeCell ref="N164:S164"/>
    <mergeCell ref="T164:Y164"/>
    <mergeCell ref="Z164:AF164"/>
    <mergeCell ref="A154:M154"/>
    <mergeCell ref="N154:V154"/>
    <mergeCell ref="W154:AF154"/>
    <mergeCell ref="A155:M155"/>
    <mergeCell ref="N155:V155"/>
    <mergeCell ref="W155:AF155"/>
    <mergeCell ref="A156:M156"/>
    <mergeCell ref="N156:V156"/>
    <mergeCell ref="W156:AF156"/>
    <mergeCell ref="A157:M157"/>
    <mergeCell ref="N157:V157"/>
    <mergeCell ref="W157:AF157"/>
    <mergeCell ref="B159:AF159"/>
    <mergeCell ref="A161:M161"/>
    <mergeCell ref="N161:S161"/>
    <mergeCell ref="T161:Y161"/>
    <mergeCell ref="Z161:AF161"/>
    <mergeCell ref="A162:M162"/>
    <mergeCell ref="N162:S162"/>
    <mergeCell ref="T162:Y162"/>
    <mergeCell ref="N151:V151"/>
    <mergeCell ref="W151:AF151"/>
    <mergeCell ref="A152:M152"/>
    <mergeCell ref="N152:V152"/>
    <mergeCell ref="W152:AF152"/>
    <mergeCell ref="A163:M163"/>
    <mergeCell ref="N163:S163"/>
    <mergeCell ref="T163:Y163"/>
    <mergeCell ref="Z163:AF163"/>
    <mergeCell ref="Z162:AF162"/>
    <mergeCell ref="L139:Z139"/>
    <mergeCell ref="AA139:AF139"/>
    <mergeCell ref="A140:K140"/>
    <mergeCell ref="L140:Z140"/>
    <mergeCell ref="AA140:AF140"/>
    <mergeCell ref="A153:M153"/>
    <mergeCell ref="N153:V153"/>
    <mergeCell ref="W153:AF153"/>
    <mergeCell ref="A146:M146"/>
    <mergeCell ref="N146:V146"/>
    <mergeCell ref="W146:AF146"/>
    <mergeCell ref="A147:M147"/>
    <mergeCell ref="N147:V147"/>
    <mergeCell ref="W147:AF147"/>
    <mergeCell ref="A148:M148"/>
    <mergeCell ref="N148:V148"/>
    <mergeCell ref="W148:AF148"/>
    <mergeCell ref="A149:M149"/>
    <mergeCell ref="N149:V149"/>
    <mergeCell ref="W149:AF149"/>
    <mergeCell ref="A150:M150"/>
    <mergeCell ref="N150:V150"/>
    <mergeCell ref="W150:AF150"/>
    <mergeCell ref="A151:M151"/>
    <mergeCell ref="A142:K142"/>
    <mergeCell ref="L142:AF142"/>
    <mergeCell ref="B144:AF144"/>
    <mergeCell ref="B129:AF129"/>
    <mergeCell ref="A131:AF131"/>
    <mergeCell ref="A122:K123"/>
    <mergeCell ref="L122:R122"/>
    <mergeCell ref="S122:Z122"/>
    <mergeCell ref="AA122:AF122"/>
    <mergeCell ref="L123:R123"/>
    <mergeCell ref="S123:Z123"/>
    <mergeCell ref="AA123:AF123"/>
    <mergeCell ref="A124:K124"/>
    <mergeCell ref="A136:AF136"/>
    <mergeCell ref="A132:K133"/>
    <mergeCell ref="L132:AF132"/>
    <mergeCell ref="L133:AF133"/>
    <mergeCell ref="A134:K135"/>
    <mergeCell ref="L134:AF134"/>
    <mergeCell ref="L135:AF135"/>
    <mergeCell ref="A138:K138"/>
    <mergeCell ref="L138:Z138"/>
    <mergeCell ref="AA138:AF138"/>
    <mergeCell ref="A139:K139"/>
    <mergeCell ref="L117:AF117"/>
    <mergeCell ref="A126:AF126"/>
    <mergeCell ref="A127:AF127"/>
    <mergeCell ref="L124:AF124"/>
    <mergeCell ref="A118:K118"/>
    <mergeCell ref="L118:AF118"/>
    <mergeCell ref="A119:K119"/>
    <mergeCell ref="L119:AF119"/>
    <mergeCell ref="A120:K121"/>
    <mergeCell ref="L120:AF121"/>
    <mergeCell ref="A117:K117"/>
    <mergeCell ref="L114:AF114"/>
    <mergeCell ref="A98:K98"/>
    <mergeCell ref="L98:AF98"/>
    <mergeCell ref="A99:K99"/>
    <mergeCell ref="A100:K100"/>
    <mergeCell ref="L100:AF100"/>
    <mergeCell ref="L99:U99"/>
    <mergeCell ref="W99:AF99"/>
    <mergeCell ref="A104:K106"/>
    <mergeCell ref="L104:AC104"/>
    <mergeCell ref="AD104:AF104"/>
    <mergeCell ref="L105:AC105"/>
    <mergeCell ref="A103:K103"/>
    <mergeCell ref="L103:AF103"/>
    <mergeCell ref="A101:K101"/>
    <mergeCell ref="L101:AF101"/>
    <mergeCell ref="A102:K102"/>
    <mergeCell ref="L102:AF102"/>
    <mergeCell ref="AD105:AF105"/>
    <mergeCell ref="L106:AC106"/>
    <mergeCell ref="AD106:AF106"/>
    <mergeCell ref="A114:K116"/>
    <mergeCell ref="A107:K107"/>
    <mergeCell ref="L107:AF107"/>
    <mergeCell ref="Q30:W30"/>
    <mergeCell ref="L31:P31"/>
    <mergeCell ref="X30:AA30"/>
    <mergeCell ref="V70:AF70"/>
    <mergeCell ref="V71:AF71"/>
    <mergeCell ref="A69:K69"/>
    <mergeCell ref="V54:AF54"/>
    <mergeCell ref="L61:U61"/>
    <mergeCell ref="A61:K62"/>
    <mergeCell ref="V52:AF52"/>
    <mergeCell ref="V53:AF53"/>
    <mergeCell ref="A44:K44"/>
    <mergeCell ref="L46:U46"/>
    <mergeCell ref="A45:K45"/>
    <mergeCell ref="V44:AF44"/>
    <mergeCell ref="AB33:AF33"/>
    <mergeCell ref="A40:K40"/>
    <mergeCell ref="L33:P33"/>
    <mergeCell ref="Q33:W33"/>
    <mergeCell ref="X33:AA33"/>
    <mergeCell ref="L32:P32"/>
    <mergeCell ref="Q32:W32"/>
    <mergeCell ref="A34:K34"/>
    <mergeCell ref="L34:AF34"/>
    <mergeCell ref="V41:AF41"/>
    <mergeCell ref="L44:U44"/>
    <mergeCell ref="L45:U45"/>
    <mergeCell ref="V46:AF46"/>
    <mergeCell ref="A25:K25"/>
    <mergeCell ref="L25:AF25"/>
    <mergeCell ref="L22:AF22"/>
    <mergeCell ref="L21:AF21"/>
    <mergeCell ref="A27:K27"/>
    <mergeCell ref="L27:AF27"/>
    <mergeCell ref="L28:AF28"/>
    <mergeCell ref="L23:Q23"/>
    <mergeCell ref="R23:AF23"/>
    <mergeCell ref="A24:K24"/>
    <mergeCell ref="L24:AF24"/>
    <mergeCell ref="A28:K29"/>
    <mergeCell ref="L29:AF29"/>
    <mergeCell ref="Q31:W31"/>
    <mergeCell ref="X31:AA31"/>
    <mergeCell ref="AB31:AF31"/>
    <mergeCell ref="A38:K38"/>
    <mergeCell ref="A30:K33"/>
    <mergeCell ref="AB30:AF30"/>
    <mergeCell ref="L30:P30"/>
    <mergeCell ref="T3:AF3"/>
    <mergeCell ref="T4:AF4"/>
    <mergeCell ref="A6:AF6"/>
    <mergeCell ref="A8:P8"/>
    <mergeCell ref="Q8:AF8"/>
    <mergeCell ref="L26:AF26"/>
    <mergeCell ref="A22:K22"/>
    <mergeCell ref="A23:K23"/>
    <mergeCell ref="A20:K20"/>
    <mergeCell ref="L20:AF20"/>
    <mergeCell ref="A11:P11"/>
    <mergeCell ref="Q11:AF11"/>
    <mergeCell ref="A12:P12"/>
    <mergeCell ref="Q12:AF12"/>
    <mergeCell ref="A26:K26"/>
    <mergeCell ref="A9:P9"/>
    <mergeCell ref="Q9:AF9"/>
    <mergeCell ref="A14:AF14"/>
    <mergeCell ref="A15:AF15"/>
    <mergeCell ref="A16:AF16"/>
    <mergeCell ref="B18:AF18"/>
    <mergeCell ref="A19:K19"/>
    <mergeCell ref="L19:AF19"/>
    <mergeCell ref="A21:K21"/>
  </mergeCells>
  <dataValidations count="6">
    <dataValidation type="list" allowBlank="1" showInputMessage="1" showErrorMessage="1" sqref="T4:AF4">
      <formula1>"Департамент___________, Департамент корпоративного бизнеса, Департамент директивного кредитования"</formula1>
    </dataValidation>
    <dataValidation type="list" allowBlank="1" showInputMessage="1" showErrorMessage="1" sqref="Q12:AF12">
      <formula1>$FM$1:$FM$8</formula1>
    </dataValidation>
    <dataValidation type="list" allowBlank="1" showInputMessage="1" showErrorMessage="1" sqref="L19:AF19">
      <formula1>$FM$10:$FM$14</formula1>
    </dataValidation>
    <dataValidation type="list" allowBlank="1" showInputMessage="1" showErrorMessage="1" sqref="C51:G51">
      <formula1>$U$15:$U$18</formula1>
    </dataValidation>
    <dataValidation type="list" allowBlank="1" showInputMessage="1" showErrorMessage="1" sqref="C63:G63">
      <formula1>"на финансирование внеоборотных активов, на финансирование оборотных активов"</formula1>
    </dataValidation>
    <dataValidation type="list" allowBlank="1" showInputMessage="1" showErrorMessage="1" sqref="D72:G72">
      <formula1>$S$15:$S$22</formula1>
    </dataValidation>
  </dataValidations>
  <pageMargins left="0.7" right="0.7" top="0.75" bottom="0.75" header="0.3" footer="0.3"/>
  <pageSetup paperSize="9" scale="93" orientation="portrait" r:id="rId1"/>
  <rowBreaks count="1" manualBreakCount="1">
    <brk id="142" max="3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0">
    <tabColor rgb="FFFFC000"/>
  </sheetPr>
  <dimension ref="A1:BJ189"/>
  <sheetViews>
    <sheetView view="pageBreakPreview" topLeftCell="A16" zoomScale="70" zoomScaleNormal="100" zoomScaleSheetLayoutView="70" workbookViewId="0">
      <selection activeCell="A156" sqref="A156:G156"/>
    </sheetView>
  </sheetViews>
  <sheetFormatPr defaultRowHeight="15.75" outlineLevelRow="1" x14ac:dyDescent="0.25"/>
  <cols>
    <col min="1" max="1" width="9.140625" style="67"/>
    <col min="2" max="2" width="8.7109375" style="67" customWidth="1"/>
    <col min="3" max="4" width="8.85546875" style="67" customWidth="1"/>
    <col min="5" max="5" width="14.7109375" style="67" customWidth="1"/>
    <col min="6" max="6" width="13.85546875" style="67" customWidth="1"/>
    <col min="7" max="7" width="9.28515625" style="67" customWidth="1"/>
    <col min="8" max="8" width="14.7109375" style="67" customWidth="1"/>
    <col min="9" max="9" width="12.5703125" style="67" customWidth="1"/>
    <col min="10" max="10" width="11.28515625" style="67" customWidth="1"/>
    <col min="11" max="11" width="15.28515625" style="67" customWidth="1"/>
    <col min="12" max="12" width="4.28515625" style="67" customWidth="1"/>
    <col min="13" max="13" width="7.140625" style="67" customWidth="1"/>
    <col min="14" max="14" width="12.28515625" style="67" customWidth="1"/>
    <col min="15" max="15" width="14.5703125" style="67" customWidth="1"/>
    <col min="16" max="17" width="9.140625" style="67"/>
    <col min="18" max="18" width="9.85546875" style="67" customWidth="1"/>
    <col min="19" max="21" width="9.140625" style="9"/>
    <col min="22" max="22" width="10" style="276" customWidth="1"/>
    <col min="23" max="44" width="10" style="67" customWidth="1"/>
    <col min="45" max="48" width="2.85546875" style="67" customWidth="1"/>
    <col min="49" max="52" width="2.85546875" style="67" hidden="1" customWidth="1"/>
    <col min="53" max="54" width="10" style="276" hidden="1" customWidth="1"/>
    <col min="55" max="55" width="10" style="425" hidden="1" customWidth="1"/>
    <col min="56" max="57" width="0" style="67" hidden="1" customWidth="1"/>
    <col min="58" max="16384" width="9.140625" style="67"/>
  </cols>
  <sheetData>
    <row r="1" spans="1:62" ht="30" x14ac:dyDescent="0.25">
      <c r="A1" s="81"/>
      <c r="B1" s="81"/>
      <c r="C1" s="81"/>
      <c r="D1" s="80"/>
      <c r="E1" s="80"/>
      <c r="F1" s="80"/>
      <c r="G1" s="80"/>
      <c r="H1" s="80"/>
      <c r="I1" s="80"/>
      <c r="J1" s="80"/>
      <c r="K1" s="80"/>
      <c r="L1" s="80"/>
      <c r="M1" s="349"/>
      <c r="N1" s="349"/>
      <c r="O1" s="80"/>
      <c r="AP1" s="271"/>
      <c r="AQ1" s="271"/>
      <c r="AR1" s="271"/>
      <c r="AS1" s="271"/>
      <c r="AT1" s="271"/>
      <c r="AU1" s="271"/>
      <c r="AV1" s="271"/>
      <c r="AW1" s="271"/>
      <c r="AX1" s="271"/>
      <c r="AY1" s="271"/>
      <c r="AZ1" s="271"/>
      <c r="BA1" s="421" t="s">
        <v>505</v>
      </c>
      <c r="BB1" s="272"/>
      <c r="BC1" s="422" t="s">
        <v>504</v>
      </c>
      <c r="BD1" s="271"/>
      <c r="BE1" s="271"/>
      <c r="BF1" s="271"/>
      <c r="BG1" s="271"/>
      <c r="BH1" s="271"/>
      <c r="BI1" s="271"/>
      <c r="BJ1" s="271"/>
    </row>
    <row r="2" spans="1:62" x14ac:dyDescent="0.25">
      <c r="A2" s="80"/>
      <c r="B2" s="80"/>
      <c r="C2" s="80"/>
      <c r="D2" s="80"/>
      <c r="E2" s="80"/>
      <c r="F2" s="80"/>
      <c r="G2" s="80"/>
      <c r="H2" s="80"/>
      <c r="I2" s="80"/>
      <c r="J2" s="80"/>
      <c r="K2" s="80"/>
      <c r="L2" s="80"/>
      <c r="M2" s="80"/>
      <c r="N2" s="80"/>
      <c r="O2" s="80"/>
      <c r="AP2" s="271"/>
      <c r="AQ2" s="271"/>
      <c r="AR2" s="271"/>
      <c r="AS2" s="271"/>
      <c r="AT2" s="271"/>
      <c r="AU2" s="271"/>
      <c r="AV2" s="271"/>
      <c r="AW2" s="271"/>
      <c r="AX2" s="271"/>
      <c r="AY2" s="271"/>
      <c r="AZ2" s="271"/>
      <c r="BA2" s="331" t="s">
        <v>1135</v>
      </c>
      <c r="BB2" s="272"/>
      <c r="BC2" s="423" t="s">
        <v>41</v>
      </c>
      <c r="BD2" s="271"/>
      <c r="BE2" s="271"/>
      <c r="BF2" s="271"/>
      <c r="BG2" s="271"/>
      <c r="BH2" s="271"/>
      <c r="BI2" s="271"/>
      <c r="BJ2" s="271"/>
    </row>
    <row r="3" spans="1:62" x14ac:dyDescent="0.25">
      <c r="A3" s="80"/>
      <c r="B3" s="80"/>
      <c r="C3" s="80"/>
      <c r="D3" s="80"/>
      <c r="E3" s="80"/>
      <c r="F3" s="80"/>
      <c r="G3" s="80"/>
      <c r="H3" s="80"/>
      <c r="I3" s="80"/>
      <c r="J3" s="80"/>
      <c r="K3" s="80"/>
      <c r="L3" s="80"/>
      <c r="M3" s="80"/>
      <c r="N3" s="80"/>
      <c r="O3" s="80"/>
      <c r="AP3" s="271"/>
      <c r="AQ3" s="271"/>
      <c r="AR3" s="271"/>
      <c r="AS3" s="271"/>
      <c r="AT3" s="271"/>
      <c r="AU3" s="271"/>
      <c r="AV3" s="271"/>
      <c r="AW3" s="271"/>
      <c r="AX3" s="271"/>
      <c r="AY3" s="271"/>
      <c r="AZ3" s="271"/>
      <c r="BA3" s="331" t="s">
        <v>100</v>
      </c>
      <c r="BB3" s="272"/>
      <c r="BC3" s="423" t="s">
        <v>42</v>
      </c>
      <c r="BD3" s="271"/>
      <c r="BE3" s="271"/>
      <c r="BF3" s="271"/>
      <c r="BG3" s="271"/>
      <c r="BH3" s="271"/>
      <c r="BI3" s="271"/>
      <c r="BJ3" s="271"/>
    </row>
    <row r="4" spans="1:62" x14ac:dyDescent="0.25">
      <c r="A4" s="80"/>
      <c r="B4" s="80"/>
      <c r="C4" s="80"/>
      <c r="D4" s="80"/>
      <c r="E4" s="80"/>
      <c r="F4" s="80"/>
      <c r="G4" s="80"/>
      <c r="H4" s="80"/>
      <c r="I4" s="80"/>
      <c r="J4" s="80" t="s">
        <v>422</v>
      </c>
      <c r="K4" s="80"/>
      <c r="L4" s="80"/>
      <c r="M4" s="80"/>
      <c r="N4" s="80"/>
      <c r="O4" s="80"/>
      <c r="AP4" s="271"/>
      <c r="AQ4" s="271"/>
      <c r="AR4" s="271"/>
      <c r="AS4" s="271"/>
      <c r="AT4" s="271"/>
      <c r="AU4" s="271"/>
      <c r="AV4" s="271"/>
      <c r="AW4" s="271"/>
      <c r="AX4" s="271"/>
      <c r="AY4" s="271"/>
      <c r="AZ4" s="271"/>
      <c r="BA4" s="331" t="s">
        <v>507</v>
      </c>
      <c r="BB4" s="272"/>
      <c r="BC4" s="423" t="s">
        <v>43</v>
      </c>
      <c r="BD4" s="271"/>
      <c r="BE4" s="271"/>
      <c r="BF4" s="271"/>
      <c r="BG4" s="271"/>
      <c r="BH4" s="271"/>
      <c r="BI4" s="271"/>
      <c r="BJ4" s="271"/>
    </row>
    <row r="5" spans="1:62" x14ac:dyDescent="0.25">
      <c r="A5" s="80"/>
      <c r="B5" s="80"/>
      <c r="C5" s="80"/>
      <c r="D5" s="80"/>
      <c r="E5" s="80"/>
      <c r="F5" s="80"/>
      <c r="G5" s="80"/>
      <c r="H5" s="80"/>
      <c r="I5" s="80"/>
      <c r="J5" s="80"/>
      <c r="K5" s="80"/>
      <c r="L5" s="80"/>
      <c r="M5" s="80"/>
      <c r="N5" s="80"/>
      <c r="O5" s="80"/>
      <c r="AP5" s="271"/>
      <c r="AQ5" s="271"/>
      <c r="AR5" s="271"/>
      <c r="AS5" s="271"/>
      <c r="AT5" s="271"/>
      <c r="AU5" s="271"/>
      <c r="AV5" s="271"/>
      <c r="AW5" s="271"/>
      <c r="AX5" s="271"/>
      <c r="AY5" s="271"/>
      <c r="AZ5" s="271"/>
      <c r="BA5" s="331" t="s">
        <v>1138</v>
      </c>
      <c r="BB5" s="272"/>
      <c r="BC5" s="423" t="s">
        <v>44</v>
      </c>
      <c r="BD5" s="271"/>
      <c r="BE5" s="271"/>
      <c r="BF5" s="271"/>
      <c r="BG5" s="271"/>
      <c r="BH5" s="271"/>
      <c r="BI5" s="271"/>
      <c r="BJ5" s="271"/>
    </row>
    <row r="6" spans="1:62" x14ac:dyDescent="0.25">
      <c r="A6" s="80"/>
      <c r="B6" s="80"/>
      <c r="C6" s="80"/>
      <c r="D6" s="80"/>
      <c r="E6" s="80"/>
      <c r="F6" s="80"/>
      <c r="G6" s="80"/>
      <c r="H6" s="80"/>
      <c r="I6" s="80"/>
      <c r="J6" s="80"/>
      <c r="K6" s="80"/>
      <c r="L6" s="80"/>
      <c r="M6" s="80"/>
      <c r="N6" s="80"/>
      <c r="O6" s="80"/>
      <c r="AP6" s="271"/>
      <c r="AQ6" s="271"/>
      <c r="AR6" s="271"/>
      <c r="AS6" s="271"/>
      <c r="AT6" s="271"/>
      <c r="AU6" s="271"/>
      <c r="AV6" s="271"/>
      <c r="AW6" s="271"/>
      <c r="AX6" s="271"/>
      <c r="AY6" s="271"/>
      <c r="AZ6" s="271"/>
      <c r="BA6" s="331" t="s">
        <v>1136</v>
      </c>
      <c r="BB6" s="272"/>
      <c r="BC6" s="423"/>
      <c r="BD6" s="271"/>
      <c r="BE6" s="271"/>
      <c r="BF6" s="271"/>
      <c r="BG6" s="271"/>
      <c r="BH6" s="271"/>
      <c r="BI6" s="271"/>
      <c r="BJ6" s="271"/>
    </row>
    <row r="7" spans="1:62" x14ac:dyDescent="0.25">
      <c r="A7" s="80"/>
      <c r="B7" s="80"/>
      <c r="C7" s="80"/>
      <c r="D7" s="80"/>
      <c r="E7" s="80"/>
      <c r="F7" s="80"/>
      <c r="G7" s="80"/>
      <c r="H7" s="80"/>
      <c r="I7" s="80"/>
      <c r="J7" s="80"/>
      <c r="K7" s="80"/>
      <c r="L7" s="80"/>
      <c r="M7" s="80"/>
      <c r="N7" s="80"/>
      <c r="O7" s="80"/>
      <c r="AP7" s="271"/>
      <c r="AQ7" s="271"/>
      <c r="AR7" s="271"/>
      <c r="AS7" s="271"/>
      <c r="AT7" s="271"/>
      <c r="AU7" s="271"/>
      <c r="AV7" s="271"/>
      <c r="AW7" s="271"/>
      <c r="AX7" s="271"/>
      <c r="AY7" s="271"/>
      <c r="AZ7" s="271"/>
      <c r="BA7" s="331" t="s">
        <v>1137</v>
      </c>
      <c r="BB7" s="272"/>
      <c r="BC7" s="423" t="s">
        <v>106</v>
      </c>
      <c r="BD7" s="271"/>
      <c r="BE7" s="271"/>
      <c r="BF7" s="271"/>
      <c r="BG7" s="271"/>
      <c r="BH7" s="271"/>
      <c r="BI7" s="271"/>
      <c r="BJ7" s="271"/>
    </row>
    <row r="8" spans="1:62" x14ac:dyDescent="0.25">
      <c r="A8" s="33" t="s">
        <v>2</v>
      </c>
      <c r="B8" s="33"/>
      <c r="C8" s="33"/>
      <c r="D8" s="33"/>
      <c r="E8" s="33"/>
      <c r="F8" s="80"/>
      <c r="G8" s="80"/>
      <c r="H8" s="80"/>
      <c r="I8" s="80"/>
      <c r="J8" s="80"/>
      <c r="K8" s="80"/>
      <c r="L8" s="80"/>
      <c r="M8" s="80"/>
      <c r="N8" s="80"/>
      <c r="O8" s="80"/>
      <c r="AP8" s="271"/>
      <c r="AQ8" s="271"/>
      <c r="AR8" s="271"/>
      <c r="AS8" s="271"/>
      <c r="AT8" s="271"/>
      <c r="AU8" s="271"/>
      <c r="AV8" s="271"/>
      <c r="AW8" s="271"/>
      <c r="AX8" s="271"/>
      <c r="AY8" s="271"/>
      <c r="AZ8" s="271"/>
      <c r="BA8" s="331" t="s">
        <v>512</v>
      </c>
      <c r="BB8" s="272"/>
      <c r="BC8" s="423" t="s">
        <v>544</v>
      </c>
      <c r="BD8" s="271"/>
      <c r="BE8" s="271"/>
      <c r="BF8" s="271"/>
      <c r="BG8" s="271"/>
      <c r="BH8" s="271"/>
      <c r="BI8" s="271"/>
      <c r="BJ8" s="271"/>
    </row>
    <row r="9" spans="1:62" x14ac:dyDescent="0.25">
      <c r="A9" s="33" t="s">
        <v>1027</v>
      </c>
      <c r="B9" s="33"/>
      <c r="C9" s="33"/>
      <c r="D9" s="33"/>
      <c r="E9" s="33"/>
      <c r="F9" s="80"/>
      <c r="G9" s="80"/>
      <c r="H9" s="80"/>
      <c r="I9" s="80"/>
      <c r="J9" s="80"/>
      <c r="K9" s="80"/>
      <c r="L9" s="80"/>
      <c r="M9" s="80"/>
      <c r="N9" s="80"/>
      <c r="O9" s="80"/>
      <c r="AP9" s="271"/>
      <c r="AQ9" s="271"/>
      <c r="AR9" s="271"/>
      <c r="AS9" s="271"/>
      <c r="AT9" s="271"/>
      <c r="AU9" s="271"/>
      <c r="AV9" s="271"/>
      <c r="AW9" s="271"/>
      <c r="AX9" s="271"/>
      <c r="AY9" s="271"/>
      <c r="AZ9" s="271"/>
      <c r="BA9" s="331" t="s">
        <v>1140</v>
      </c>
      <c r="BB9" s="272"/>
      <c r="BC9" s="423" t="s">
        <v>545</v>
      </c>
      <c r="BD9" s="271"/>
      <c r="BE9" s="271"/>
      <c r="BF9" s="271"/>
      <c r="BG9" s="271"/>
      <c r="BH9" s="271"/>
      <c r="BI9" s="271"/>
      <c r="BJ9" s="271"/>
    </row>
    <row r="10" spans="1:62" x14ac:dyDescent="0.25">
      <c r="A10" s="80"/>
      <c r="B10" s="80"/>
      <c r="C10" s="80"/>
      <c r="D10" s="80"/>
      <c r="E10" s="80"/>
      <c r="F10" s="80"/>
      <c r="G10" s="80"/>
      <c r="H10" s="80"/>
      <c r="I10" s="80"/>
      <c r="J10" s="80"/>
      <c r="K10" s="80"/>
      <c r="L10" s="80"/>
      <c r="M10" s="80"/>
      <c r="N10" s="80"/>
      <c r="O10" s="80"/>
      <c r="AP10" s="271"/>
      <c r="AQ10" s="271"/>
      <c r="AR10" s="271"/>
      <c r="AS10" s="271"/>
      <c r="AT10" s="271"/>
      <c r="AU10" s="271"/>
      <c r="AV10" s="271"/>
      <c r="AW10" s="271"/>
      <c r="AX10" s="271"/>
      <c r="AY10" s="271"/>
      <c r="AZ10" s="271"/>
      <c r="BA10" s="331" t="s">
        <v>508</v>
      </c>
      <c r="BB10" s="272"/>
      <c r="BC10" s="424"/>
      <c r="BD10" s="271"/>
      <c r="BE10" s="271"/>
      <c r="BF10" s="271"/>
      <c r="BG10" s="271"/>
      <c r="BH10" s="271"/>
      <c r="BI10" s="271"/>
      <c r="BJ10" s="271"/>
    </row>
    <row r="11" spans="1:62" x14ac:dyDescent="0.25">
      <c r="A11" s="80"/>
      <c r="B11" s="1159" t="s">
        <v>52</v>
      </c>
      <c r="C11" s="1159"/>
      <c r="D11" s="1159"/>
      <c r="E11" s="1159"/>
      <c r="F11" s="1159"/>
      <c r="G11" s="1159"/>
      <c r="H11" s="1159"/>
      <c r="I11" s="1159"/>
      <c r="J11" s="1159"/>
      <c r="K11" s="1159"/>
      <c r="L11" s="1159"/>
      <c r="M11" s="1159"/>
      <c r="N11" s="1159"/>
      <c r="O11" s="80"/>
      <c r="AP11" s="271"/>
      <c r="AQ11" s="271"/>
      <c r="AR11" s="271"/>
      <c r="AS11" s="271"/>
      <c r="AT11" s="271"/>
      <c r="AU11" s="271"/>
      <c r="AV11" s="271"/>
      <c r="AW11" s="271"/>
      <c r="AX11" s="271"/>
      <c r="AY11" s="271"/>
      <c r="AZ11" s="271"/>
      <c r="BA11" s="331" t="s">
        <v>511</v>
      </c>
      <c r="BB11" s="272"/>
      <c r="BC11" s="424"/>
      <c r="BD11" s="271"/>
      <c r="BE11" s="271"/>
      <c r="BF11" s="271"/>
      <c r="BG11" s="271"/>
      <c r="BH11" s="271"/>
      <c r="BI11" s="271"/>
      <c r="BJ11" s="271"/>
    </row>
    <row r="12" spans="1:62" x14ac:dyDescent="0.25">
      <c r="A12" s="80"/>
      <c r="B12" s="1152" t="s">
        <v>53</v>
      </c>
      <c r="C12" s="1152"/>
      <c r="D12" s="1152"/>
      <c r="E12" s="1152"/>
      <c r="F12" s="1152"/>
      <c r="G12" s="1152"/>
      <c r="H12" s="1152"/>
      <c r="I12" s="1152"/>
      <c r="J12" s="1152"/>
      <c r="K12" s="1152"/>
      <c r="L12" s="1152"/>
      <c r="M12" s="1152"/>
      <c r="N12" s="1152"/>
      <c r="O12" s="80"/>
      <c r="AP12" s="271"/>
      <c r="AQ12" s="271"/>
      <c r="AR12" s="271"/>
      <c r="AS12" s="271"/>
      <c r="AT12" s="271"/>
      <c r="AU12" s="271"/>
      <c r="AV12" s="271"/>
      <c r="AW12" s="271"/>
      <c r="AX12" s="271"/>
      <c r="AY12" s="271"/>
      <c r="AZ12" s="271"/>
      <c r="BA12" s="331" t="s">
        <v>506</v>
      </c>
      <c r="BB12" s="272"/>
      <c r="BC12" s="424"/>
      <c r="BD12" s="271"/>
      <c r="BE12" s="271"/>
      <c r="BF12" s="271"/>
      <c r="BG12" s="271"/>
      <c r="BH12" s="271"/>
      <c r="BI12" s="271"/>
      <c r="BJ12" s="271"/>
    </row>
    <row r="13" spans="1:62" x14ac:dyDescent="0.25">
      <c r="A13" s="80"/>
      <c r="B13" s="1183" t="s">
        <v>54</v>
      </c>
      <c r="C13" s="1183"/>
      <c r="D13" s="1183"/>
      <c r="E13" s="1183"/>
      <c r="F13" s="1183"/>
      <c r="G13" s="1183"/>
      <c r="H13" s="1183"/>
      <c r="I13" s="1183"/>
      <c r="J13" s="1183"/>
      <c r="K13" s="1183"/>
      <c r="L13" s="1183"/>
      <c r="M13" s="1183"/>
      <c r="N13" s="1183"/>
      <c r="O13" s="1183"/>
      <c r="AP13" s="271"/>
      <c r="AQ13" s="271"/>
      <c r="AR13" s="271"/>
      <c r="AS13" s="271"/>
      <c r="AT13" s="271"/>
      <c r="AU13" s="271"/>
      <c r="AV13" s="271"/>
      <c r="AW13" s="271"/>
      <c r="AX13" s="271"/>
      <c r="AY13" s="271"/>
      <c r="AZ13" s="271"/>
      <c r="BA13" s="331" t="s">
        <v>1142</v>
      </c>
      <c r="BB13" s="272"/>
      <c r="BC13" s="424"/>
      <c r="BD13" s="271"/>
      <c r="BE13" s="271"/>
      <c r="BF13" s="271"/>
      <c r="BG13" s="271"/>
      <c r="BH13" s="271"/>
      <c r="BI13" s="271"/>
      <c r="BJ13" s="271"/>
    </row>
    <row r="14" spans="1:62" x14ac:dyDescent="0.25">
      <c r="A14" s="80"/>
      <c r="B14" s="1152" t="s">
        <v>55</v>
      </c>
      <c r="C14" s="1152"/>
      <c r="D14" s="1152"/>
      <c r="E14" s="1152"/>
      <c r="F14" s="1152"/>
      <c r="G14" s="1152"/>
      <c r="H14" s="1152"/>
      <c r="I14" s="1152"/>
      <c r="J14" s="1152"/>
      <c r="K14" s="1152"/>
      <c r="L14" s="1152"/>
      <c r="M14" s="1152"/>
      <c r="N14" s="1152"/>
      <c r="O14" s="80"/>
      <c r="AP14" s="271"/>
      <c r="AQ14" s="271"/>
      <c r="AR14" s="271"/>
      <c r="AS14" s="271"/>
      <c r="AT14" s="271"/>
      <c r="AU14" s="271"/>
      <c r="AV14" s="271"/>
      <c r="AW14" s="271"/>
      <c r="AX14" s="271"/>
      <c r="AY14" s="271"/>
      <c r="AZ14" s="271"/>
      <c r="BA14" s="331" t="s">
        <v>1143</v>
      </c>
      <c r="BB14" s="272"/>
      <c r="BC14" s="424"/>
      <c r="BD14" s="271"/>
      <c r="BE14" s="271"/>
      <c r="BF14" s="271"/>
      <c r="BG14" s="271"/>
      <c r="BH14" s="271"/>
      <c r="BI14" s="271"/>
      <c r="BJ14" s="271"/>
    </row>
    <row r="15" spans="1:62" x14ac:dyDescent="0.25">
      <c r="A15" s="1171" t="s">
        <v>56</v>
      </c>
      <c r="B15" s="1171"/>
      <c r="C15" s="1171"/>
      <c r="D15" s="1171"/>
      <c r="E15" s="1171"/>
      <c r="F15" s="1171"/>
      <c r="G15" s="1184"/>
      <c r="H15" s="1184"/>
      <c r="I15" s="1184"/>
      <c r="J15" s="1184"/>
      <c r="K15" s="1184"/>
      <c r="L15" s="1184"/>
      <c r="M15" s="1184"/>
      <c r="N15" s="1184"/>
      <c r="O15" s="1184"/>
      <c r="AP15" s="271"/>
      <c r="AQ15" s="271"/>
      <c r="AR15" s="271"/>
      <c r="AS15" s="271"/>
      <c r="AT15" s="271"/>
      <c r="AU15" s="271"/>
      <c r="AV15" s="271"/>
      <c r="AW15" s="271"/>
      <c r="AX15" s="271"/>
      <c r="AY15" s="271"/>
      <c r="AZ15" s="271"/>
      <c r="BA15" s="331" t="s">
        <v>1141</v>
      </c>
      <c r="BB15" s="272"/>
      <c r="BC15" s="424"/>
      <c r="BD15" s="271"/>
      <c r="BE15" s="271"/>
      <c r="BF15" s="271"/>
      <c r="BG15" s="271"/>
      <c r="BH15" s="271"/>
      <c r="BI15" s="271"/>
      <c r="BJ15" s="271"/>
    </row>
    <row r="16" spans="1:62" x14ac:dyDescent="0.25">
      <c r="A16" s="1185"/>
      <c r="B16" s="1185"/>
      <c r="C16" s="1185"/>
      <c r="D16" s="1185"/>
      <c r="E16" s="1185"/>
      <c r="F16" s="1185"/>
      <c r="G16" s="1185" t="s">
        <v>57</v>
      </c>
      <c r="H16" s="1185"/>
      <c r="I16" s="1185"/>
      <c r="J16" s="68"/>
      <c r="K16" s="1185" t="s">
        <v>58</v>
      </c>
      <c r="L16" s="1185"/>
      <c r="M16" s="1185"/>
      <c r="N16" s="1185"/>
      <c r="O16" s="68"/>
      <c r="AP16" s="271"/>
      <c r="AQ16" s="271"/>
      <c r="AR16" s="271"/>
      <c r="AS16" s="271"/>
      <c r="AT16" s="271"/>
      <c r="AU16" s="271"/>
      <c r="AV16" s="271"/>
      <c r="AW16" s="271"/>
      <c r="AX16" s="271"/>
      <c r="AY16" s="271"/>
      <c r="AZ16" s="271"/>
      <c r="BA16" s="331" t="s">
        <v>1139</v>
      </c>
      <c r="BB16" s="272"/>
      <c r="BC16" s="424"/>
      <c r="BD16" s="271"/>
      <c r="BE16" s="271"/>
      <c r="BF16" s="271"/>
      <c r="BG16" s="271"/>
      <c r="BH16" s="271"/>
      <c r="BI16" s="271"/>
      <c r="BJ16" s="271"/>
    </row>
    <row r="17" spans="1:62" x14ac:dyDescent="0.25">
      <c r="A17" s="1171" t="s">
        <v>59</v>
      </c>
      <c r="B17" s="1171"/>
      <c r="C17" s="1171"/>
      <c r="D17" s="1171"/>
      <c r="E17" s="1171"/>
      <c r="F17" s="1171"/>
      <c r="G17" s="1172" t="s">
        <v>422</v>
      </c>
      <c r="H17" s="1172"/>
      <c r="I17" s="1172"/>
      <c r="J17" s="1172"/>
      <c r="K17" s="1172"/>
      <c r="L17" s="1172"/>
      <c r="M17" s="1172"/>
      <c r="N17" s="1172"/>
      <c r="O17" s="1172"/>
      <c r="AP17" s="271"/>
      <c r="AQ17" s="271"/>
      <c r="AR17" s="271"/>
      <c r="AS17" s="271"/>
      <c r="AT17" s="271"/>
      <c r="AU17" s="271"/>
      <c r="AV17" s="271"/>
      <c r="AW17" s="271"/>
      <c r="AX17" s="271"/>
      <c r="AY17" s="271"/>
      <c r="AZ17" s="271"/>
      <c r="BA17" s="331" t="s">
        <v>513</v>
      </c>
      <c r="BB17" s="272"/>
      <c r="BC17" s="424"/>
      <c r="BD17" s="271"/>
      <c r="BE17" s="271"/>
      <c r="BF17" s="271"/>
      <c r="BG17" s="271"/>
      <c r="BH17" s="271"/>
      <c r="BI17" s="271"/>
      <c r="BJ17" s="271"/>
    </row>
    <row r="18" spans="1:62" x14ac:dyDescent="0.25">
      <c r="A18" s="1171" t="s">
        <v>60</v>
      </c>
      <c r="B18" s="1171"/>
      <c r="C18" s="1171"/>
      <c r="D18" s="1171"/>
      <c r="E18" s="1171"/>
      <c r="F18" s="1171"/>
      <c r="G18" s="1172"/>
      <c r="H18" s="1172"/>
      <c r="I18" s="1172"/>
      <c r="J18" s="1172"/>
      <c r="K18" s="1172"/>
      <c r="L18" s="1172"/>
      <c r="M18" s="1172"/>
      <c r="N18" s="1172"/>
      <c r="O18" s="1172"/>
      <c r="AP18" s="271"/>
      <c r="AQ18" s="271"/>
      <c r="AR18" s="271"/>
      <c r="AS18" s="271"/>
      <c r="AT18" s="271"/>
      <c r="AU18" s="271"/>
      <c r="AV18" s="271"/>
      <c r="AW18" s="271"/>
      <c r="AX18" s="271"/>
      <c r="AY18" s="271"/>
      <c r="AZ18" s="271"/>
      <c r="BA18" s="331" t="s">
        <v>1144</v>
      </c>
      <c r="BB18" s="272"/>
      <c r="BC18" s="424"/>
      <c r="BD18" s="271"/>
      <c r="BE18" s="271"/>
      <c r="BF18" s="271"/>
      <c r="BG18" s="271"/>
      <c r="BH18" s="271"/>
      <c r="BI18" s="271"/>
      <c r="BJ18" s="271"/>
    </row>
    <row r="19" spans="1:62" x14ac:dyDescent="0.25">
      <c r="A19" s="1174" t="s">
        <v>1371</v>
      </c>
      <c r="B19" s="1174"/>
      <c r="C19" s="1174"/>
      <c r="D19" s="1174"/>
      <c r="E19" s="1174"/>
      <c r="F19" s="1174"/>
      <c r="G19" s="1172"/>
      <c r="H19" s="1172"/>
      <c r="I19" s="1172"/>
      <c r="J19" s="1172"/>
      <c r="K19" s="1172"/>
      <c r="L19" s="1172"/>
      <c r="M19" s="1172"/>
      <c r="N19" s="1172"/>
      <c r="O19" s="1172"/>
      <c r="AP19" s="271"/>
      <c r="AQ19" s="271"/>
      <c r="AR19" s="271"/>
      <c r="AS19" s="271"/>
      <c r="AT19" s="271"/>
      <c r="AU19" s="271"/>
      <c r="AV19" s="271"/>
      <c r="AW19" s="271"/>
      <c r="AX19" s="271"/>
      <c r="AY19" s="271"/>
      <c r="AZ19" s="271"/>
      <c r="BA19" s="331" t="s">
        <v>1145</v>
      </c>
      <c r="BB19" s="272"/>
      <c r="BC19" s="424"/>
      <c r="BD19" s="271"/>
      <c r="BE19" s="271"/>
      <c r="BF19" s="271"/>
      <c r="BG19" s="271"/>
      <c r="BH19" s="271"/>
      <c r="BI19" s="271"/>
      <c r="BJ19" s="271"/>
    </row>
    <row r="20" spans="1:62" x14ac:dyDescent="0.25">
      <c r="A20" s="1174" t="s">
        <v>1372</v>
      </c>
      <c r="B20" s="1174"/>
      <c r="C20" s="1174"/>
      <c r="D20" s="1174"/>
      <c r="E20" s="1174"/>
      <c r="F20" s="1174"/>
      <c r="G20" s="1172"/>
      <c r="H20" s="1172"/>
      <c r="I20" s="1172"/>
      <c r="J20" s="1172"/>
      <c r="K20" s="1172"/>
      <c r="L20" s="1172"/>
      <c r="M20" s="1172"/>
      <c r="N20" s="1172"/>
      <c r="O20" s="1172"/>
      <c r="AP20" s="271"/>
      <c r="AQ20" s="271"/>
      <c r="AR20" s="271"/>
      <c r="AS20" s="271"/>
      <c r="AT20" s="271"/>
      <c r="AU20" s="271"/>
      <c r="AV20" s="271"/>
      <c r="AW20" s="271"/>
      <c r="AX20" s="271"/>
      <c r="AY20" s="271"/>
      <c r="AZ20" s="271"/>
      <c r="BA20" s="331" t="s">
        <v>1146</v>
      </c>
      <c r="BB20" s="272"/>
      <c r="BC20" s="424"/>
      <c r="BD20" s="271"/>
      <c r="BE20" s="271"/>
      <c r="BF20" s="271"/>
      <c r="BG20" s="271"/>
      <c r="BH20" s="271"/>
      <c r="BI20" s="271"/>
      <c r="BJ20" s="271"/>
    </row>
    <row r="21" spans="1:62" ht="15.75" customHeight="1" x14ac:dyDescent="0.25">
      <c r="A21" s="1175" t="s">
        <v>61</v>
      </c>
      <c r="B21" s="1175"/>
      <c r="C21" s="1175"/>
      <c r="D21" s="1175"/>
      <c r="E21" s="1175"/>
      <c r="F21" s="1175"/>
      <c r="G21" s="1173" t="s">
        <v>62</v>
      </c>
      <c r="H21" s="1173"/>
      <c r="I21" s="1176"/>
      <c r="J21" s="1176"/>
      <c r="K21" s="1189" t="s">
        <v>63</v>
      </c>
      <c r="L21" s="1190"/>
      <c r="M21" s="1176"/>
      <c r="N21" s="1176"/>
      <c r="O21" s="1176"/>
      <c r="AP21" s="271"/>
      <c r="AQ21" s="271"/>
      <c r="AR21" s="271"/>
      <c r="AS21" s="271"/>
      <c r="AT21" s="271"/>
      <c r="AU21" s="271"/>
      <c r="AV21" s="271"/>
      <c r="AW21" s="271"/>
      <c r="AX21" s="271"/>
      <c r="AY21" s="271"/>
      <c r="AZ21" s="271"/>
      <c r="BA21" s="331" t="s">
        <v>509</v>
      </c>
      <c r="BB21" s="272"/>
      <c r="BC21" s="424"/>
      <c r="BD21" s="271"/>
      <c r="BE21" s="271"/>
      <c r="BF21" s="271"/>
      <c r="BG21" s="271"/>
      <c r="BH21" s="271"/>
      <c r="BI21" s="271"/>
      <c r="BJ21" s="271"/>
    </row>
    <row r="22" spans="1:62" ht="15.75" customHeight="1" x14ac:dyDescent="0.25">
      <c r="A22" s="1175"/>
      <c r="B22" s="1175"/>
      <c r="C22" s="1175"/>
      <c r="D22" s="1175"/>
      <c r="E22" s="1175"/>
      <c r="F22" s="1175"/>
      <c r="G22" s="1173" t="s">
        <v>439</v>
      </c>
      <c r="H22" s="1173"/>
      <c r="I22" s="1176"/>
      <c r="J22" s="1176"/>
      <c r="K22" s="1189" t="s">
        <v>64</v>
      </c>
      <c r="L22" s="1190"/>
      <c r="M22" s="1176"/>
      <c r="N22" s="1176"/>
      <c r="O22" s="1176"/>
      <c r="AP22" s="271"/>
      <c r="AQ22" s="271"/>
      <c r="AR22" s="271"/>
      <c r="AS22" s="271"/>
      <c r="AT22" s="271"/>
      <c r="AU22" s="271"/>
      <c r="AV22" s="271"/>
      <c r="AW22" s="271"/>
      <c r="AX22" s="271"/>
      <c r="AY22" s="271"/>
      <c r="AZ22" s="271"/>
      <c r="BA22" s="331" t="s">
        <v>1147</v>
      </c>
      <c r="BB22" s="272"/>
      <c r="BC22" s="424"/>
      <c r="BD22" s="271"/>
      <c r="BE22" s="271"/>
      <c r="BF22" s="271"/>
      <c r="BG22" s="271"/>
      <c r="BH22" s="271"/>
      <c r="BI22" s="271"/>
      <c r="BJ22" s="271"/>
    </row>
    <row r="23" spans="1:62" x14ac:dyDescent="0.25">
      <c r="A23" s="1175"/>
      <c r="B23" s="1175"/>
      <c r="C23" s="1175"/>
      <c r="D23" s="1175"/>
      <c r="E23" s="1175"/>
      <c r="F23" s="1175"/>
      <c r="G23" s="1186" t="s">
        <v>65</v>
      </c>
      <c r="H23" s="1186"/>
      <c r="I23" s="1186"/>
      <c r="J23" s="1187"/>
      <c r="K23" s="1188"/>
      <c r="L23" s="1188"/>
      <c r="M23" s="1188"/>
      <c r="N23" s="1188"/>
      <c r="O23" s="1188"/>
      <c r="AP23" s="271"/>
      <c r="AQ23" s="271"/>
      <c r="AR23" s="271"/>
      <c r="AS23" s="271"/>
      <c r="AT23" s="271"/>
      <c r="AU23" s="271"/>
      <c r="AV23" s="271"/>
      <c r="AW23" s="271"/>
      <c r="AX23" s="271"/>
      <c r="AY23" s="271"/>
      <c r="AZ23" s="271"/>
      <c r="BA23" s="331" t="s">
        <v>1148</v>
      </c>
      <c r="BB23" s="272"/>
      <c r="BC23" s="424"/>
      <c r="BD23" s="271"/>
      <c r="BE23" s="271"/>
      <c r="BF23" s="271"/>
      <c r="BG23" s="271"/>
      <c r="BH23" s="271"/>
      <c r="BI23" s="271"/>
      <c r="BJ23" s="271"/>
    </row>
    <row r="24" spans="1:62" ht="15.75" customHeight="1" x14ac:dyDescent="0.25">
      <c r="A24" s="1125" t="s">
        <v>1391</v>
      </c>
      <c r="B24" s="1125"/>
      <c r="C24" s="1125"/>
      <c r="D24" s="1125"/>
      <c r="E24" s="1125"/>
      <c r="F24" s="1125"/>
      <c r="G24" s="1185" t="s">
        <v>66</v>
      </c>
      <c r="H24" s="1185"/>
      <c r="I24" s="1185"/>
      <c r="J24" s="1194" t="s">
        <v>67</v>
      </c>
      <c r="K24" s="1195"/>
      <c r="L24" s="1196"/>
      <c r="M24" s="1185" t="s">
        <v>68</v>
      </c>
      <c r="N24" s="1185"/>
      <c r="O24" s="1185"/>
      <c r="AP24" s="271"/>
      <c r="AQ24" s="271"/>
      <c r="AR24" s="271"/>
      <c r="AS24" s="271"/>
      <c r="AT24" s="271"/>
      <c r="AU24" s="271"/>
      <c r="AV24" s="271"/>
      <c r="AW24" s="271"/>
      <c r="AX24" s="271"/>
      <c r="AY24" s="271"/>
      <c r="AZ24" s="271"/>
      <c r="BA24" s="331" t="s">
        <v>514</v>
      </c>
      <c r="BB24" s="272"/>
      <c r="BC24" s="424"/>
      <c r="BD24" s="271"/>
      <c r="BE24" s="271"/>
      <c r="BF24" s="271"/>
      <c r="BG24" s="271"/>
      <c r="BH24" s="271"/>
      <c r="BI24" s="271"/>
      <c r="BJ24" s="271"/>
    </row>
    <row r="25" spans="1:62" x14ac:dyDescent="0.25">
      <c r="A25" s="1125"/>
      <c r="B25" s="1125"/>
      <c r="C25" s="1125"/>
      <c r="D25" s="1125"/>
      <c r="E25" s="1125"/>
      <c r="F25" s="1125"/>
      <c r="G25" s="1172"/>
      <c r="H25" s="1172"/>
      <c r="I25" s="1172"/>
      <c r="J25" s="1191"/>
      <c r="K25" s="1192"/>
      <c r="L25" s="1193"/>
      <c r="M25" s="1172"/>
      <c r="N25" s="1172"/>
      <c r="O25" s="1172"/>
      <c r="AP25" s="271"/>
      <c r="AQ25" s="271"/>
      <c r="AR25" s="271"/>
      <c r="AS25" s="271"/>
      <c r="AT25" s="271"/>
      <c r="AU25" s="271"/>
      <c r="AV25" s="271"/>
      <c r="AW25" s="271"/>
      <c r="AX25" s="271"/>
      <c r="AY25" s="271"/>
      <c r="AZ25" s="271"/>
      <c r="BA25" s="331" t="s">
        <v>510</v>
      </c>
      <c r="BB25" s="272"/>
      <c r="BC25" s="424"/>
      <c r="BD25" s="271"/>
      <c r="BE25" s="271"/>
      <c r="BF25" s="271"/>
      <c r="BG25" s="271"/>
      <c r="BH25" s="271"/>
      <c r="BI25" s="271"/>
      <c r="BJ25" s="271"/>
    </row>
    <row r="26" spans="1:62" x14ac:dyDescent="0.25">
      <c r="A26" s="1174" t="s">
        <v>69</v>
      </c>
      <c r="B26" s="1174"/>
      <c r="C26" s="1174"/>
      <c r="D26" s="1174"/>
      <c r="E26" s="1174"/>
      <c r="F26" s="1174"/>
      <c r="G26" s="1198"/>
      <c r="H26" s="1198"/>
      <c r="I26" s="1198"/>
      <c r="J26" s="1198"/>
      <c r="K26" s="1198"/>
      <c r="L26" s="1198"/>
      <c r="M26" s="1198"/>
      <c r="N26" s="1198"/>
      <c r="O26" s="1198"/>
      <c r="AP26" s="271"/>
      <c r="AQ26" s="271"/>
      <c r="AR26" s="271"/>
      <c r="AS26" s="271"/>
      <c r="AT26" s="271"/>
      <c r="AU26" s="271"/>
      <c r="AV26" s="271"/>
      <c r="AW26" s="271"/>
      <c r="AX26" s="271"/>
      <c r="AY26" s="271"/>
      <c r="AZ26" s="271"/>
      <c r="BA26" s="331" t="s">
        <v>1184</v>
      </c>
      <c r="BB26" s="272"/>
      <c r="BC26" s="424"/>
      <c r="BD26" s="271"/>
      <c r="BE26" s="271"/>
      <c r="BF26" s="271"/>
      <c r="BG26" s="271"/>
      <c r="BH26" s="271"/>
      <c r="BI26" s="271"/>
      <c r="BJ26" s="271"/>
    </row>
    <row r="27" spans="1:62" x14ac:dyDescent="0.25">
      <c r="A27" s="1174" t="s">
        <v>1392</v>
      </c>
      <c r="B27" s="1174"/>
      <c r="C27" s="1174"/>
      <c r="D27" s="1174"/>
      <c r="E27" s="1174"/>
      <c r="F27" s="1174"/>
      <c r="G27" s="1198"/>
      <c r="H27" s="1198"/>
      <c r="I27" s="1198"/>
      <c r="J27" s="1198"/>
      <c r="K27" s="1198"/>
      <c r="L27" s="1198"/>
      <c r="M27" s="1198"/>
      <c r="N27" s="1198"/>
      <c r="O27" s="1198"/>
      <c r="AP27" s="271"/>
      <c r="AQ27" s="271"/>
      <c r="AR27" s="271"/>
      <c r="AS27" s="271"/>
      <c r="AT27" s="271"/>
      <c r="AU27" s="271"/>
      <c r="AV27" s="271"/>
      <c r="AW27" s="271"/>
      <c r="AX27" s="271"/>
      <c r="AY27" s="271"/>
      <c r="AZ27" s="271"/>
      <c r="BA27" s="331"/>
      <c r="BB27" s="272"/>
      <c r="BC27" s="424"/>
      <c r="BD27" s="271"/>
      <c r="BE27" s="271"/>
      <c r="BF27" s="271"/>
      <c r="BG27" s="271"/>
      <c r="BH27" s="271"/>
      <c r="BI27" s="271"/>
      <c r="BJ27" s="271"/>
    </row>
    <row r="28" spans="1:62" x14ac:dyDescent="0.25">
      <c r="A28" s="1171" t="s">
        <v>1393</v>
      </c>
      <c r="B28" s="1171"/>
      <c r="C28" s="1171"/>
      <c r="D28" s="1171"/>
      <c r="E28" s="1171"/>
      <c r="F28" s="1171"/>
      <c r="G28" s="1198"/>
      <c r="H28" s="1198"/>
      <c r="I28" s="1198"/>
      <c r="J28" s="1198"/>
      <c r="K28" s="1198"/>
      <c r="L28" s="1198"/>
      <c r="M28" s="1198"/>
      <c r="N28" s="1198"/>
      <c r="O28" s="1198"/>
      <c r="AP28" s="271"/>
      <c r="AQ28" s="271"/>
      <c r="AR28" s="271"/>
      <c r="AS28" s="271"/>
      <c r="AT28" s="271"/>
      <c r="AU28" s="271"/>
      <c r="AV28" s="271"/>
      <c r="AW28" s="271"/>
      <c r="AX28" s="271"/>
      <c r="AY28" s="271"/>
      <c r="AZ28" s="271"/>
      <c r="BA28" s="272"/>
      <c r="BB28" s="272"/>
      <c r="BC28" s="424"/>
      <c r="BD28" s="271"/>
      <c r="BE28" s="271"/>
      <c r="BF28" s="271"/>
      <c r="BG28" s="271"/>
      <c r="BH28" s="271"/>
      <c r="BI28" s="271"/>
      <c r="BJ28" s="271"/>
    </row>
    <row r="29" spans="1:62" x14ac:dyDescent="0.25">
      <c r="A29" s="1107" t="s">
        <v>1221</v>
      </c>
      <c r="B29" s="1108"/>
      <c r="C29" s="1108"/>
      <c r="D29" s="1108"/>
      <c r="E29" s="1108"/>
      <c r="F29" s="1109"/>
      <c r="G29" s="1208"/>
      <c r="H29" s="1209"/>
      <c r="I29" s="1210"/>
      <c r="J29" s="1205" t="s">
        <v>1220</v>
      </c>
      <c r="K29" s="1206"/>
      <c r="L29" s="1206"/>
      <c r="M29" s="1206"/>
      <c r="N29" s="1206"/>
      <c r="O29" s="1207"/>
      <c r="AP29" s="271"/>
      <c r="AQ29" s="271"/>
      <c r="AR29" s="271"/>
      <c r="AS29" s="271"/>
      <c r="AT29" s="271"/>
      <c r="AU29" s="271"/>
      <c r="AV29" s="271"/>
      <c r="AW29" s="271"/>
      <c r="AX29" s="271"/>
      <c r="AY29" s="271"/>
      <c r="AZ29" s="271"/>
      <c r="BA29" s="272"/>
      <c r="BB29" s="272"/>
      <c r="BC29" s="424"/>
      <c r="BD29" s="271"/>
      <c r="BE29" s="271"/>
      <c r="BF29" s="271"/>
      <c r="BG29" s="271"/>
      <c r="BH29" s="271"/>
      <c r="BI29" s="271"/>
      <c r="BJ29" s="271"/>
    </row>
    <row r="30" spans="1:62" x14ac:dyDescent="0.25">
      <c r="A30" s="1113"/>
      <c r="B30" s="1114"/>
      <c r="C30" s="1114"/>
      <c r="D30" s="1114"/>
      <c r="E30" s="1114"/>
      <c r="F30" s="1115"/>
      <c r="G30" s="1211"/>
      <c r="H30" s="1212"/>
      <c r="I30" s="1213"/>
      <c r="J30" s="350"/>
      <c r="K30" s="351" t="s">
        <v>109</v>
      </c>
      <c r="L30" s="351"/>
      <c r="M30" s="350"/>
      <c r="N30" s="353" t="s">
        <v>538</v>
      </c>
      <c r="O30" s="352"/>
      <c r="AP30" s="271"/>
      <c r="AQ30" s="271"/>
      <c r="AR30" s="271"/>
      <c r="AS30" s="271"/>
      <c r="AT30" s="271"/>
      <c r="AU30" s="271"/>
      <c r="AV30" s="271"/>
      <c r="AW30" s="271"/>
      <c r="AX30" s="271"/>
      <c r="AY30" s="271"/>
      <c r="AZ30" s="271"/>
      <c r="BA30" s="272"/>
      <c r="BB30" s="272"/>
      <c r="BC30" s="424"/>
      <c r="BD30" s="271"/>
      <c r="BE30" s="271"/>
      <c r="BF30" s="271"/>
      <c r="BG30" s="271"/>
      <c r="BH30" s="271"/>
      <c r="BI30" s="271"/>
      <c r="BJ30" s="271"/>
    </row>
    <row r="31" spans="1:62" x14ac:dyDescent="0.25">
      <c r="A31" s="1175" t="s">
        <v>70</v>
      </c>
      <c r="B31" s="1175"/>
      <c r="C31" s="1175"/>
      <c r="D31" s="1175"/>
      <c r="E31" s="1175"/>
      <c r="F31" s="1175"/>
      <c r="G31" s="1198"/>
      <c r="H31" s="1198"/>
      <c r="I31" s="1198"/>
      <c r="J31" s="1198"/>
      <c r="K31" s="1198"/>
      <c r="L31" s="1198"/>
      <c r="M31" s="1198"/>
      <c r="N31" s="1198"/>
      <c r="O31" s="1198"/>
      <c r="AP31" s="271"/>
      <c r="AQ31" s="271"/>
      <c r="AR31" s="271"/>
      <c r="AS31" s="271"/>
      <c r="AT31" s="271"/>
      <c r="AU31" s="271"/>
      <c r="AV31" s="271"/>
      <c r="AW31" s="271"/>
      <c r="AX31" s="271"/>
      <c r="AY31" s="271"/>
      <c r="AZ31" s="271"/>
      <c r="BA31" s="272"/>
      <c r="BB31" s="272"/>
      <c r="BC31" s="424"/>
      <c r="BD31" s="271"/>
      <c r="BE31" s="271"/>
      <c r="BF31" s="271"/>
      <c r="BG31" s="271"/>
      <c r="BH31" s="271"/>
      <c r="BI31" s="271"/>
      <c r="BJ31" s="271"/>
    </row>
    <row r="32" spans="1:62" x14ac:dyDescent="0.25">
      <c r="A32" s="1174" t="s">
        <v>1394</v>
      </c>
      <c r="B32" s="1174"/>
      <c r="C32" s="1174"/>
      <c r="D32" s="1174"/>
      <c r="E32" s="1174"/>
      <c r="F32" s="1174"/>
      <c r="G32" s="1198"/>
      <c r="H32" s="1198"/>
      <c r="I32" s="1198"/>
      <c r="J32" s="1198"/>
      <c r="K32" s="1198"/>
      <c r="L32" s="1198"/>
      <c r="M32" s="1198"/>
      <c r="N32" s="1198"/>
      <c r="O32" s="1198"/>
      <c r="AP32" s="271"/>
      <c r="AQ32" s="271"/>
      <c r="AR32" s="271"/>
      <c r="AS32" s="271"/>
      <c r="AT32" s="271"/>
      <c r="AU32" s="271"/>
      <c r="AV32" s="271"/>
      <c r="AW32" s="271"/>
      <c r="AX32" s="271"/>
      <c r="AY32" s="271"/>
      <c r="AZ32" s="271"/>
      <c r="BA32" s="272"/>
      <c r="BB32" s="272"/>
      <c r="BC32" s="424"/>
      <c r="BD32" s="271"/>
      <c r="BE32" s="271"/>
      <c r="BF32" s="271"/>
      <c r="BG32" s="271"/>
      <c r="BH32" s="271"/>
      <c r="BI32" s="271"/>
      <c r="BJ32" s="271"/>
    </row>
    <row r="33" spans="1:62" ht="16.5" customHeight="1" x14ac:dyDescent="0.25">
      <c r="A33" s="1171" t="s">
        <v>71</v>
      </c>
      <c r="B33" s="1171"/>
      <c r="C33" s="1171"/>
      <c r="D33" s="1171"/>
      <c r="E33" s="1171"/>
      <c r="F33" s="1171"/>
      <c r="G33" s="1198"/>
      <c r="H33" s="1198"/>
      <c r="I33" s="1198"/>
      <c r="J33" s="1198"/>
      <c r="K33" s="1198"/>
      <c r="L33" s="1198"/>
      <c r="M33" s="1198"/>
      <c r="N33" s="1198"/>
      <c r="O33" s="1198"/>
      <c r="AP33" s="271"/>
      <c r="AQ33" s="271"/>
      <c r="AR33" s="271"/>
      <c r="AS33" s="271"/>
      <c r="AT33" s="271"/>
      <c r="AU33" s="271"/>
      <c r="AV33" s="271"/>
      <c r="AW33" s="271"/>
      <c r="AX33" s="271"/>
      <c r="AY33" s="271"/>
      <c r="AZ33" s="271"/>
      <c r="BA33" s="272"/>
      <c r="BB33" s="272"/>
      <c r="BC33" s="424"/>
      <c r="BD33" s="271"/>
      <c r="BE33" s="271"/>
      <c r="BF33" s="271"/>
      <c r="BG33" s="271"/>
      <c r="BH33" s="271"/>
      <c r="BI33" s="271"/>
      <c r="BJ33" s="271"/>
    </row>
    <row r="34" spans="1:62" x14ac:dyDescent="0.25">
      <c r="A34" s="1197" t="s">
        <v>1395</v>
      </c>
      <c r="B34" s="1197"/>
      <c r="C34" s="1197"/>
      <c r="D34" s="1197"/>
      <c r="E34" s="1197"/>
      <c r="F34" s="1197"/>
      <c r="G34" s="1198"/>
      <c r="H34" s="1198"/>
      <c r="I34" s="1198"/>
      <c r="J34" s="1198"/>
      <c r="K34" s="1198"/>
      <c r="L34" s="1198"/>
      <c r="M34" s="1198"/>
      <c r="N34" s="1198"/>
      <c r="O34" s="1198"/>
      <c r="AP34" s="271"/>
      <c r="AQ34" s="271"/>
      <c r="AR34" s="271"/>
      <c r="AS34" s="271"/>
      <c r="AT34" s="271"/>
      <c r="AU34" s="271"/>
      <c r="AV34" s="271"/>
      <c r="AW34" s="271"/>
      <c r="AX34" s="271"/>
      <c r="AY34" s="271"/>
      <c r="AZ34" s="271"/>
      <c r="BA34" s="272"/>
      <c r="BB34" s="272"/>
      <c r="BC34" s="424"/>
      <c r="BD34" s="271"/>
      <c r="BE34" s="271"/>
      <c r="BF34" s="271"/>
      <c r="BG34" s="271"/>
      <c r="BH34" s="271"/>
      <c r="BI34" s="271"/>
      <c r="BJ34" s="271"/>
    </row>
    <row r="35" spans="1:62" ht="46.5" customHeight="1" x14ac:dyDescent="0.25">
      <c r="A35" s="1197" t="s">
        <v>452</v>
      </c>
      <c r="B35" s="1197"/>
      <c r="C35" s="1197"/>
      <c r="D35" s="1197"/>
      <c r="E35" s="1197"/>
      <c r="F35" s="1197"/>
      <c r="G35" s="1198"/>
      <c r="H35" s="1198"/>
      <c r="I35" s="1198"/>
      <c r="J35" s="1198"/>
      <c r="K35" s="1198"/>
      <c r="L35" s="1198"/>
      <c r="M35" s="1198"/>
      <c r="N35" s="1198"/>
      <c r="O35" s="1198"/>
      <c r="AP35" s="271"/>
      <c r="AQ35" s="271"/>
      <c r="AR35" s="271"/>
      <c r="AS35" s="271"/>
      <c r="AT35" s="271"/>
      <c r="AU35" s="271"/>
      <c r="AV35" s="271"/>
      <c r="AW35" s="271"/>
      <c r="AX35" s="271"/>
      <c r="AY35" s="271"/>
      <c r="AZ35" s="271"/>
      <c r="BA35" s="272"/>
      <c r="BB35" s="272"/>
      <c r="BC35" s="424"/>
      <c r="BD35" s="271"/>
      <c r="BE35" s="271"/>
      <c r="BF35" s="271"/>
      <c r="BG35" s="271"/>
      <c r="BH35" s="271"/>
      <c r="BI35" s="271"/>
      <c r="BJ35" s="271"/>
    </row>
    <row r="36" spans="1:62" x14ac:dyDescent="0.25">
      <c r="A36" s="1199" t="s">
        <v>1373</v>
      </c>
      <c r="B36" s="1200"/>
      <c r="C36" s="1200"/>
      <c r="D36" s="1200"/>
      <c r="E36" s="1200"/>
      <c r="F36" s="1201"/>
      <c r="G36" s="1251" t="s">
        <v>238</v>
      </c>
      <c r="H36" s="1251"/>
      <c r="I36" s="1251" t="s">
        <v>114</v>
      </c>
      <c r="J36" s="1251"/>
      <c r="K36" s="1214" t="s">
        <v>1761</v>
      </c>
      <c r="L36" s="1215"/>
      <c r="M36" s="1215"/>
      <c r="N36" s="1215"/>
      <c r="O36" s="1216"/>
      <c r="AP36" s="271"/>
      <c r="AQ36" s="271"/>
      <c r="AR36" s="271"/>
      <c r="AS36" s="271"/>
      <c r="AT36" s="271"/>
      <c r="AU36" s="271"/>
      <c r="AV36" s="271"/>
      <c r="AW36" s="271"/>
      <c r="AX36" s="271"/>
      <c r="AY36" s="271"/>
      <c r="AZ36" s="271"/>
      <c r="BA36" s="272"/>
      <c r="BB36" s="272"/>
      <c r="BC36" s="424"/>
      <c r="BD36" s="271"/>
      <c r="BE36" s="271"/>
      <c r="BF36" s="271"/>
      <c r="BG36" s="271"/>
      <c r="BH36" s="271"/>
      <c r="BI36" s="271"/>
      <c r="BJ36" s="271"/>
    </row>
    <row r="37" spans="1:62" ht="15.75" customHeight="1" x14ac:dyDescent="0.25">
      <c r="A37" s="1202"/>
      <c r="B37" s="1203"/>
      <c r="C37" s="1203"/>
      <c r="D37" s="1203"/>
      <c r="E37" s="1203"/>
      <c r="F37" s="1204"/>
      <c r="G37" s="1252"/>
      <c r="H37" s="1252"/>
      <c r="I37" s="1253" t="s">
        <v>504</v>
      </c>
      <c r="J37" s="1253"/>
      <c r="K37" s="1041"/>
      <c r="L37" s="1042"/>
      <c r="M37" s="1042"/>
      <c r="N37" s="1042"/>
      <c r="O37" s="1043"/>
      <c r="AP37" s="271"/>
      <c r="AQ37" s="271"/>
      <c r="AR37" s="271"/>
      <c r="AS37" s="271"/>
      <c r="AT37" s="271"/>
      <c r="AU37" s="271"/>
      <c r="AV37" s="271"/>
      <c r="AW37" s="271"/>
      <c r="AX37" s="271"/>
      <c r="AY37" s="271"/>
      <c r="AZ37" s="271"/>
      <c r="BA37" s="272"/>
      <c r="BB37" s="272"/>
      <c r="BC37" s="424"/>
      <c r="BD37" s="271"/>
      <c r="BE37" s="271"/>
      <c r="BF37" s="271"/>
      <c r="BG37" s="271"/>
      <c r="BH37" s="271"/>
      <c r="BI37" s="271"/>
      <c r="BJ37" s="271"/>
    </row>
    <row r="38" spans="1:62" ht="15.75" customHeight="1" x14ac:dyDescent="0.25">
      <c r="A38" s="1202"/>
      <c r="B38" s="1203"/>
      <c r="C38" s="1203"/>
      <c r="D38" s="1203"/>
      <c r="E38" s="1203"/>
      <c r="F38" s="1204"/>
      <c r="G38" s="1252"/>
      <c r="H38" s="1252"/>
      <c r="I38" s="1253" t="s">
        <v>504</v>
      </c>
      <c r="J38" s="1253"/>
      <c r="K38" s="1041"/>
      <c r="L38" s="1042"/>
      <c r="M38" s="1042"/>
      <c r="N38" s="1042"/>
      <c r="O38" s="1043"/>
      <c r="AP38" s="271"/>
      <c r="AQ38" s="271"/>
      <c r="AR38" s="271"/>
      <c r="AS38" s="271"/>
      <c r="AT38" s="271"/>
      <c r="AU38" s="271"/>
      <c r="AV38" s="271"/>
      <c r="AW38" s="271"/>
      <c r="AX38" s="271"/>
      <c r="AY38" s="271"/>
      <c r="AZ38" s="271"/>
      <c r="BA38" s="272"/>
      <c r="BB38" s="272"/>
      <c r="BC38" s="424"/>
      <c r="BD38" s="271"/>
      <c r="BE38" s="271"/>
      <c r="BF38" s="271"/>
      <c r="BG38" s="271"/>
      <c r="BH38" s="271"/>
      <c r="BI38" s="271"/>
      <c r="BJ38" s="271"/>
    </row>
    <row r="39" spans="1:62" x14ac:dyDescent="0.25">
      <c r="A39" s="1202"/>
      <c r="B39" s="1203"/>
      <c r="C39" s="1203"/>
      <c r="D39" s="1203"/>
      <c r="E39" s="1203"/>
      <c r="F39" s="1204"/>
      <c r="G39" s="1252"/>
      <c r="H39" s="1252"/>
      <c r="I39" s="1253" t="s">
        <v>504</v>
      </c>
      <c r="J39" s="1253"/>
      <c r="K39" s="1041"/>
      <c r="L39" s="1042"/>
      <c r="M39" s="1042"/>
      <c r="N39" s="1042"/>
      <c r="O39" s="1043"/>
      <c r="AP39" s="271"/>
      <c r="AQ39" s="271"/>
      <c r="AR39" s="271"/>
      <c r="AS39" s="271"/>
      <c r="AT39" s="271"/>
      <c r="AU39" s="271"/>
      <c r="AV39" s="271"/>
      <c r="AW39" s="271"/>
      <c r="AX39" s="271"/>
      <c r="AY39" s="271"/>
      <c r="AZ39" s="271"/>
      <c r="BA39" s="272"/>
      <c r="BB39" s="272"/>
      <c r="BC39" s="424"/>
      <c r="BD39" s="271"/>
      <c r="BE39" s="271"/>
      <c r="BF39" s="271"/>
      <c r="BG39" s="271"/>
      <c r="BH39" s="271"/>
      <c r="BI39" s="271"/>
      <c r="BJ39" s="271"/>
    </row>
    <row r="40" spans="1:62" x14ac:dyDescent="0.25">
      <c r="A40" s="1202"/>
      <c r="B40" s="1203"/>
      <c r="C40" s="1203"/>
      <c r="D40" s="1203"/>
      <c r="E40" s="1203"/>
      <c r="F40" s="1204"/>
      <c r="G40" s="1252"/>
      <c r="H40" s="1252"/>
      <c r="I40" s="1253" t="s">
        <v>504</v>
      </c>
      <c r="J40" s="1253"/>
      <c r="K40" s="1041"/>
      <c r="L40" s="1042"/>
      <c r="M40" s="1042"/>
      <c r="N40" s="1042"/>
      <c r="O40" s="1043"/>
      <c r="AP40" s="271"/>
      <c r="AQ40" s="271"/>
      <c r="AR40" s="271"/>
      <c r="AS40" s="271"/>
      <c r="AT40" s="271"/>
      <c r="AU40" s="271"/>
      <c r="AV40" s="271"/>
      <c r="AW40" s="271"/>
      <c r="AX40" s="271"/>
      <c r="AY40" s="271"/>
      <c r="AZ40" s="271"/>
      <c r="BA40" s="272"/>
      <c r="BB40" s="272"/>
      <c r="BC40" s="424"/>
      <c r="BD40" s="271"/>
      <c r="BE40" s="271"/>
      <c r="BF40" s="271"/>
      <c r="BG40" s="271"/>
      <c r="BH40" s="271"/>
      <c r="BI40" s="271"/>
      <c r="BJ40" s="271"/>
    </row>
    <row r="41" spans="1:62" outlineLevel="1" x14ac:dyDescent="0.25">
      <c r="A41" s="1202"/>
      <c r="B41" s="1203"/>
      <c r="C41" s="1203"/>
      <c r="D41" s="1203"/>
      <c r="E41" s="1203"/>
      <c r="F41" s="1204"/>
      <c r="G41" s="1252"/>
      <c r="H41" s="1252"/>
      <c r="I41" s="1253" t="s">
        <v>504</v>
      </c>
      <c r="J41" s="1253"/>
      <c r="K41" s="1041"/>
      <c r="L41" s="1042"/>
      <c r="M41" s="1042"/>
      <c r="N41" s="1042"/>
      <c r="O41" s="1043"/>
      <c r="AP41" s="271"/>
      <c r="AQ41" s="271"/>
      <c r="AR41" s="271"/>
      <c r="AS41" s="271"/>
      <c r="AT41" s="271"/>
      <c r="AU41" s="271"/>
      <c r="AV41" s="271"/>
      <c r="AW41" s="271"/>
      <c r="AX41" s="271"/>
      <c r="AY41" s="271"/>
      <c r="AZ41" s="271"/>
      <c r="BA41" s="272"/>
      <c r="BB41" s="272"/>
      <c r="BC41" s="424"/>
      <c r="BD41" s="271"/>
      <c r="BE41" s="271"/>
      <c r="BF41" s="271"/>
      <c r="BG41" s="271"/>
      <c r="BH41" s="271"/>
      <c r="BI41" s="271"/>
      <c r="BJ41" s="271"/>
    </row>
    <row r="42" spans="1:62" outlineLevel="1" x14ac:dyDescent="0.25">
      <c r="A42" s="1202"/>
      <c r="B42" s="1203"/>
      <c r="C42" s="1203"/>
      <c r="D42" s="1203"/>
      <c r="E42" s="1203"/>
      <c r="F42" s="1204"/>
      <c r="G42" s="1252"/>
      <c r="H42" s="1252"/>
      <c r="I42" s="1253" t="s">
        <v>504</v>
      </c>
      <c r="J42" s="1253"/>
      <c r="K42" s="1041"/>
      <c r="L42" s="1042"/>
      <c r="M42" s="1042"/>
      <c r="N42" s="1042"/>
      <c r="O42" s="1043"/>
      <c r="AP42" s="271"/>
      <c r="AQ42" s="271"/>
      <c r="AR42" s="271"/>
      <c r="AS42" s="271"/>
      <c r="AT42" s="271"/>
      <c r="AU42" s="271"/>
      <c r="AV42" s="271"/>
      <c r="AW42" s="271"/>
      <c r="AX42" s="271"/>
      <c r="AY42" s="271"/>
      <c r="AZ42" s="271"/>
      <c r="BA42" s="272"/>
      <c r="BB42" s="272"/>
      <c r="BC42" s="424"/>
      <c r="BD42" s="271"/>
      <c r="BE42" s="271"/>
      <c r="BF42" s="271"/>
      <c r="BG42" s="271"/>
      <c r="BH42" s="271"/>
      <c r="BI42" s="271"/>
      <c r="BJ42" s="271"/>
    </row>
    <row r="43" spans="1:62" ht="13.5" customHeight="1" outlineLevel="1" x14ac:dyDescent="0.25">
      <c r="A43" s="1202"/>
      <c r="B43" s="1203"/>
      <c r="C43" s="1203"/>
      <c r="D43" s="1203"/>
      <c r="E43" s="1203"/>
      <c r="F43" s="1204"/>
      <c r="G43" s="1252"/>
      <c r="H43" s="1252"/>
      <c r="I43" s="1253" t="s">
        <v>504</v>
      </c>
      <c r="J43" s="1253"/>
      <c r="K43" s="1041"/>
      <c r="L43" s="1042"/>
      <c r="M43" s="1042"/>
      <c r="N43" s="1042"/>
      <c r="O43" s="1043"/>
      <c r="AP43" s="271"/>
      <c r="AQ43" s="271"/>
      <c r="AR43" s="271"/>
      <c r="AS43" s="271"/>
      <c r="AT43" s="271"/>
      <c r="AU43" s="271"/>
      <c r="AV43" s="271"/>
      <c r="AW43" s="271"/>
      <c r="AX43" s="271"/>
      <c r="AY43" s="271"/>
      <c r="AZ43" s="271"/>
      <c r="BA43" s="272"/>
      <c r="BB43" s="272"/>
      <c r="BC43" s="424"/>
      <c r="BD43" s="271"/>
      <c r="BE43" s="271"/>
      <c r="BF43" s="271"/>
      <c r="BG43" s="271"/>
      <c r="BH43" s="271"/>
      <c r="BI43" s="271"/>
      <c r="BJ43" s="271"/>
    </row>
    <row r="44" spans="1:62" outlineLevel="1" x14ac:dyDescent="0.25">
      <c r="A44" s="1202"/>
      <c r="B44" s="1203"/>
      <c r="C44" s="1203"/>
      <c r="D44" s="1203"/>
      <c r="E44" s="1203"/>
      <c r="F44" s="1204"/>
      <c r="G44" s="1252"/>
      <c r="H44" s="1252"/>
      <c r="I44" s="1253" t="s">
        <v>504</v>
      </c>
      <c r="J44" s="1253"/>
      <c r="K44" s="1041"/>
      <c r="L44" s="1042"/>
      <c r="M44" s="1042"/>
      <c r="N44" s="1042"/>
      <c r="O44" s="1043"/>
      <c r="AP44" s="271"/>
      <c r="AQ44" s="271"/>
      <c r="AR44" s="271"/>
      <c r="AS44" s="271"/>
      <c r="AT44" s="271"/>
      <c r="AU44" s="271"/>
      <c r="AV44" s="271"/>
      <c r="AW44" s="271"/>
      <c r="AX44" s="271"/>
      <c r="AY44" s="271"/>
      <c r="AZ44" s="271"/>
      <c r="BA44" s="272"/>
      <c r="BB44" s="272"/>
      <c r="BC44" s="424"/>
      <c r="BD44" s="271"/>
      <c r="BE44" s="271"/>
      <c r="BF44" s="271"/>
      <c r="BG44" s="271"/>
      <c r="BH44" s="271"/>
      <c r="BI44" s="271"/>
      <c r="BJ44" s="271"/>
    </row>
    <row r="45" spans="1:62" outlineLevel="1" x14ac:dyDescent="0.25">
      <c r="A45" s="1202"/>
      <c r="B45" s="1203"/>
      <c r="C45" s="1203"/>
      <c r="D45" s="1203"/>
      <c r="E45" s="1203"/>
      <c r="F45" s="1204"/>
      <c r="G45" s="1252"/>
      <c r="H45" s="1252"/>
      <c r="I45" s="1253" t="s">
        <v>504</v>
      </c>
      <c r="J45" s="1253"/>
      <c r="K45" s="1041"/>
      <c r="L45" s="1042"/>
      <c r="M45" s="1042"/>
      <c r="N45" s="1042"/>
      <c r="O45" s="1043"/>
      <c r="AP45" s="271"/>
      <c r="AQ45" s="271"/>
      <c r="AR45" s="271"/>
      <c r="AS45" s="271"/>
      <c r="AT45" s="271"/>
      <c r="AU45" s="271"/>
      <c r="AV45" s="271"/>
      <c r="AW45" s="271"/>
      <c r="AX45" s="271"/>
      <c r="AY45" s="271"/>
      <c r="AZ45" s="271"/>
      <c r="BA45" s="272"/>
      <c r="BB45" s="272"/>
      <c r="BC45" s="424"/>
      <c r="BD45" s="271"/>
      <c r="BE45" s="271"/>
      <c r="BF45" s="271"/>
      <c r="BG45" s="271"/>
      <c r="BH45" s="271"/>
      <c r="BI45" s="271"/>
      <c r="BJ45" s="271"/>
    </row>
    <row r="46" spans="1:62" outlineLevel="1" x14ac:dyDescent="0.25">
      <c r="A46" s="1202"/>
      <c r="B46" s="1203"/>
      <c r="C46" s="1203"/>
      <c r="D46" s="1203"/>
      <c r="E46" s="1203"/>
      <c r="F46" s="1204"/>
      <c r="G46" s="1041" t="s">
        <v>1777</v>
      </c>
      <c r="H46" s="1042"/>
      <c r="I46" s="1042"/>
      <c r="J46" s="1042"/>
      <c r="K46" s="1042"/>
      <c r="L46" s="1042"/>
      <c r="M46" s="1042"/>
      <c r="N46" s="1042"/>
      <c r="O46" s="1043"/>
      <c r="AP46" s="271"/>
      <c r="AQ46" s="271"/>
      <c r="AR46" s="271"/>
      <c r="AS46" s="271"/>
      <c r="AT46" s="271"/>
      <c r="AU46" s="271"/>
      <c r="AV46" s="271"/>
      <c r="AW46" s="271"/>
      <c r="AX46" s="271"/>
      <c r="AY46" s="271"/>
      <c r="AZ46" s="271"/>
      <c r="BA46" s="272"/>
      <c r="BB46" s="272"/>
      <c r="BC46" s="424"/>
      <c r="BD46" s="271"/>
      <c r="BE46" s="271"/>
      <c r="BF46" s="271"/>
      <c r="BG46" s="271"/>
      <c r="BH46" s="271"/>
      <c r="BI46" s="271"/>
      <c r="BJ46" s="271"/>
    </row>
    <row r="47" spans="1:62" ht="48" customHeight="1" x14ac:dyDescent="0.25">
      <c r="A47" s="1107" t="s">
        <v>104</v>
      </c>
      <c r="B47" s="1108"/>
      <c r="C47" s="1108"/>
      <c r="D47" s="1108"/>
      <c r="E47" s="1108"/>
      <c r="F47" s="1109"/>
      <c r="G47" s="1243" t="s">
        <v>451</v>
      </c>
      <c r="H47" s="1244"/>
      <c r="I47" s="1243" t="s">
        <v>101</v>
      </c>
      <c r="J47" s="1244"/>
      <c r="K47" s="1243" t="s">
        <v>102</v>
      </c>
      <c r="L47" s="1245"/>
      <c r="M47" s="1244"/>
      <c r="N47" s="1243" t="s">
        <v>103</v>
      </c>
      <c r="O47" s="1244"/>
      <c r="AP47" s="271"/>
      <c r="AQ47" s="271"/>
      <c r="AR47" s="271"/>
      <c r="AS47" s="271"/>
      <c r="AT47" s="271"/>
      <c r="AU47" s="271"/>
      <c r="AV47" s="271"/>
      <c r="AW47" s="271"/>
      <c r="AX47" s="271"/>
      <c r="AY47" s="271"/>
      <c r="AZ47" s="271"/>
      <c r="BA47" s="272"/>
      <c r="BB47" s="272"/>
      <c r="BC47" s="424"/>
      <c r="BD47" s="271"/>
      <c r="BE47" s="271"/>
      <c r="BF47" s="271"/>
      <c r="BG47" s="271"/>
      <c r="BH47" s="271"/>
      <c r="BI47" s="271"/>
      <c r="BJ47" s="271"/>
    </row>
    <row r="48" spans="1:62" ht="51" customHeight="1" x14ac:dyDescent="0.25">
      <c r="A48" s="1113"/>
      <c r="B48" s="1114"/>
      <c r="C48" s="1114"/>
      <c r="D48" s="1114"/>
      <c r="E48" s="1114"/>
      <c r="F48" s="1115"/>
      <c r="G48" s="1246" t="s">
        <v>883</v>
      </c>
      <c r="H48" s="1247"/>
      <c r="I48" s="1246" t="str">
        <f>I47</f>
        <v>Инсайдер банка</v>
      </c>
      <c r="J48" s="1247"/>
      <c r="K48" s="1246" t="s">
        <v>1030</v>
      </c>
      <c r="L48" s="1248"/>
      <c r="M48" s="1247"/>
      <c r="N48" s="1246" t="s">
        <v>105</v>
      </c>
      <c r="O48" s="1247"/>
      <c r="AP48" s="271"/>
      <c r="AQ48" s="271"/>
      <c r="AR48" s="271"/>
      <c r="AS48" s="271"/>
      <c r="AT48" s="271"/>
      <c r="AU48" s="271"/>
      <c r="AV48" s="271"/>
      <c r="AW48" s="271"/>
      <c r="AX48" s="271"/>
      <c r="AY48" s="271"/>
      <c r="AZ48" s="271"/>
      <c r="BA48" s="272"/>
      <c r="BB48" s="272"/>
      <c r="BC48" s="424"/>
      <c r="BD48" s="271"/>
      <c r="BE48" s="271"/>
      <c r="BF48" s="271"/>
      <c r="BG48" s="271"/>
      <c r="BH48" s="271"/>
      <c r="BI48" s="271"/>
      <c r="BJ48" s="271"/>
    </row>
    <row r="49" spans="1:55" ht="6" customHeight="1" x14ac:dyDescent="0.25">
      <c r="A49" s="69"/>
      <c r="B49" s="70"/>
      <c r="C49" s="70"/>
      <c r="D49" s="70"/>
      <c r="E49" s="70"/>
      <c r="F49" s="70"/>
      <c r="G49" s="71"/>
      <c r="H49" s="71"/>
      <c r="I49" s="71"/>
      <c r="J49" s="71"/>
      <c r="K49" s="71"/>
      <c r="L49" s="71"/>
      <c r="M49" s="71"/>
      <c r="N49" s="71"/>
      <c r="O49" s="72"/>
    </row>
    <row r="50" spans="1:55" s="33" customFormat="1" ht="16.5" x14ac:dyDescent="0.25">
      <c r="A50" s="1217" t="s">
        <v>1031</v>
      </c>
      <c r="B50" s="1218"/>
      <c r="C50" s="1218"/>
      <c r="D50" s="1218"/>
      <c r="E50" s="1218"/>
      <c r="F50" s="1218"/>
      <c r="G50" s="1218"/>
      <c r="H50" s="1218"/>
      <c r="I50" s="1218"/>
      <c r="J50" s="1218"/>
      <c r="K50" s="1218"/>
      <c r="L50" s="1218"/>
      <c r="M50" s="1218"/>
      <c r="N50" s="1218"/>
      <c r="O50" s="1219"/>
      <c r="V50" s="226"/>
      <c r="BA50" s="226"/>
      <c r="BB50" s="226"/>
      <c r="BC50" s="424"/>
    </row>
    <row r="51" spans="1:55" s="33" customFormat="1" x14ac:dyDescent="0.25">
      <c r="A51" s="1171" t="s">
        <v>141</v>
      </c>
      <c r="B51" s="1171"/>
      <c r="C51" s="1171"/>
      <c r="D51" s="1171"/>
      <c r="E51" s="1171"/>
      <c r="F51" s="1171"/>
      <c r="G51" s="1171"/>
      <c r="H51" s="73"/>
      <c r="I51" s="1177" t="s">
        <v>144</v>
      </c>
      <c r="J51" s="1177"/>
      <c r="K51" s="1177"/>
      <c r="L51" s="1177"/>
      <c r="M51" s="1177"/>
      <c r="N51" s="1177"/>
      <c r="O51" s="74"/>
      <c r="V51" s="226"/>
      <c r="BA51" s="226"/>
      <c r="BB51" s="226"/>
      <c r="BC51" s="424"/>
    </row>
    <row r="52" spans="1:55" s="33" customFormat="1" x14ac:dyDescent="0.25">
      <c r="A52" s="1171" t="s">
        <v>51</v>
      </c>
      <c r="B52" s="1171"/>
      <c r="C52" s="1171"/>
      <c r="D52" s="1171"/>
      <c r="E52" s="1171"/>
      <c r="F52" s="1171"/>
      <c r="G52" s="1171"/>
      <c r="H52" s="73"/>
      <c r="I52" s="1177" t="s">
        <v>924</v>
      </c>
      <c r="J52" s="1177"/>
      <c r="K52" s="1177"/>
      <c r="L52" s="1177"/>
      <c r="M52" s="1177"/>
      <c r="N52" s="1177"/>
      <c r="O52" s="74"/>
      <c r="V52" s="226"/>
      <c r="BA52" s="226"/>
      <c r="BB52" s="226"/>
      <c r="BC52" s="424"/>
    </row>
    <row r="53" spans="1:55" s="33" customFormat="1" x14ac:dyDescent="0.25">
      <c r="A53" s="1171" t="s">
        <v>143</v>
      </c>
      <c r="B53" s="1171"/>
      <c r="C53" s="1171"/>
      <c r="D53" s="1171"/>
      <c r="E53" s="1171"/>
      <c r="F53" s="1171"/>
      <c r="G53" s="1171"/>
      <c r="H53" s="73"/>
      <c r="I53" s="1177" t="s">
        <v>925</v>
      </c>
      <c r="J53" s="1177"/>
      <c r="K53" s="1177"/>
      <c r="L53" s="1177"/>
      <c r="M53" s="1177"/>
      <c r="N53" s="1177"/>
      <c r="O53" s="74"/>
      <c r="V53" s="226"/>
      <c r="BA53" s="226"/>
      <c r="BB53" s="226"/>
      <c r="BC53" s="424"/>
    </row>
    <row r="54" spans="1:55" s="33" customFormat="1" x14ac:dyDescent="0.25">
      <c r="A54" s="1171" t="s">
        <v>142</v>
      </c>
      <c r="B54" s="1171"/>
      <c r="C54" s="1171"/>
      <c r="D54" s="1171"/>
      <c r="E54" s="1171"/>
      <c r="F54" s="1171"/>
      <c r="G54" s="1171"/>
      <c r="H54" s="73"/>
      <c r="I54" s="1177" t="s">
        <v>145</v>
      </c>
      <c r="J54" s="1177"/>
      <c r="K54" s="1177"/>
      <c r="L54" s="1177"/>
      <c r="M54" s="1177"/>
      <c r="N54" s="1177"/>
      <c r="O54" s="74"/>
      <c r="V54" s="226"/>
      <c r="BA54" s="226"/>
      <c r="BB54" s="226"/>
      <c r="BC54" s="424"/>
    </row>
    <row r="55" spans="1:55" s="33" customFormat="1" ht="33.75" customHeight="1" x14ac:dyDescent="0.25">
      <c r="A55" s="1197" t="s">
        <v>1313</v>
      </c>
      <c r="B55" s="1197"/>
      <c r="C55" s="1197"/>
      <c r="D55" s="1197"/>
      <c r="E55" s="1197"/>
      <c r="F55" s="1197"/>
      <c r="G55" s="1197"/>
      <c r="H55" s="73"/>
      <c r="I55" s="1220" t="s">
        <v>146</v>
      </c>
      <c r="J55" s="1220"/>
      <c r="K55" s="1220"/>
      <c r="L55" s="1220"/>
      <c r="M55" s="1220"/>
      <c r="N55" s="1220"/>
      <c r="O55" s="74"/>
      <c r="V55" s="226"/>
      <c r="BA55" s="226"/>
      <c r="BB55" s="226"/>
      <c r="BC55" s="424"/>
    </row>
    <row r="56" spans="1:55" s="33" customFormat="1" x14ac:dyDescent="0.25">
      <c r="A56" s="1249" t="s">
        <v>927</v>
      </c>
      <c r="B56" s="1249"/>
      <c r="C56" s="1249"/>
      <c r="D56" s="1249"/>
      <c r="E56" s="1249"/>
      <c r="F56" s="1249"/>
      <c r="G56" s="1249"/>
      <c r="H56" s="73"/>
      <c r="I56" s="1250" t="s">
        <v>926</v>
      </c>
      <c r="J56" s="1250"/>
      <c r="K56" s="1250"/>
      <c r="L56" s="1250"/>
      <c r="M56" s="1250"/>
      <c r="N56" s="1250"/>
      <c r="O56" s="1250"/>
      <c r="V56" s="226"/>
      <c r="BA56" s="226"/>
      <c r="BB56" s="226"/>
      <c r="BC56" s="424"/>
    </row>
    <row r="57" spans="1:55" ht="6" customHeight="1" x14ac:dyDescent="0.25">
      <c r="A57" s="69"/>
      <c r="B57" s="70"/>
      <c r="C57" s="70"/>
      <c r="D57" s="70"/>
      <c r="E57" s="70"/>
      <c r="F57" s="70"/>
      <c r="G57" s="71"/>
      <c r="H57" s="71"/>
      <c r="I57" s="71"/>
      <c r="J57" s="71"/>
      <c r="K57" s="71"/>
      <c r="L57" s="71"/>
      <c r="M57" s="71"/>
      <c r="N57" s="71"/>
      <c r="O57" s="72"/>
    </row>
    <row r="58" spans="1:55" x14ac:dyDescent="0.25">
      <c r="A58" s="1227" t="s">
        <v>72</v>
      </c>
      <c r="B58" s="1228"/>
      <c r="C58" s="1228"/>
      <c r="D58" s="1228"/>
      <c r="E58" s="1228"/>
      <c r="F58" s="1229"/>
      <c r="G58" s="1224" t="s">
        <v>106</v>
      </c>
      <c r="H58" s="1225"/>
      <c r="I58" s="1226"/>
      <c r="J58" s="1221"/>
      <c r="K58" s="1222"/>
      <c r="L58" s="1222"/>
      <c r="M58" s="1222"/>
      <c r="N58" s="1222"/>
      <c r="O58" s="1223"/>
    </row>
    <row r="59" spans="1:55" x14ac:dyDescent="0.25">
      <c r="A59" s="1230"/>
      <c r="B59" s="1231"/>
      <c r="C59" s="1231"/>
      <c r="D59" s="1231"/>
      <c r="E59" s="1231"/>
      <c r="F59" s="1232"/>
      <c r="G59" s="1224" t="s">
        <v>106</v>
      </c>
      <c r="H59" s="1225"/>
      <c r="I59" s="1226"/>
      <c r="J59" s="1221"/>
      <c r="K59" s="1222"/>
      <c r="L59" s="1222"/>
      <c r="M59" s="1222"/>
      <c r="N59" s="1222"/>
      <c r="O59" s="1223"/>
    </row>
    <row r="60" spans="1:55" x14ac:dyDescent="0.25">
      <c r="A60" s="1233"/>
      <c r="B60" s="1234"/>
      <c r="C60" s="1234"/>
      <c r="D60" s="1234"/>
      <c r="E60" s="1234"/>
      <c r="F60" s="1235"/>
      <c r="G60" s="1224" t="s">
        <v>106</v>
      </c>
      <c r="H60" s="1225"/>
      <c r="I60" s="1226"/>
      <c r="J60" s="1221"/>
      <c r="K60" s="1222"/>
      <c r="L60" s="1222"/>
      <c r="M60" s="1222"/>
      <c r="N60" s="1222"/>
      <c r="O60" s="1223"/>
    </row>
    <row r="61" spans="1:55" ht="6" customHeight="1" x14ac:dyDescent="0.25">
      <c r="A61" s="82"/>
      <c r="B61" s="83"/>
      <c r="C61" s="83"/>
      <c r="D61" s="83"/>
      <c r="E61" s="83"/>
      <c r="F61" s="83"/>
      <c r="G61" s="84"/>
      <c r="H61" s="84"/>
      <c r="I61" s="84"/>
      <c r="J61" s="84"/>
      <c r="K61" s="84"/>
      <c r="L61" s="84"/>
      <c r="M61" s="84"/>
      <c r="N61" s="84"/>
      <c r="O61" s="85"/>
    </row>
    <row r="62" spans="1:55" x14ac:dyDescent="0.25">
      <c r="A62" s="936"/>
      <c r="B62" s="936"/>
      <c r="C62" s="1215" t="s">
        <v>1376</v>
      </c>
      <c r="D62" s="1215"/>
      <c r="E62" s="1215"/>
      <c r="F62" s="1215"/>
      <c r="G62" s="1215"/>
      <c r="H62" s="1215"/>
      <c r="I62" s="1215"/>
      <c r="J62" s="1215"/>
      <c r="K62" s="1215"/>
      <c r="L62" s="1215"/>
      <c r="M62" s="1215"/>
      <c r="N62" s="937"/>
      <c r="O62" s="937"/>
    </row>
    <row r="63" spans="1:55" x14ac:dyDescent="0.25">
      <c r="A63" s="936"/>
      <c r="B63" s="936"/>
      <c r="C63" s="1215" t="s">
        <v>1762</v>
      </c>
      <c r="D63" s="1215"/>
      <c r="E63" s="1215"/>
      <c r="F63" s="1215"/>
      <c r="G63" s="1215"/>
      <c r="H63" s="1215"/>
      <c r="I63" s="1215"/>
      <c r="J63" s="1215"/>
      <c r="K63" s="1215"/>
      <c r="L63" s="1215"/>
      <c r="M63" s="1215"/>
      <c r="N63" s="937"/>
      <c r="O63" s="937"/>
      <c r="V63" s="910"/>
      <c r="BA63" s="910"/>
      <c r="BB63" s="910"/>
    </row>
    <row r="64" spans="1:55" ht="34.5" customHeight="1" x14ac:dyDescent="0.25">
      <c r="A64" s="1186" t="s">
        <v>1218</v>
      </c>
      <c r="B64" s="1186"/>
      <c r="C64" s="1186"/>
      <c r="D64" s="1186"/>
      <c r="E64" s="1186"/>
      <c r="F64" s="1186"/>
      <c r="G64" s="1186"/>
      <c r="H64" s="1186"/>
      <c r="I64" s="1186" t="s">
        <v>59</v>
      </c>
      <c r="J64" s="1186"/>
      <c r="K64" s="1186"/>
      <c r="L64" s="1186" t="s">
        <v>1374</v>
      </c>
      <c r="M64" s="1186"/>
      <c r="N64" s="1186"/>
      <c r="O64" s="1186"/>
      <c r="V64" s="910"/>
      <c r="BA64" s="910"/>
      <c r="BB64" s="910"/>
    </row>
    <row r="65" spans="1:55" x14ac:dyDescent="0.25">
      <c r="A65" s="1239"/>
      <c r="B65" s="1239"/>
      <c r="C65" s="1239"/>
      <c r="D65" s="1239"/>
      <c r="E65" s="1239"/>
      <c r="F65" s="1239"/>
      <c r="G65" s="1239"/>
      <c r="H65" s="1239"/>
      <c r="I65" s="1254"/>
      <c r="J65" s="1255"/>
      <c r="K65" s="1255"/>
      <c r="L65" s="1256"/>
      <c r="M65" s="1256"/>
      <c r="N65" s="1256"/>
      <c r="O65" s="1256"/>
      <c r="V65" s="910"/>
      <c r="BA65" s="910"/>
      <c r="BB65" s="910"/>
    </row>
    <row r="66" spans="1:55" x14ac:dyDescent="0.25">
      <c r="A66" s="1239"/>
      <c r="B66" s="1239"/>
      <c r="C66" s="1239"/>
      <c r="D66" s="1239"/>
      <c r="E66" s="1239"/>
      <c r="F66" s="1239"/>
      <c r="G66" s="1239"/>
      <c r="H66" s="1239"/>
      <c r="I66" s="1254"/>
      <c r="J66" s="1255"/>
      <c r="K66" s="1255"/>
      <c r="L66" s="1256"/>
      <c r="M66" s="1256"/>
      <c r="N66" s="1256"/>
      <c r="O66" s="1256"/>
      <c r="V66" s="910"/>
      <c r="BA66" s="910"/>
      <c r="BB66" s="910"/>
    </row>
    <row r="67" spans="1:55" x14ac:dyDescent="0.25">
      <c r="A67" s="1239"/>
      <c r="B67" s="1239"/>
      <c r="C67" s="1239"/>
      <c r="D67" s="1239"/>
      <c r="E67" s="1239"/>
      <c r="F67" s="1239"/>
      <c r="G67" s="1239"/>
      <c r="H67" s="1239"/>
      <c r="I67" s="1254"/>
      <c r="J67" s="1255"/>
      <c r="K67" s="1255"/>
      <c r="L67" s="1256"/>
      <c r="M67" s="1256"/>
      <c r="N67" s="1256"/>
      <c r="O67" s="1256"/>
      <c r="V67" s="910"/>
      <c r="BA67" s="910"/>
      <c r="BB67" s="910"/>
    </row>
    <row r="68" spans="1:55" hidden="1" x14ac:dyDescent="0.25">
      <c r="A68" s="1239"/>
      <c r="B68" s="1239"/>
      <c r="C68" s="1239"/>
      <c r="D68" s="1239"/>
      <c r="E68" s="1239"/>
      <c r="F68" s="1239"/>
      <c r="G68" s="1239"/>
      <c r="H68" s="1239"/>
      <c r="I68" s="1254"/>
      <c r="J68" s="1255"/>
      <c r="K68" s="1255"/>
      <c r="L68" s="1256"/>
      <c r="M68" s="1256"/>
      <c r="N68" s="1256"/>
      <c r="O68" s="1256"/>
      <c r="V68" s="910"/>
      <c r="BA68" s="910"/>
      <c r="BB68" s="910"/>
    </row>
    <row r="69" spans="1:55" hidden="1" x14ac:dyDescent="0.25">
      <c r="A69" s="1239"/>
      <c r="B69" s="1239"/>
      <c r="C69" s="1239"/>
      <c r="D69" s="1239"/>
      <c r="E69" s="1239"/>
      <c r="F69" s="1239"/>
      <c r="G69" s="1239"/>
      <c r="H69" s="1239"/>
      <c r="I69" s="1254"/>
      <c r="J69" s="1255"/>
      <c r="K69" s="1255"/>
      <c r="L69" s="1256"/>
      <c r="M69" s="1256"/>
      <c r="N69" s="1256"/>
      <c r="O69" s="1256"/>
      <c r="V69" s="910"/>
      <c r="BA69" s="910"/>
      <c r="BB69" s="910"/>
    </row>
    <row r="70" spans="1:55" hidden="1" x14ac:dyDescent="0.25">
      <c r="A70" s="1239"/>
      <c r="B70" s="1239"/>
      <c r="C70" s="1239"/>
      <c r="D70" s="1239"/>
      <c r="E70" s="1239"/>
      <c r="F70" s="1239"/>
      <c r="G70" s="1239"/>
      <c r="H70" s="1239"/>
      <c r="I70" s="1254"/>
      <c r="J70" s="1255"/>
      <c r="K70" s="1255"/>
      <c r="L70" s="1256"/>
      <c r="M70" s="1256"/>
      <c r="N70" s="1256"/>
      <c r="O70" s="1256"/>
      <c r="V70" s="910"/>
      <c r="BA70" s="910"/>
      <c r="BB70" s="910"/>
    </row>
    <row r="71" spans="1:55" hidden="1" x14ac:dyDescent="0.25">
      <c r="A71" s="1239"/>
      <c r="B71" s="1239"/>
      <c r="C71" s="1239"/>
      <c r="D71" s="1239"/>
      <c r="E71" s="1239"/>
      <c r="F71" s="1239"/>
      <c r="G71" s="1239"/>
      <c r="H71" s="1239"/>
      <c r="I71" s="1254"/>
      <c r="J71" s="1255"/>
      <c r="K71" s="1255"/>
      <c r="L71" s="1256"/>
      <c r="M71" s="1256"/>
      <c r="N71" s="1256"/>
      <c r="O71" s="1256"/>
      <c r="V71" s="910"/>
      <c r="BA71" s="910"/>
      <c r="BB71" s="910"/>
    </row>
    <row r="72" spans="1:55" hidden="1" x14ac:dyDescent="0.25">
      <c r="A72" s="1239"/>
      <c r="B72" s="1239"/>
      <c r="C72" s="1239"/>
      <c r="D72" s="1239"/>
      <c r="E72" s="1239"/>
      <c r="F72" s="1239"/>
      <c r="G72" s="1239"/>
      <c r="H72" s="1239"/>
      <c r="I72" s="1254"/>
      <c r="J72" s="1255"/>
      <c r="K72" s="1255"/>
      <c r="L72" s="1256"/>
      <c r="M72" s="1256"/>
      <c r="N72" s="1256"/>
      <c r="O72" s="1256"/>
      <c r="V72" s="910"/>
      <c r="BA72" s="910"/>
      <c r="BB72" s="910"/>
    </row>
    <row r="73" spans="1:55" hidden="1" x14ac:dyDescent="0.25">
      <c r="A73" s="1239"/>
      <c r="B73" s="1239"/>
      <c r="C73" s="1239"/>
      <c r="D73" s="1239"/>
      <c r="E73" s="1239"/>
      <c r="F73" s="1239"/>
      <c r="G73" s="1239"/>
      <c r="H73" s="1239"/>
      <c r="I73" s="1254"/>
      <c r="J73" s="1255"/>
      <c r="K73" s="1255"/>
      <c r="L73" s="1256"/>
      <c r="M73" s="1256"/>
      <c r="N73" s="1256"/>
      <c r="O73" s="1256"/>
      <c r="V73" s="910"/>
      <c r="BA73" s="910"/>
      <c r="BB73" s="910"/>
    </row>
    <row r="74" spans="1:55" hidden="1" x14ac:dyDescent="0.25">
      <c r="A74" s="1239"/>
      <c r="B74" s="1239"/>
      <c r="C74" s="1239"/>
      <c r="D74" s="1239"/>
      <c r="E74" s="1239"/>
      <c r="F74" s="1239"/>
      <c r="G74" s="1239"/>
      <c r="H74" s="1239"/>
      <c r="I74" s="1254"/>
      <c r="J74" s="1255"/>
      <c r="K74" s="1255"/>
      <c r="L74" s="1256"/>
      <c r="M74" s="1256"/>
      <c r="N74" s="1256"/>
      <c r="O74" s="1256"/>
      <c r="V74" s="910"/>
      <c r="BA74" s="910"/>
      <c r="BB74" s="910"/>
    </row>
    <row r="75" spans="1:55" hidden="1" x14ac:dyDescent="0.25">
      <c r="A75" s="1239"/>
      <c r="B75" s="1239"/>
      <c r="C75" s="1239"/>
      <c r="D75" s="1239"/>
      <c r="E75" s="1239"/>
      <c r="F75" s="1239"/>
      <c r="G75" s="1239"/>
      <c r="H75" s="1239"/>
      <c r="I75" s="1254"/>
      <c r="J75" s="1255"/>
      <c r="K75" s="1255"/>
      <c r="L75" s="1256"/>
      <c r="M75" s="1256"/>
      <c r="N75" s="1256"/>
      <c r="O75" s="1256"/>
      <c r="V75" s="910"/>
      <c r="BA75" s="910"/>
      <c r="BB75" s="910"/>
    </row>
    <row r="76" spans="1:55" hidden="1" x14ac:dyDescent="0.25">
      <c r="A76" s="1239"/>
      <c r="B76" s="1239"/>
      <c r="C76" s="1239"/>
      <c r="D76" s="1239"/>
      <c r="E76" s="1239"/>
      <c r="F76" s="1239"/>
      <c r="G76" s="1239"/>
      <c r="H76" s="1239"/>
      <c r="I76" s="1254"/>
      <c r="J76" s="1255"/>
      <c r="K76" s="1255"/>
      <c r="L76" s="1256"/>
      <c r="M76" s="1256"/>
      <c r="N76" s="1256"/>
      <c r="O76" s="1256"/>
      <c r="V76" s="910"/>
      <c r="BA76" s="910"/>
      <c r="BB76" s="910"/>
    </row>
    <row r="77" spans="1:55" hidden="1" x14ac:dyDescent="0.25">
      <c r="A77" s="1239"/>
      <c r="B77" s="1239"/>
      <c r="C77" s="1239"/>
      <c r="D77" s="1239"/>
      <c r="E77" s="1239"/>
      <c r="F77" s="1239"/>
      <c r="G77" s="1239"/>
      <c r="H77" s="1239"/>
      <c r="I77" s="1254"/>
      <c r="J77" s="1255"/>
      <c r="K77" s="1255"/>
      <c r="L77" s="1256"/>
      <c r="M77" s="1256"/>
      <c r="N77" s="1256"/>
      <c r="O77" s="1256"/>
      <c r="V77" s="910"/>
      <c r="BA77" s="910"/>
      <c r="BB77" s="910"/>
    </row>
    <row r="78" spans="1:55" hidden="1" x14ac:dyDescent="0.25">
      <c r="A78" s="1239"/>
      <c r="B78" s="1239"/>
      <c r="C78" s="1239"/>
      <c r="D78" s="1239"/>
      <c r="E78" s="1239"/>
      <c r="F78" s="1239"/>
      <c r="G78" s="1239"/>
      <c r="H78" s="1239"/>
      <c r="I78" s="1254"/>
      <c r="J78" s="1255"/>
      <c r="K78" s="1255"/>
      <c r="L78" s="1256"/>
      <c r="M78" s="1256"/>
      <c r="N78" s="1256"/>
      <c r="O78" s="1256"/>
      <c r="V78" s="910"/>
      <c r="BA78" s="910"/>
      <c r="BB78" s="910"/>
    </row>
    <row r="79" spans="1:55" ht="18.75" x14ac:dyDescent="0.25">
      <c r="A79" s="936"/>
      <c r="B79" s="936"/>
      <c r="C79" s="1215" t="s">
        <v>1763</v>
      </c>
      <c r="D79" s="1215"/>
      <c r="E79" s="1215"/>
      <c r="F79" s="1215"/>
      <c r="G79" s="1215"/>
      <c r="H79" s="1215"/>
      <c r="I79" s="1215"/>
      <c r="J79" s="1215"/>
      <c r="K79" s="1215"/>
      <c r="L79" s="1215"/>
      <c r="M79" s="1215"/>
      <c r="N79" s="937"/>
      <c r="O79" s="937"/>
      <c r="V79" s="910"/>
      <c r="BA79" s="910"/>
      <c r="BB79" s="910"/>
    </row>
    <row r="80" spans="1:55" s="75" customFormat="1" ht="113.25" customHeight="1" x14ac:dyDescent="0.25">
      <c r="A80" s="1236" t="s">
        <v>1767</v>
      </c>
      <c r="B80" s="1237"/>
      <c r="C80" s="1237"/>
      <c r="D80" s="1238"/>
      <c r="E80" s="1236" t="s">
        <v>1766</v>
      </c>
      <c r="F80" s="1238"/>
      <c r="G80" s="1236" t="s">
        <v>1765</v>
      </c>
      <c r="H80" s="1238"/>
      <c r="I80" s="1236" t="s">
        <v>1764</v>
      </c>
      <c r="J80" s="1237"/>
      <c r="K80" s="1237"/>
      <c r="L80" s="1238"/>
      <c r="M80" s="1236" t="s">
        <v>1356</v>
      </c>
      <c r="N80" s="1238"/>
      <c r="O80" s="938" t="s">
        <v>1374</v>
      </c>
      <c r="V80" s="277"/>
      <c r="BA80" s="277"/>
      <c r="BB80" s="277"/>
      <c r="BC80" s="426"/>
    </row>
    <row r="81" spans="1:55" s="75" customFormat="1" x14ac:dyDescent="0.25">
      <c r="A81" s="1178"/>
      <c r="B81" s="1179"/>
      <c r="C81" s="1179"/>
      <c r="D81" s="1180"/>
      <c r="E81" s="1258"/>
      <c r="F81" s="1259"/>
      <c r="G81" s="1181"/>
      <c r="H81" s="1182"/>
      <c r="I81" s="1181"/>
      <c r="J81" s="1260"/>
      <c r="K81" s="1260"/>
      <c r="L81" s="1182"/>
      <c r="M81" s="1181"/>
      <c r="N81" s="1182"/>
      <c r="O81" s="939"/>
      <c r="V81" s="277"/>
      <c r="BA81" s="277"/>
      <c r="BB81" s="277"/>
      <c r="BC81" s="426"/>
    </row>
    <row r="82" spans="1:55" s="75" customFormat="1" x14ac:dyDescent="0.25">
      <c r="A82" s="1178"/>
      <c r="B82" s="1179"/>
      <c r="C82" s="1179"/>
      <c r="D82" s="1180"/>
      <c r="E82" s="1258"/>
      <c r="F82" s="1259"/>
      <c r="G82" s="1181"/>
      <c r="H82" s="1182"/>
      <c r="I82" s="1181"/>
      <c r="J82" s="1260"/>
      <c r="K82" s="1260"/>
      <c r="L82" s="1182"/>
      <c r="M82" s="1181"/>
      <c r="N82" s="1182"/>
      <c r="O82" s="939"/>
      <c r="V82" s="277"/>
      <c r="BA82" s="277"/>
      <c r="BB82" s="277"/>
      <c r="BC82" s="426"/>
    </row>
    <row r="83" spans="1:55" s="75" customFormat="1" x14ac:dyDescent="0.25">
      <c r="A83" s="1178"/>
      <c r="B83" s="1179"/>
      <c r="C83" s="1179"/>
      <c r="D83" s="1180"/>
      <c r="E83" s="1258"/>
      <c r="F83" s="1259"/>
      <c r="G83" s="1181"/>
      <c r="H83" s="1182"/>
      <c r="I83" s="1181"/>
      <c r="J83" s="1260"/>
      <c r="K83" s="1260"/>
      <c r="L83" s="1182"/>
      <c r="M83" s="1181"/>
      <c r="N83" s="1182"/>
      <c r="O83" s="939"/>
      <c r="V83" s="277"/>
      <c r="BA83" s="277"/>
      <c r="BB83" s="277"/>
      <c r="BC83" s="426"/>
    </row>
    <row r="84" spans="1:55" s="75" customFormat="1" hidden="1" outlineLevel="1" x14ac:dyDescent="0.25">
      <c r="A84" s="1178"/>
      <c r="B84" s="1179"/>
      <c r="C84" s="1179"/>
      <c r="D84" s="1180"/>
      <c r="E84" s="1258"/>
      <c r="F84" s="1259"/>
      <c r="G84" s="1181"/>
      <c r="H84" s="1182"/>
      <c r="I84" s="1181"/>
      <c r="J84" s="1260"/>
      <c r="K84" s="1260"/>
      <c r="L84" s="1182"/>
      <c r="M84" s="1181"/>
      <c r="N84" s="1182"/>
      <c r="O84" s="939"/>
      <c r="V84" s="277"/>
      <c r="BA84" s="277"/>
      <c r="BB84" s="277"/>
      <c r="BC84" s="426"/>
    </row>
    <row r="85" spans="1:55" s="75" customFormat="1" hidden="1" outlineLevel="1" x14ac:dyDescent="0.25">
      <c r="A85" s="1178"/>
      <c r="B85" s="1179"/>
      <c r="C85" s="1179"/>
      <c r="D85" s="1180"/>
      <c r="E85" s="1258"/>
      <c r="F85" s="1259"/>
      <c r="G85" s="1181"/>
      <c r="H85" s="1182"/>
      <c r="I85" s="1181"/>
      <c r="J85" s="1260"/>
      <c r="K85" s="1260"/>
      <c r="L85" s="1182"/>
      <c r="M85" s="1181"/>
      <c r="N85" s="1182"/>
      <c r="O85" s="939"/>
      <c r="V85" s="277"/>
      <c r="BA85" s="277"/>
      <c r="BB85" s="277"/>
      <c r="BC85" s="426"/>
    </row>
    <row r="86" spans="1:55" s="75" customFormat="1" hidden="1" outlineLevel="1" x14ac:dyDescent="0.25">
      <c r="A86" s="1178"/>
      <c r="B86" s="1179"/>
      <c r="C86" s="1179"/>
      <c r="D86" s="1180"/>
      <c r="E86" s="1258"/>
      <c r="F86" s="1259"/>
      <c r="G86" s="1181"/>
      <c r="H86" s="1182"/>
      <c r="I86" s="1181"/>
      <c r="J86" s="1260"/>
      <c r="K86" s="1260"/>
      <c r="L86" s="1182"/>
      <c r="M86" s="1181"/>
      <c r="N86" s="1182"/>
      <c r="O86" s="939"/>
      <c r="V86" s="277"/>
      <c r="BA86" s="277"/>
      <c r="BB86" s="277"/>
      <c r="BC86" s="426"/>
    </row>
    <row r="87" spans="1:55" hidden="1" outlineLevel="1" x14ac:dyDescent="0.25">
      <c r="A87" s="1178"/>
      <c r="B87" s="1179"/>
      <c r="C87" s="1179"/>
      <c r="D87" s="1180"/>
      <c r="E87" s="1258"/>
      <c r="F87" s="1259"/>
      <c r="G87" s="1181"/>
      <c r="H87" s="1182"/>
      <c r="I87" s="1181"/>
      <c r="J87" s="1260"/>
      <c r="K87" s="1260"/>
      <c r="L87" s="1182"/>
      <c r="M87" s="1181"/>
      <c r="N87" s="1182"/>
      <c r="O87" s="939"/>
    </row>
    <row r="88" spans="1:55" hidden="1" outlineLevel="1" x14ac:dyDescent="0.25">
      <c r="A88" s="1178"/>
      <c r="B88" s="1179"/>
      <c r="C88" s="1179"/>
      <c r="D88" s="1180"/>
      <c r="E88" s="1258"/>
      <c r="F88" s="1259"/>
      <c r="G88" s="1181"/>
      <c r="H88" s="1182"/>
      <c r="I88" s="1181"/>
      <c r="J88" s="1260"/>
      <c r="K88" s="1260"/>
      <c r="L88" s="1182"/>
      <c r="M88" s="1181"/>
      <c r="N88" s="1182"/>
      <c r="O88" s="939"/>
    </row>
    <row r="89" spans="1:55" hidden="1" outlineLevel="1" x14ac:dyDescent="0.25">
      <c r="A89" s="1178"/>
      <c r="B89" s="1179"/>
      <c r="C89" s="1179"/>
      <c r="D89" s="1180"/>
      <c r="E89" s="1258"/>
      <c r="F89" s="1259"/>
      <c r="G89" s="1181"/>
      <c r="H89" s="1182"/>
      <c r="I89" s="1181"/>
      <c r="J89" s="1260"/>
      <c r="K89" s="1260"/>
      <c r="L89" s="1182"/>
      <c r="M89" s="1181"/>
      <c r="N89" s="1182"/>
      <c r="O89" s="939"/>
    </row>
    <row r="90" spans="1:55" s="33" customFormat="1" ht="15.75" customHeight="1" collapsed="1" x14ac:dyDescent="0.25">
      <c r="A90" s="1122" t="s">
        <v>1081</v>
      </c>
      <c r="B90" s="1123"/>
      <c r="C90" s="1123"/>
      <c r="D90" s="1123"/>
      <c r="E90" s="1160"/>
      <c r="F90" s="1252"/>
      <c r="G90" s="1252"/>
      <c r="H90" s="1252"/>
      <c r="I90" s="1252"/>
      <c r="J90" s="1252"/>
      <c r="K90" s="1252"/>
      <c r="L90" s="1252"/>
      <c r="M90" s="1252"/>
      <c r="N90" s="1252"/>
      <c r="O90" s="1252"/>
      <c r="P90" s="76"/>
      <c r="Q90" s="76"/>
      <c r="R90" s="76"/>
      <c r="V90" s="226"/>
      <c r="W90" s="226"/>
      <c r="BA90" s="76"/>
      <c r="BB90" s="76"/>
      <c r="BC90" s="427"/>
    </row>
    <row r="91" spans="1:55" s="892" customFormat="1" ht="29.25" customHeight="1" x14ac:dyDescent="0.25">
      <c r="A91" s="1257" t="s">
        <v>1768</v>
      </c>
      <c r="B91" s="1257"/>
      <c r="C91" s="1257"/>
      <c r="D91" s="1257"/>
      <c r="E91" s="1257"/>
      <c r="F91" s="1257"/>
      <c r="G91" s="1257"/>
      <c r="H91" s="1257"/>
      <c r="I91" s="1257"/>
      <c r="J91" s="1257"/>
      <c r="K91" s="1257"/>
      <c r="L91" s="1257"/>
      <c r="M91" s="1257"/>
      <c r="N91" s="1257"/>
      <c r="O91" s="1257"/>
      <c r="P91" s="76"/>
      <c r="Q91" s="76"/>
      <c r="R91" s="76"/>
      <c r="V91" s="226"/>
      <c r="W91" s="226"/>
      <c r="BA91" s="76"/>
      <c r="BB91" s="76"/>
      <c r="BC91" s="427"/>
    </row>
    <row r="92" spans="1:55" s="33" customFormat="1" x14ac:dyDescent="0.25">
      <c r="A92" s="1261" t="s">
        <v>1080</v>
      </c>
      <c r="B92" s="1261"/>
      <c r="C92" s="1261"/>
      <c r="D92" s="1261"/>
      <c r="E92" s="1261"/>
      <c r="F92" s="1261"/>
      <c r="G92" s="1261"/>
      <c r="H92" s="1261"/>
      <c r="I92" s="1261"/>
      <c r="J92" s="1261"/>
      <c r="K92" s="1261"/>
      <c r="L92" s="1261"/>
      <c r="M92" s="1261"/>
      <c r="N92" s="1261"/>
      <c r="O92" s="1261"/>
      <c r="P92" s="76"/>
      <c r="Q92" s="76"/>
      <c r="R92" s="76"/>
      <c r="V92" s="226"/>
      <c r="W92" s="226"/>
      <c r="BA92" s="76"/>
      <c r="BB92" s="76"/>
      <c r="BC92" s="427"/>
    </row>
    <row r="93" spans="1:55" ht="6" customHeight="1" x14ac:dyDescent="0.25">
      <c r="A93" s="82"/>
      <c r="B93" s="83"/>
      <c r="C93" s="83"/>
      <c r="D93" s="83"/>
      <c r="E93" s="83"/>
      <c r="F93" s="83"/>
      <c r="G93" s="84"/>
      <c r="H93" s="84"/>
      <c r="I93" s="84"/>
      <c r="J93" s="84"/>
      <c r="K93" s="84"/>
      <c r="L93" s="84"/>
      <c r="M93" s="84"/>
      <c r="N93" s="84"/>
      <c r="O93" s="85"/>
    </row>
    <row r="94" spans="1:55" x14ac:dyDescent="0.25">
      <c r="A94" s="80"/>
      <c r="B94" s="80"/>
      <c r="C94" s="1159" t="s">
        <v>1823</v>
      </c>
      <c r="D94" s="1159"/>
      <c r="E94" s="1159"/>
      <c r="F94" s="1159"/>
      <c r="G94" s="1159"/>
      <c r="H94" s="1159"/>
      <c r="I94" s="1159"/>
      <c r="J94" s="1159"/>
      <c r="K94" s="1159"/>
      <c r="L94" s="1159"/>
      <c r="M94" s="1159"/>
      <c r="N94" s="80"/>
      <c r="O94" s="80"/>
    </row>
    <row r="95" spans="1:55" x14ac:dyDescent="0.25">
      <c r="A95" s="1262" t="s">
        <v>1769</v>
      </c>
      <c r="B95" s="1262"/>
      <c r="C95" s="1262"/>
      <c r="D95" s="1262"/>
      <c r="E95" s="1262"/>
      <c r="F95" s="1262"/>
      <c r="G95" s="1262"/>
      <c r="H95" s="1240"/>
      <c r="I95" s="1241"/>
      <c r="J95" s="1241"/>
      <c r="K95" s="1241"/>
      <c r="L95" s="1241"/>
      <c r="M95" s="1241"/>
      <c r="N95" s="1241"/>
      <c r="O95" s="1242"/>
    </row>
    <row r="96" spans="1:55" ht="34.5" customHeight="1" x14ac:dyDescent="0.25">
      <c r="A96" s="1262" t="s">
        <v>1770</v>
      </c>
      <c r="B96" s="1262"/>
      <c r="C96" s="1262"/>
      <c r="D96" s="1262"/>
      <c r="E96" s="1262"/>
      <c r="F96" s="1262"/>
      <c r="G96" s="1262"/>
      <c r="H96" s="1240"/>
      <c r="I96" s="1241"/>
      <c r="J96" s="1241"/>
      <c r="K96" s="1241"/>
      <c r="L96" s="1241"/>
      <c r="M96" s="1241"/>
      <c r="N96" s="1241"/>
      <c r="O96" s="1242"/>
    </row>
    <row r="97" spans="1:55" ht="6" customHeight="1" x14ac:dyDescent="0.25">
      <c r="A97" s="82"/>
      <c r="B97" s="83"/>
      <c r="C97" s="83"/>
      <c r="D97" s="83"/>
      <c r="E97" s="83"/>
      <c r="F97" s="83"/>
      <c r="G97" s="84"/>
      <c r="H97" s="84"/>
      <c r="I97" s="84"/>
      <c r="J97" s="84"/>
      <c r="K97" s="84"/>
      <c r="L97" s="84"/>
      <c r="M97" s="84"/>
      <c r="N97" s="84"/>
      <c r="O97" s="85"/>
    </row>
    <row r="98" spans="1:55" x14ac:dyDescent="0.25">
      <c r="A98" s="1263" t="s">
        <v>1068</v>
      </c>
      <c r="B98" s="1263"/>
      <c r="C98" s="1263"/>
      <c r="D98" s="1263"/>
      <c r="E98" s="1263"/>
      <c r="F98" s="1263"/>
      <c r="G98" s="1263"/>
      <c r="H98" s="1263"/>
      <c r="I98" s="1263"/>
      <c r="J98" s="1263"/>
      <c r="K98" s="1263"/>
      <c r="L98" s="1263"/>
      <c r="M98" s="1263"/>
      <c r="N98" s="1263"/>
      <c r="O98" s="1263"/>
    </row>
    <row r="99" spans="1:55" s="77" customFormat="1" ht="15" customHeight="1" x14ac:dyDescent="0.25">
      <c r="A99" s="1149" t="s">
        <v>74</v>
      </c>
      <c r="B99" s="1166"/>
      <c r="C99" s="1166"/>
      <c r="D99" s="1150"/>
      <c r="E99" s="1170" t="s">
        <v>59</v>
      </c>
      <c r="F99" s="1170"/>
      <c r="G99" s="1170" t="s">
        <v>75</v>
      </c>
      <c r="H99" s="1170"/>
      <c r="I99" s="1170"/>
      <c r="J99" s="1170"/>
      <c r="K99" s="1170" t="s">
        <v>76</v>
      </c>
      <c r="L99" s="1170"/>
      <c r="M99" s="1170"/>
      <c r="N99" s="1170"/>
      <c r="O99" s="1170"/>
      <c r="V99" s="278"/>
      <c r="BA99" s="278"/>
      <c r="BB99" s="278"/>
      <c r="BC99" s="428"/>
    </row>
    <row r="100" spans="1:55" s="77" customFormat="1" ht="45" x14ac:dyDescent="0.25">
      <c r="A100" s="1167"/>
      <c r="B100" s="1168"/>
      <c r="C100" s="1168"/>
      <c r="D100" s="1169"/>
      <c r="E100" s="1170"/>
      <c r="F100" s="1170"/>
      <c r="G100" s="1170"/>
      <c r="H100" s="1170"/>
      <c r="I100" s="1170"/>
      <c r="J100" s="1170"/>
      <c r="K100" s="1170" t="s">
        <v>77</v>
      </c>
      <c r="L100" s="1170"/>
      <c r="M100" s="1170"/>
      <c r="N100" s="414" t="s">
        <v>78</v>
      </c>
      <c r="O100" s="414" t="s">
        <v>79</v>
      </c>
      <c r="V100" s="278"/>
      <c r="BA100" s="278"/>
      <c r="BB100" s="278"/>
      <c r="BC100" s="428"/>
    </row>
    <row r="101" spans="1:55" s="77" customFormat="1" x14ac:dyDescent="0.25">
      <c r="A101" s="1162"/>
      <c r="B101" s="1163"/>
      <c r="C101" s="1163"/>
      <c r="D101" s="1164"/>
      <c r="E101" s="1165"/>
      <c r="F101" s="1165"/>
      <c r="G101" s="1165"/>
      <c r="H101" s="1165"/>
      <c r="I101" s="1165"/>
      <c r="J101" s="1165"/>
      <c r="K101" s="1165"/>
      <c r="L101" s="1165"/>
      <c r="M101" s="1165"/>
      <c r="N101" s="146"/>
      <c r="O101" s="146"/>
      <c r="V101" s="278"/>
      <c r="BA101" s="278"/>
      <c r="BB101" s="278"/>
      <c r="BC101" s="428"/>
    </row>
    <row r="102" spans="1:55" s="77" customFormat="1" x14ac:dyDescent="0.25">
      <c r="A102" s="1162"/>
      <c r="B102" s="1163"/>
      <c r="C102" s="1163"/>
      <c r="D102" s="1164"/>
      <c r="E102" s="1165"/>
      <c r="F102" s="1165"/>
      <c r="G102" s="1165"/>
      <c r="H102" s="1165"/>
      <c r="I102" s="1165"/>
      <c r="J102" s="1165"/>
      <c r="K102" s="1165"/>
      <c r="L102" s="1165"/>
      <c r="M102" s="1165"/>
      <c r="N102" s="146"/>
      <c r="O102" s="146"/>
      <c r="V102" s="278"/>
      <c r="BA102" s="278"/>
      <c r="BB102" s="278"/>
      <c r="BC102" s="428"/>
    </row>
    <row r="103" spans="1:55" s="77" customFormat="1" x14ac:dyDescent="0.25">
      <c r="A103" s="1162"/>
      <c r="B103" s="1163"/>
      <c r="C103" s="1163"/>
      <c r="D103" s="1164"/>
      <c r="E103" s="1165"/>
      <c r="F103" s="1165"/>
      <c r="G103" s="1165"/>
      <c r="H103" s="1165"/>
      <c r="I103" s="1165"/>
      <c r="J103" s="1165"/>
      <c r="K103" s="1165"/>
      <c r="L103" s="1165"/>
      <c r="M103" s="1165"/>
      <c r="N103" s="146"/>
      <c r="O103" s="146"/>
      <c r="V103" s="278"/>
      <c r="BA103" s="278"/>
      <c r="BB103" s="278"/>
      <c r="BC103" s="428"/>
    </row>
    <row r="104" spans="1:55" s="77" customFormat="1" x14ac:dyDescent="0.25">
      <c r="A104" s="1162"/>
      <c r="B104" s="1163"/>
      <c r="C104" s="1163"/>
      <c r="D104" s="1164"/>
      <c r="E104" s="1165"/>
      <c r="F104" s="1165"/>
      <c r="G104" s="1165"/>
      <c r="H104" s="1165"/>
      <c r="I104" s="1165"/>
      <c r="J104" s="1165"/>
      <c r="K104" s="1165"/>
      <c r="L104" s="1165"/>
      <c r="M104" s="1165"/>
      <c r="N104" s="146"/>
      <c r="O104" s="146"/>
      <c r="V104" s="278"/>
      <c r="BA104" s="278"/>
      <c r="BB104" s="278"/>
      <c r="BC104" s="428"/>
    </row>
    <row r="105" spans="1:55" s="77" customFormat="1" x14ac:dyDescent="0.25">
      <c r="A105" s="1162"/>
      <c r="B105" s="1163"/>
      <c r="C105" s="1163"/>
      <c r="D105" s="1164"/>
      <c r="E105" s="1165"/>
      <c r="F105" s="1165"/>
      <c r="G105" s="1165"/>
      <c r="H105" s="1165"/>
      <c r="I105" s="1165"/>
      <c r="J105" s="1165"/>
      <c r="K105" s="1165"/>
      <c r="L105" s="1165"/>
      <c r="M105" s="1165"/>
      <c r="N105" s="146"/>
      <c r="O105" s="146"/>
      <c r="V105" s="278"/>
      <c r="BA105" s="278"/>
      <c r="BB105" s="278"/>
      <c r="BC105" s="428"/>
    </row>
    <row r="106" spans="1:55" s="77" customFormat="1" x14ac:dyDescent="0.25">
      <c r="A106" s="1162"/>
      <c r="B106" s="1163"/>
      <c r="C106" s="1163"/>
      <c r="D106" s="1164"/>
      <c r="E106" s="1165"/>
      <c r="F106" s="1165"/>
      <c r="G106" s="1165"/>
      <c r="H106" s="1165"/>
      <c r="I106" s="1165"/>
      <c r="J106" s="1165"/>
      <c r="K106" s="1165"/>
      <c r="L106" s="1165"/>
      <c r="M106" s="1165"/>
      <c r="N106" s="146"/>
      <c r="O106" s="146"/>
      <c r="V106" s="278"/>
      <c r="BA106" s="278"/>
      <c r="BB106" s="278"/>
      <c r="BC106" s="428"/>
    </row>
    <row r="107" spans="1:55" x14ac:dyDescent="0.25">
      <c r="A107" s="1162"/>
      <c r="B107" s="1163"/>
      <c r="C107" s="1163"/>
      <c r="D107" s="1164"/>
      <c r="E107" s="1165"/>
      <c r="F107" s="1165"/>
      <c r="G107" s="1165"/>
      <c r="H107" s="1165"/>
      <c r="I107" s="1165"/>
      <c r="J107" s="1165"/>
      <c r="K107" s="1165"/>
      <c r="L107" s="1165"/>
      <c r="M107" s="1165"/>
      <c r="N107" s="146"/>
      <c r="O107" s="146"/>
    </row>
    <row r="108" spans="1:55" x14ac:dyDescent="0.25">
      <c r="A108" s="1162"/>
      <c r="B108" s="1163"/>
      <c r="C108" s="1163"/>
      <c r="D108" s="1164"/>
      <c r="E108" s="1165"/>
      <c r="F108" s="1165"/>
      <c r="G108" s="1165"/>
      <c r="H108" s="1165"/>
      <c r="I108" s="1165"/>
      <c r="J108" s="1165"/>
      <c r="K108" s="1165"/>
      <c r="L108" s="1165"/>
      <c r="M108" s="1165"/>
      <c r="N108" s="146"/>
      <c r="O108" s="146"/>
    </row>
    <row r="109" spans="1:55" x14ac:dyDescent="0.25">
      <c r="A109" s="1162"/>
      <c r="B109" s="1163"/>
      <c r="C109" s="1163"/>
      <c r="D109" s="1164"/>
      <c r="E109" s="1165"/>
      <c r="F109" s="1165"/>
      <c r="G109" s="1165"/>
      <c r="H109" s="1165"/>
      <c r="I109" s="1165"/>
      <c r="J109" s="1165"/>
      <c r="K109" s="1165"/>
      <c r="L109" s="1165"/>
      <c r="M109" s="1165"/>
      <c r="N109" s="146"/>
      <c r="O109" s="146"/>
    </row>
    <row r="110" spans="1:55" ht="6" customHeight="1" x14ac:dyDescent="0.25">
      <c r="A110" s="82"/>
      <c r="B110" s="83"/>
      <c r="C110" s="83"/>
      <c r="D110" s="83"/>
      <c r="E110" s="83"/>
      <c r="F110" s="83"/>
      <c r="G110" s="84"/>
      <c r="H110" s="84"/>
      <c r="I110" s="84"/>
      <c r="J110" s="84"/>
      <c r="K110" s="84"/>
      <c r="L110" s="84"/>
      <c r="M110" s="84"/>
      <c r="N110" s="84"/>
      <c r="O110" s="85"/>
    </row>
    <row r="111" spans="1:55" x14ac:dyDescent="0.25">
      <c r="A111" s="80"/>
      <c r="B111" s="80"/>
      <c r="C111" s="80"/>
      <c r="D111" s="80"/>
      <c r="E111" s="1159" t="s">
        <v>1069</v>
      </c>
      <c r="F111" s="1159"/>
      <c r="G111" s="1159"/>
      <c r="H111" s="1159"/>
      <c r="I111" s="1159"/>
      <c r="J111" s="1159"/>
      <c r="K111" s="1159"/>
      <c r="L111" s="549"/>
      <c r="M111" s="80"/>
      <c r="N111" s="80"/>
      <c r="O111" s="80"/>
    </row>
    <row r="112" spans="1:55" ht="15.75" customHeight="1" x14ac:dyDescent="0.25">
      <c r="A112" s="1122" t="s">
        <v>1771</v>
      </c>
      <c r="B112" s="1123"/>
      <c r="C112" s="1123"/>
      <c r="D112" s="1123"/>
      <c r="E112" s="1123"/>
      <c r="F112" s="1123"/>
      <c r="G112" s="1160"/>
      <c r="H112" s="1041"/>
      <c r="I112" s="1042"/>
      <c r="J112" s="1042"/>
      <c r="K112" s="1042"/>
      <c r="L112" s="1042"/>
      <c r="M112" s="1042"/>
      <c r="N112" s="1042"/>
      <c r="O112" s="1043"/>
    </row>
    <row r="113" spans="1:15" x14ac:dyDescent="0.25">
      <c r="A113" s="1125" t="s">
        <v>1772</v>
      </c>
      <c r="B113" s="1125"/>
      <c r="C113" s="1125"/>
      <c r="D113" s="1125"/>
      <c r="E113" s="1125"/>
      <c r="F113" s="1125"/>
      <c r="G113" s="1125"/>
      <c r="H113" s="1161"/>
      <c r="I113" s="1042"/>
      <c r="J113" s="1042"/>
      <c r="K113" s="1042"/>
      <c r="L113" s="1042"/>
      <c r="M113" s="1042"/>
      <c r="N113" s="1042"/>
      <c r="O113" s="1043"/>
    </row>
    <row r="114" spans="1:15" ht="33" customHeight="1" x14ac:dyDescent="0.25">
      <c r="A114" s="1107" t="s">
        <v>1429</v>
      </c>
      <c r="B114" s="1108"/>
      <c r="C114" s="1108"/>
      <c r="D114" s="1108"/>
      <c r="E114" s="1108"/>
      <c r="F114" s="1108"/>
      <c r="G114" s="1109"/>
      <c r="H114" s="1104" t="s">
        <v>1430</v>
      </c>
      <c r="I114" s="1104"/>
      <c r="J114" s="1104"/>
      <c r="K114" s="1104"/>
      <c r="L114" s="1102" t="s">
        <v>1431</v>
      </c>
      <c r="M114" s="1102"/>
      <c r="N114" s="1102"/>
      <c r="O114" s="1103"/>
    </row>
    <row r="115" spans="1:15" x14ac:dyDescent="0.25">
      <c r="A115" s="1110"/>
      <c r="B115" s="1111"/>
      <c r="C115" s="1111"/>
      <c r="D115" s="1111"/>
      <c r="E115" s="1111"/>
      <c r="F115" s="1111"/>
      <c r="G115" s="1112"/>
      <c r="H115" s="1105"/>
      <c r="I115" s="1106"/>
      <c r="J115" s="1106"/>
      <c r="K115" s="1106"/>
      <c r="L115" s="1105"/>
      <c r="M115" s="1106"/>
      <c r="N115" s="1106"/>
      <c r="O115" s="1106"/>
    </row>
    <row r="116" spans="1:15" ht="15.75" customHeight="1" x14ac:dyDescent="0.25">
      <c r="A116" s="1110"/>
      <c r="B116" s="1111"/>
      <c r="C116" s="1111"/>
      <c r="D116" s="1111"/>
      <c r="E116" s="1111"/>
      <c r="F116" s="1111"/>
      <c r="G116" s="1112"/>
      <c r="H116" s="1102" t="s">
        <v>1432</v>
      </c>
      <c r="I116" s="1102"/>
      <c r="J116" s="1102"/>
      <c r="K116" s="1103"/>
      <c r="L116" s="1102" t="s">
        <v>1433</v>
      </c>
      <c r="M116" s="1102"/>
      <c r="N116" s="1102"/>
      <c r="O116" s="1103"/>
    </row>
    <row r="117" spans="1:15" ht="15.75" customHeight="1" x14ac:dyDescent="0.25">
      <c r="A117" s="1110"/>
      <c r="B117" s="1111"/>
      <c r="C117" s="1111"/>
      <c r="D117" s="1111"/>
      <c r="E117" s="1111"/>
      <c r="F117" s="1111"/>
      <c r="G117" s="1112"/>
      <c r="H117" s="1105"/>
      <c r="I117" s="1106"/>
      <c r="J117" s="1106"/>
      <c r="K117" s="1106"/>
      <c r="L117" s="1105"/>
      <c r="M117" s="1106"/>
      <c r="N117" s="1106"/>
      <c r="O117" s="1106"/>
    </row>
    <row r="118" spans="1:15" ht="15.75" customHeight="1" x14ac:dyDescent="0.25">
      <c r="A118" s="1110"/>
      <c r="B118" s="1111"/>
      <c r="C118" s="1111"/>
      <c r="D118" s="1111"/>
      <c r="E118" s="1111"/>
      <c r="F118" s="1111"/>
      <c r="G118" s="1112"/>
      <c r="H118" s="1102" t="s">
        <v>1434</v>
      </c>
      <c r="I118" s="1102"/>
      <c r="J118" s="1102"/>
      <c r="K118" s="1103"/>
      <c r="L118" s="1104" t="s">
        <v>1435</v>
      </c>
      <c r="M118" s="1104"/>
      <c r="N118" s="1104"/>
      <c r="O118" s="1104"/>
    </row>
    <row r="119" spans="1:15" x14ac:dyDescent="0.25">
      <c r="A119" s="1113"/>
      <c r="B119" s="1114"/>
      <c r="C119" s="1114"/>
      <c r="D119" s="1114"/>
      <c r="E119" s="1114"/>
      <c r="F119" s="1114"/>
      <c r="G119" s="1115"/>
      <c r="H119" s="1105"/>
      <c r="I119" s="1106"/>
      <c r="J119" s="1106"/>
      <c r="K119" s="1106"/>
      <c r="L119" s="1105"/>
      <c r="M119" s="1106"/>
      <c r="N119" s="1106"/>
      <c r="O119" s="1106"/>
    </row>
    <row r="120" spans="1:15" x14ac:dyDescent="0.25">
      <c r="A120" s="1125" t="s">
        <v>1773</v>
      </c>
      <c r="B120" s="1125"/>
      <c r="C120" s="1125"/>
      <c r="D120" s="1125"/>
      <c r="E120" s="1125"/>
      <c r="F120" s="1125"/>
      <c r="G120" s="1125"/>
      <c r="H120" s="1156"/>
      <c r="I120" s="1157"/>
      <c r="J120" s="1157"/>
      <c r="K120" s="1157"/>
      <c r="L120" s="1157"/>
      <c r="M120" s="1157"/>
      <c r="N120" s="1157"/>
      <c r="O120" s="1158"/>
    </row>
    <row r="121" spans="1:15" x14ac:dyDescent="0.25">
      <c r="A121" s="1125" t="s">
        <v>1774</v>
      </c>
      <c r="B121" s="1125"/>
      <c r="C121" s="1125"/>
      <c r="D121" s="1125"/>
      <c r="E121" s="1125"/>
      <c r="F121" s="1125"/>
      <c r="G121" s="1125"/>
      <c r="H121" s="1156"/>
      <c r="I121" s="1157"/>
      <c r="J121" s="1157"/>
      <c r="K121" s="1157"/>
      <c r="L121" s="1157"/>
      <c r="M121" s="1157"/>
      <c r="N121" s="1157"/>
      <c r="O121" s="1158"/>
    </row>
    <row r="122" spans="1:15" ht="6" customHeight="1" x14ac:dyDescent="0.25">
      <c r="A122" s="82"/>
      <c r="B122" s="83"/>
      <c r="C122" s="83"/>
      <c r="D122" s="83"/>
      <c r="E122" s="83"/>
      <c r="F122" s="83"/>
      <c r="G122" s="84"/>
      <c r="H122" s="84"/>
      <c r="I122" s="84"/>
      <c r="J122" s="84"/>
      <c r="K122" s="84"/>
      <c r="L122" s="84"/>
      <c r="M122" s="84"/>
      <c r="N122" s="84"/>
      <c r="O122" s="85"/>
    </row>
    <row r="123" spans="1:15" x14ac:dyDescent="0.25">
      <c r="A123" s="80"/>
      <c r="B123" s="80"/>
      <c r="C123" s="80"/>
      <c r="D123" s="80"/>
      <c r="E123" s="1159" t="s">
        <v>1103</v>
      </c>
      <c r="F123" s="1159"/>
      <c r="G123" s="1159"/>
      <c r="H123" s="1159"/>
      <c r="I123" s="1159"/>
      <c r="J123" s="1159"/>
      <c r="K123" s="1159"/>
      <c r="L123" s="549"/>
      <c r="M123" s="80"/>
      <c r="N123" s="80"/>
      <c r="O123" s="80"/>
    </row>
    <row r="124" spans="1:15" x14ac:dyDescent="0.25">
      <c r="A124" s="1125" t="s">
        <v>1775</v>
      </c>
      <c r="B124" s="1125"/>
      <c r="C124" s="1125"/>
      <c r="D124" s="1125"/>
      <c r="E124" s="1125"/>
      <c r="F124" s="1125"/>
      <c r="G124" s="1125"/>
      <c r="H124" s="1041"/>
      <c r="I124" s="1042"/>
      <c r="J124" s="1042"/>
      <c r="K124" s="1042"/>
      <c r="L124" s="1042"/>
      <c r="M124" s="1042"/>
      <c r="N124" s="1042"/>
      <c r="O124" s="1043"/>
    </row>
    <row r="125" spans="1:15" x14ac:dyDescent="0.25">
      <c r="A125" s="1125" t="s">
        <v>1772</v>
      </c>
      <c r="B125" s="1125"/>
      <c r="C125" s="1125"/>
      <c r="D125" s="1125"/>
      <c r="E125" s="1125"/>
      <c r="F125" s="1125"/>
      <c r="G125" s="1125"/>
      <c r="H125" s="1041"/>
      <c r="I125" s="1042"/>
      <c r="J125" s="1042"/>
      <c r="K125" s="1042"/>
      <c r="L125" s="1042"/>
      <c r="M125" s="1042"/>
      <c r="N125" s="1042"/>
      <c r="O125" s="1043"/>
    </row>
    <row r="126" spans="1:15" ht="15.75" customHeight="1" x14ac:dyDescent="0.25">
      <c r="A126" s="1107" t="s">
        <v>1429</v>
      </c>
      <c r="B126" s="1108"/>
      <c r="C126" s="1108"/>
      <c r="D126" s="1108"/>
      <c r="E126" s="1108"/>
      <c r="F126" s="1108"/>
      <c r="G126" s="1109"/>
      <c r="H126" s="1104" t="s">
        <v>1430</v>
      </c>
      <c r="I126" s="1104"/>
      <c r="J126" s="1104"/>
      <c r="K126" s="1104"/>
      <c r="L126" s="1102" t="s">
        <v>1431</v>
      </c>
      <c r="M126" s="1102"/>
      <c r="N126" s="1102"/>
      <c r="O126" s="1103"/>
    </row>
    <row r="127" spans="1:15" x14ac:dyDescent="0.25">
      <c r="A127" s="1110"/>
      <c r="B127" s="1111"/>
      <c r="C127" s="1111"/>
      <c r="D127" s="1111"/>
      <c r="E127" s="1111"/>
      <c r="F127" s="1111"/>
      <c r="G127" s="1112"/>
      <c r="H127" s="1105"/>
      <c r="I127" s="1106"/>
      <c r="J127" s="1106"/>
      <c r="K127" s="1106"/>
      <c r="L127" s="1105"/>
      <c r="M127" s="1106"/>
      <c r="N127" s="1106"/>
      <c r="O127" s="1106"/>
    </row>
    <row r="128" spans="1:15" ht="15.75" customHeight="1" x14ac:dyDescent="0.25">
      <c r="A128" s="1110"/>
      <c r="B128" s="1111"/>
      <c r="C128" s="1111"/>
      <c r="D128" s="1111"/>
      <c r="E128" s="1111"/>
      <c r="F128" s="1111"/>
      <c r="G128" s="1112"/>
      <c r="H128" s="1102" t="s">
        <v>1432</v>
      </c>
      <c r="I128" s="1102"/>
      <c r="J128" s="1102"/>
      <c r="K128" s="1103"/>
      <c r="L128" s="1102" t="s">
        <v>1433</v>
      </c>
      <c r="M128" s="1102"/>
      <c r="N128" s="1102"/>
      <c r="O128" s="1103"/>
    </row>
    <row r="129" spans="1:15" x14ac:dyDescent="0.25">
      <c r="A129" s="1110"/>
      <c r="B129" s="1111"/>
      <c r="C129" s="1111"/>
      <c r="D129" s="1111"/>
      <c r="E129" s="1111"/>
      <c r="F129" s="1111"/>
      <c r="G129" s="1112"/>
      <c r="H129" s="1105"/>
      <c r="I129" s="1106"/>
      <c r="J129" s="1106"/>
      <c r="K129" s="1106"/>
      <c r="L129" s="1105"/>
      <c r="M129" s="1106"/>
      <c r="N129" s="1106"/>
      <c r="O129" s="1106"/>
    </row>
    <row r="130" spans="1:15" ht="15.75" customHeight="1" x14ac:dyDescent="0.25">
      <c r="A130" s="1110"/>
      <c r="B130" s="1111"/>
      <c r="C130" s="1111"/>
      <c r="D130" s="1111"/>
      <c r="E130" s="1111"/>
      <c r="F130" s="1111"/>
      <c r="G130" s="1112"/>
      <c r="H130" s="1102" t="s">
        <v>1434</v>
      </c>
      <c r="I130" s="1102"/>
      <c r="J130" s="1102"/>
      <c r="K130" s="1103"/>
      <c r="L130" s="1104" t="s">
        <v>1435</v>
      </c>
      <c r="M130" s="1104"/>
      <c r="N130" s="1104"/>
      <c r="O130" s="1104"/>
    </row>
    <row r="131" spans="1:15" x14ac:dyDescent="0.25">
      <c r="A131" s="1113"/>
      <c r="B131" s="1114"/>
      <c r="C131" s="1114"/>
      <c r="D131" s="1114"/>
      <c r="E131" s="1114"/>
      <c r="F131" s="1114"/>
      <c r="G131" s="1115"/>
      <c r="H131" s="1105"/>
      <c r="I131" s="1106"/>
      <c r="J131" s="1106"/>
      <c r="K131" s="1106"/>
      <c r="L131" s="1105"/>
      <c r="M131" s="1106"/>
      <c r="N131" s="1106"/>
      <c r="O131" s="1106"/>
    </row>
    <row r="132" spans="1:15" ht="15.75" customHeight="1" x14ac:dyDescent="0.25">
      <c r="A132" s="1122" t="s">
        <v>1776</v>
      </c>
      <c r="B132" s="1123"/>
      <c r="C132" s="1123"/>
      <c r="D132" s="1123"/>
      <c r="E132" s="1123"/>
      <c r="F132" s="1123"/>
      <c r="G132" s="1160"/>
      <c r="H132" s="1156"/>
      <c r="I132" s="1157"/>
      <c r="J132" s="1157"/>
      <c r="K132" s="1157"/>
      <c r="L132" s="1157"/>
      <c r="M132" s="1157"/>
      <c r="N132" s="1157"/>
      <c r="O132" s="1158"/>
    </row>
    <row r="133" spans="1:15" x14ac:dyDescent="0.25">
      <c r="A133" s="1125" t="s">
        <v>1774</v>
      </c>
      <c r="B133" s="1125"/>
      <c r="C133" s="1125"/>
      <c r="D133" s="1125"/>
      <c r="E133" s="1125"/>
      <c r="F133" s="1125"/>
      <c r="G133" s="1125"/>
      <c r="H133" s="1156"/>
      <c r="I133" s="1157"/>
      <c r="J133" s="1157"/>
      <c r="K133" s="1157"/>
      <c r="L133" s="1157"/>
      <c r="M133" s="1157"/>
      <c r="N133" s="1157"/>
      <c r="O133" s="1158"/>
    </row>
    <row r="134" spans="1:15" ht="6" customHeight="1" x14ac:dyDescent="0.25">
      <c r="A134" s="82"/>
      <c r="B134" s="83"/>
      <c r="C134" s="83"/>
      <c r="D134" s="83"/>
      <c r="E134" s="83"/>
      <c r="F134" s="83"/>
      <c r="G134" s="84"/>
      <c r="H134" s="84"/>
      <c r="I134" s="84"/>
      <c r="J134" s="84"/>
      <c r="K134" s="84"/>
      <c r="L134" s="84"/>
      <c r="M134" s="84"/>
      <c r="N134" s="84"/>
      <c r="O134" s="85"/>
    </row>
    <row r="135" spans="1:15" x14ac:dyDescent="0.25">
      <c r="A135" s="80"/>
      <c r="B135" s="80"/>
      <c r="C135" s="80"/>
      <c r="D135" s="80"/>
      <c r="E135" s="1152" t="s">
        <v>1104</v>
      </c>
      <c r="F135" s="1152"/>
      <c r="G135" s="1152"/>
      <c r="H135" s="1152"/>
      <c r="I135" s="1152"/>
      <c r="J135" s="1152"/>
      <c r="K135" s="1152"/>
      <c r="L135" s="548"/>
      <c r="M135" s="80"/>
      <c r="N135" s="80"/>
      <c r="O135" s="80"/>
    </row>
    <row r="136" spans="1:15" ht="15.75" customHeight="1" x14ac:dyDescent="0.25">
      <c r="A136" s="1125" t="s">
        <v>1170</v>
      </c>
      <c r="B136" s="1125"/>
      <c r="C136" s="1125"/>
      <c r="D136" s="1125"/>
      <c r="E136" s="1125"/>
      <c r="F136" s="1125"/>
      <c r="G136" s="1125"/>
      <c r="H136" s="1153" t="s">
        <v>1172</v>
      </c>
      <c r="I136" s="1154"/>
      <c r="J136" s="1154"/>
      <c r="K136" s="1154"/>
      <c r="L136" s="1154"/>
      <c r="M136" s="1154"/>
      <c r="N136" s="1154"/>
      <c r="O136" s="1155"/>
    </row>
    <row r="137" spans="1:15" ht="15.75" customHeight="1" x14ac:dyDescent="0.25">
      <c r="A137" s="1125" t="s">
        <v>1072</v>
      </c>
      <c r="B137" s="1125"/>
      <c r="C137" s="1125"/>
      <c r="D137" s="1125"/>
      <c r="E137" s="1125"/>
      <c r="F137" s="1125"/>
      <c r="G137" s="1125"/>
      <c r="H137" s="1153" t="s">
        <v>1172</v>
      </c>
      <c r="I137" s="1154"/>
      <c r="J137" s="1154"/>
      <c r="K137" s="1154"/>
      <c r="L137" s="1154"/>
      <c r="M137" s="1154"/>
      <c r="N137" s="1154"/>
      <c r="O137" s="1155"/>
    </row>
    <row r="138" spans="1:15" ht="15.75" customHeight="1" x14ac:dyDescent="0.25">
      <c r="A138" s="1151" t="s">
        <v>1071</v>
      </c>
      <c r="B138" s="1151"/>
      <c r="C138" s="1151"/>
      <c r="D138" s="1151"/>
      <c r="E138" s="1151"/>
      <c r="F138" s="1151"/>
      <c r="G138" s="1151"/>
      <c r="H138" s="1153" t="s">
        <v>1171</v>
      </c>
      <c r="I138" s="1154"/>
      <c r="J138" s="1154"/>
      <c r="K138" s="1154"/>
      <c r="L138" s="1154"/>
      <c r="M138" s="1154"/>
      <c r="N138" s="1154"/>
      <c r="O138" s="1155"/>
    </row>
    <row r="139" spans="1:15" ht="48" customHeight="1" x14ac:dyDescent="0.25">
      <c r="A139" s="1151" t="s">
        <v>1073</v>
      </c>
      <c r="B139" s="1151"/>
      <c r="C139" s="1151"/>
      <c r="D139" s="1151"/>
      <c r="E139" s="1151"/>
      <c r="F139" s="1151"/>
      <c r="G139" s="1151"/>
      <c r="H139" s="1119"/>
      <c r="I139" s="1120"/>
      <c r="J139" s="1120"/>
      <c r="K139" s="1120"/>
      <c r="L139" s="1120"/>
      <c r="M139" s="1120"/>
      <c r="N139" s="1120"/>
      <c r="O139" s="1121"/>
    </row>
    <row r="140" spans="1:15" ht="15.75" customHeight="1" x14ac:dyDescent="0.25">
      <c r="A140" s="1151" t="s">
        <v>1074</v>
      </c>
      <c r="B140" s="1151"/>
      <c r="C140" s="1151"/>
      <c r="D140" s="1151"/>
      <c r="E140" s="1151"/>
      <c r="F140" s="1151"/>
      <c r="G140" s="1151"/>
      <c r="H140" s="1119"/>
      <c r="I140" s="1120"/>
      <c r="J140" s="1120"/>
      <c r="K140" s="1120"/>
      <c r="L140" s="1120"/>
      <c r="M140" s="1120"/>
      <c r="N140" s="1120"/>
      <c r="O140" s="1121"/>
    </row>
    <row r="141" spans="1:15" ht="50.25" customHeight="1" x14ac:dyDescent="0.25">
      <c r="A141" s="1151" t="s">
        <v>1075</v>
      </c>
      <c r="B141" s="1151"/>
      <c r="C141" s="1151"/>
      <c r="D141" s="1151"/>
      <c r="E141" s="1151"/>
      <c r="F141" s="1151"/>
      <c r="G141" s="1151"/>
      <c r="H141" s="1119"/>
      <c r="I141" s="1120"/>
      <c r="J141" s="1120"/>
      <c r="K141" s="1120"/>
      <c r="L141" s="1120"/>
      <c r="M141" s="1120"/>
      <c r="N141" s="1120"/>
      <c r="O141" s="1121"/>
    </row>
    <row r="142" spans="1:15" ht="33" customHeight="1" x14ac:dyDescent="0.25">
      <c r="A142" s="1116" t="s">
        <v>1076</v>
      </c>
      <c r="B142" s="1117"/>
      <c r="C142" s="1117"/>
      <c r="D142" s="1117"/>
      <c r="E142" s="1117"/>
      <c r="F142" s="1117"/>
      <c r="G142" s="1118"/>
      <c r="H142" s="1119"/>
      <c r="I142" s="1120"/>
      <c r="J142" s="1120"/>
      <c r="K142" s="1120"/>
      <c r="L142" s="1120"/>
      <c r="M142" s="1120"/>
      <c r="N142" s="1120"/>
      <c r="O142" s="1121"/>
    </row>
    <row r="143" spans="1:15" ht="35.25" customHeight="1" x14ac:dyDescent="0.25">
      <c r="A143" s="1116" t="s">
        <v>1077</v>
      </c>
      <c r="B143" s="1117"/>
      <c r="C143" s="1117"/>
      <c r="D143" s="1117"/>
      <c r="E143" s="1117"/>
      <c r="F143" s="1117"/>
      <c r="G143" s="1118"/>
      <c r="H143" s="1119"/>
      <c r="I143" s="1120"/>
      <c r="J143" s="1120"/>
      <c r="K143" s="1120"/>
      <c r="L143" s="1120"/>
      <c r="M143" s="1120"/>
      <c r="N143" s="1120"/>
      <c r="O143" s="1121"/>
    </row>
    <row r="144" spans="1:15" ht="32.25" customHeight="1" x14ac:dyDescent="0.25">
      <c r="A144" s="1116" t="s">
        <v>1082</v>
      </c>
      <c r="B144" s="1117"/>
      <c r="C144" s="1117"/>
      <c r="D144" s="1117"/>
      <c r="E144" s="1117"/>
      <c r="F144" s="1117"/>
      <c r="G144" s="1118"/>
      <c r="H144" s="1119"/>
      <c r="I144" s="1120"/>
      <c r="J144" s="1120"/>
      <c r="K144" s="1120"/>
      <c r="L144" s="1120"/>
      <c r="M144" s="1120"/>
      <c r="N144" s="1120"/>
      <c r="O144" s="1121"/>
    </row>
    <row r="145" spans="1:55" ht="36" customHeight="1" x14ac:dyDescent="0.25">
      <c r="A145" s="1116" t="s">
        <v>1158</v>
      </c>
      <c r="B145" s="1117"/>
      <c r="C145" s="1117"/>
      <c r="D145" s="1117"/>
      <c r="E145" s="1117"/>
      <c r="F145" s="1117"/>
      <c r="G145" s="1118"/>
      <c r="H145" s="1119"/>
      <c r="I145" s="1120"/>
      <c r="J145" s="1120"/>
      <c r="K145" s="1120"/>
      <c r="L145" s="1120"/>
      <c r="M145" s="1120"/>
      <c r="N145" s="1120"/>
      <c r="O145" s="1121"/>
    </row>
    <row r="146" spans="1:55" ht="36" customHeight="1" x14ac:dyDescent="0.25">
      <c r="A146" s="1116" t="s">
        <v>1083</v>
      </c>
      <c r="B146" s="1117"/>
      <c r="C146" s="1117"/>
      <c r="D146" s="1117"/>
      <c r="E146" s="1117"/>
      <c r="F146" s="1117"/>
      <c r="G146" s="1118"/>
      <c r="H146" s="1119"/>
      <c r="I146" s="1120"/>
      <c r="J146" s="1120"/>
      <c r="K146" s="1120"/>
      <c r="L146" s="1120"/>
      <c r="M146" s="1120"/>
      <c r="N146" s="1120"/>
      <c r="O146" s="1121"/>
    </row>
    <row r="147" spans="1:55" ht="15.75" customHeight="1" x14ac:dyDescent="0.25">
      <c r="A147" s="1122" t="s">
        <v>1084</v>
      </c>
      <c r="B147" s="1123"/>
      <c r="C147" s="1123"/>
      <c r="D147" s="1123"/>
      <c r="E147" s="1123"/>
      <c r="F147" s="1123"/>
      <c r="G147" s="1160"/>
      <c r="H147" s="1119"/>
      <c r="I147" s="1120"/>
      <c r="J147" s="1120"/>
      <c r="K147" s="1120"/>
      <c r="L147" s="1120"/>
      <c r="M147" s="1120"/>
      <c r="N147" s="1120"/>
      <c r="O147" s="1121"/>
    </row>
    <row r="148" spans="1:55" ht="15.75" customHeight="1" x14ac:dyDescent="0.25">
      <c r="A148" s="1173" t="s">
        <v>1085</v>
      </c>
      <c r="B148" s="1173"/>
      <c r="C148" s="1173"/>
      <c r="D148" s="1173"/>
      <c r="E148" s="1173"/>
      <c r="F148" s="1173"/>
      <c r="G148" s="1173"/>
      <c r="H148" s="1124" t="s">
        <v>132</v>
      </c>
      <c r="I148" s="1124"/>
      <c r="J148" s="1137"/>
      <c r="K148" s="1137"/>
      <c r="L148" s="1137"/>
      <c r="M148" s="1137"/>
      <c r="N148" s="1137"/>
      <c r="O148" s="1137"/>
    </row>
    <row r="149" spans="1:55" x14ac:dyDescent="0.25">
      <c r="A149" s="1173"/>
      <c r="B149" s="1173"/>
      <c r="C149" s="1173"/>
      <c r="D149" s="1173"/>
      <c r="E149" s="1173"/>
      <c r="F149" s="1173"/>
      <c r="G149" s="1173"/>
      <c r="H149" s="1124" t="s">
        <v>133</v>
      </c>
      <c r="I149" s="1124"/>
      <c r="J149" s="1137"/>
      <c r="K149" s="1137"/>
      <c r="L149" s="1137"/>
      <c r="M149" s="1137"/>
      <c r="N149" s="1137"/>
      <c r="O149" s="1137"/>
      <c r="V149" s="279"/>
      <c r="W149" s="163"/>
      <c r="X149" s="163"/>
      <c r="Y149" s="163"/>
      <c r="Z149" s="163"/>
      <c r="AA149" s="163"/>
      <c r="AB149" s="163"/>
      <c r="AC149" s="163"/>
      <c r="AD149" s="163"/>
      <c r="AE149" s="163"/>
      <c r="AF149" s="163"/>
      <c r="AG149" s="163"/>
      <c r="AH149" s="163"/>
      <c r="AI149" s="163"/>
      <c r="AJ149" s="163"/>
      <c r="AK149" s="163"/>
      <c r="AL149" s="163"/>
      <c r="AM149" s="163"/>
      <c r="AN149" s="163"/>
      <c r="AO149" s="163"/>
      <c r="AP149" s="163"/>
      <c r="AQ149" s="163"/>
      <c r="AR149" s="163"/>
      <c r="AS149" s="163"/>
      <c r="AT149" s="163"/>
      <c r="AU149" s="163"/>
      <c r="AV149" s="163"/>
      <c r="AW149" s="163"/>
      <c r="AX149" s="163"/>
      <c r="AY149" s="163"/>
      <c r="AZ149" s="163"/>
      <c r="BB149" s="279"/>
      <c r="BC149" s="429"/>
    </row>
    <row r="150" spans="1:55" ht="15.75" customHeight="1" x14ac:dyDescent="0.25">
      <c r="A150" s="1126" t="s">
        <v>1086</v>
      </c>
      <c r="B150" s="1127"/>
      <c r="C150" s="1127"/>
      <c r="D150" s="1127"/>
      <c r="E150" s="1127"/>
      <c r="F150" s="1127"/>
      <c r="G150" s="1128"/>
      <c r="H150" s="1135" t="s">
        <v>134</v>
      </c>
      <c r="I150" s="1136"/>
      <c r="J150" s="1137"/>
      <c r="K150" s="1137"/>
      <c r="L150" s="1137"/>
      <c r="M150" s="1137"/>
      <c r="N150" s="1137"/>
      <c r="O150" s="1137"/>
      <c r="V150" s="280"/>
      <c r="W150" s="280"/>
      <c r="X150" s="280"/>
      <c r="Y150" s="280"/>
      <c r="Z150" s="280"/>
      <c r="AA150" s="280"/>
      <c r="AB150" s="280"/>
      <c r="AC150" s="280"/>
      <c r="AD150" s="280"/>
      <c r="AE150" s="280"/>
      <c r="AF150" s="280"/>
      <c r="AG150" s="280"/>
      <c r="AH150" s="280"/>
      <c r="AI150" s="280"/>
      <c r="AJ150" s="280"/>
      <c r="AK150" s="280"/>
      <c r="AL150" s="280"/>
      <c r="AM150" s="280"/>
      <c r="AN150" s="280"/>
      <c r="AO150" s="280"/>
      <c r="AP150" s="280"/>
      <c r="AQ150" s="280"/>
      <c r="AR150" s="280"/>
      <c r="AS150" s="280"/>
      <c r="AT150" s="280"/>
      <c r="AU150" s="280"/>
      <c r="AV150" s="280"/>
      <c r="AW150" s="280"/>
      <c r="AX150" s="280"/>
      <c r="AY150" s="280"/>
      <c r="AZ150" s="280"/>
      <c r="BB150" s="280"/>
      <c r="BC150" s="430"/>
    </row>
    <row r="151" spans="1:55" ht="15.75" customHeight="1" x14ac:dyDescent="0.25">
      <c r="A151" s="1129"/>
      <c r="B151" s="1130"/>
      <c r="C151" s="1130"/>
      <c r="D151" s="1130"/>
      <c r="E151" s="1130"/>
      <c r="F151" s="1130"/>
      <c r="G151" s="1131"/>
      <c r="H151" s="1135" t="s">
        <v>42</v>
      </c>
      <c r="I151" s="1136"/>
      <c r="J151" s="1137"/>
      <c r="K151" s="1137"/>
      <c r="L151" s="1137"/>
      <c r="M151" s="1137"/>
      <c r="N151" s="1137"/>
      <c r="O151" s="1137"/>
      <c r="V151" s="281"/>
      <c r="W151" s="281"/>
      <c r="X151" s="281"/>
      <c r="Y151" s="281"/>
      <c r="Z151" s="281"/>
      <c r="AA151" s="281"/>
      <c r="AB151" s="281"/>
      <c r="AC151" s="281"/>
      <c r="AD151" s="281"/>
      <c r="AE151" s="281"/>
      <c r="AF151" s="281"/>
      <c r="AG151" s="281"/>
      <c r="AH151" s="281"/>
      <c r="AI151" s="281"/>
      <c r="AJ151" s="281"/>
      <c r="AK151" s="281"/>
      <c r="AL151" s="281"/>
      <c r="AM151" s="281"/>
      <c r="AN151" s="281"/>
      <c r="AO151" s="281"/>
      <c r="AP151" s="282"/>
      <c r="AQ151" s="282"/>
      <c r="AR151" s="281"/>
      <c r="AS151" s="281"/>
      <c r="AT151" s="281"/>
      <c r="AU151" s="282"/>
      <c r="AV151" s="282"/>
      <c r="AW151" s="282"/>
      <c r="AX151" s="282"/>
      <c r="AY151" s="282"/>
      <c r="AZ151" s="282"/>
      <c r="BB151" s="281"/>
      <c r="BC151" s="431"/>
    </row>
    <row r="152" spans="1:55" x14ac:dyDescent="0.25">
      <c r="A152" s="1129"/>
      <c r="B152" s="1130"/>
      <c r="C152" s="1130"/>
      <c r="D152" s="1130"/>
      <c r="E152" s="1130"/>
      <c r="F152" s="1130"/>
      <c r="G152" s="1131"/>
      <c r="H152" s="1135" t="s">
        <v>43</v>
      </c>
      <c r="I152" s="1136"/>
      <c r="J152" s="1137"/>
      <c r="K152" s="1137"/>
      <c r="L152" s="1137"/>
      <c r="M152" s="1137"/>
      <c r="N152" s="1137"/>
      <c r="O152" s="1137"/>
      <c r="V152" s="283"/>
      <c r="W152" s="283"/>
      <c r="X152" s="283"/>
      <c r="Y152" s="283"/>
      <c r="Z152" s="283"/>
      <c r="AA152" s="283"/>
      <c r="AB152" s="283"/>
      <c r="AC152" s="283"/>
      <c r="AD152" s="283"/>
      <c r="AE152" s="283"/>
      <c r="AF152" s="283"/>
      <c r="AG152" s="283"/>
      <c r="AH152" s="283"/>
      <c r="AI152" s="283"/>
      <c r="AJ152" s="283"/>
      <c r="AK152" s="283"/>
      <c r="AL152" s="283"/>
      <c r="AM152" s="283"/>
      <c r="AN152" s="283"/>
      <c r="AO152" s="283"/>
      <c r="AP152" s="283"/>
      <c r="AQ152" s="283"/>
      <c r="AR152" s="284"/>
      <c r="AS152" s="284"/>
      <c r="AT152" s="284"/>
      <c r="AU152" s="284"/>
      <c r="AV152" s="284"/>
      <c r="AW152" s="285"/>
      <c r="AX152" s="285"/>
      <c r="AY152" s="285"/>
      <c r="AZ152" s="285"/>
      <c r="BB152" s="283"/>
      <c r="BC152" s="432"/>
    </row>
    <row r="153" spans="1:55" x14ac:dyDescent="0.25">
      <c r="A153" s="1129"/>
      <c r="B153" s="1130"/>
      <c r="C153" s="1130"/>
      <c r="D153" s="1130"/>
      <c r="E153" s="1130"/>
      <c r="F153" s="1130"/>
      <c r="G153" s="1131"/>
      <c r="H153" s="1135" t="s">
        <v>44</v>
      </c>
      <c r="I153" s="1136"/>
      <c r="J153" s="1137"/>
      <c r="K153" s="1137"/>
      <c r="L153" s="1137"/>
      <c r="M153" s="1137"/>
      <c r="N153" s="1137"/>
      <c r="O153" s="1137"/>
      <c r="V153" s="283"/>
      <c r="W153" s="283"/>
      <c r="X153" s="283"/>
      <c r="Y153" s="283"/>
      <c r="Z153" s="283"/>
      <c r="AA153" s="283"/>
      <c r="AB153" s="283"/>
      <c r="AC153" s="283"/>
      <c r="AD153" s="283"/>
      <c r="AE153" s="283"/>
      <c r="AF153" s="283"/>
      <c r="AG153" s="283"/>
      <c r="AH153" s="283"/>
      <c r="AI153" s="283"/>
      <c r="AJ153" s="283"/>
      <c r="AK153" s="283"/>
      <c r="AL153" s="283"/>
      <c r="AM153" s="283"/>
      <c r="AN153" s="283"/>
      <c r="AO153" s="283"/>
      <c r="AP153" s="283"/>
      <c r="AQ153" s="283"/>
      <c r="AR153" s="284"/>
      <c r="AS153" s="284"/>
      <c r="AT153" s="284"/>
      <c r="AU153" s="284"/>
      <c r="AV153" s="284"/>
      <c r="AW153" s="285"/>
      <c r="AX153" s="285"/>
      <c r="AY153" s="285"/>
      <c r="AZ153" s="285"/>
      <c r="BB153" s="283"/>
      <c r="BC153" s="432"/>
    </row>
    <row r="154" spans="1:55" x14ac:dyDescent="0.25">
      <c r="A154" s="1132"/>
      <c r="B154" s="1133"/>
      <c r="C154" s="1133"/>
      <c r="D154" s="1133"/>
      <c r="E154" s="1133"/>
      <c r="F154" s="1133"/>
      <c r="G154" s="1134"/>
      <c r="H154" s="1135" t="s">
        <v>135</v>
      </c>
      <c r="I154" s="1136"/>
      <c r="J154" s="1137"/>
      <c r="K154" s="1137"/>
      <c r="L154" s="1137"/>
      <c r="M154" s="1137"/>
      <c r="N154" s="1137"/>
      <c r="O154" s="1137"/>
      <c r="V154" s="283"/>
      <c r="W154" s="283"/>
      <c r="X154" s="283"/>
      <c r="Y154" s="283"/>
      <c r="Z154" s="283"/>
      <c r="AA154" s="283"/>
      <c r="AB154" s="283"/>
      <c r="AC154" s="283"/>
      <c r="AD154" s="283"/>
      <c r="AE154" s="283"/>
      <c r="AF154" s="283"/>
      <c r="AG154" s="283"/>
      <c r="AH154" s="283"/>
      <c r="AI154" s="283"/>
      <c r="AJ154" s="283"/>
      <c r="AK154" s="283"/>
      <c r="AL154" s="283"/>
      <c r="AM154" s="283"/>
      <c r="AN154" s="283"/>
      <c r="AO154" s="283"/>
      <c r="AP154" s="283"/>
      <c r="AQ154" s="283"/>
      <c r="AR154" s="284"/>
      <c r="AS154" s="284"/>
      <c r="AT154" s="284"/>
      <c r="AU154" s="284"/>
      <c r="AV154" s="284"/>
      <c r="AW154" s="285"/>
      <c r="AX154" s="285"/>
      <c r="AY154" s="285"/>
      <c r="AZ154" s="285"/>
      <c r="BB154" s="283"/>
      <c r="BC154" s="432"/>
    </row>
    <row r="155" spans="1:55" ht="15.75" customHeight="1" x14ac:dyDescent="0.25">
      <c r="A155" s="1125" t="s">
        <v>1087</v>
      </c>
      <c r="B155" s="1125"/>
      <c r="C155" s="1125"/>
      <c r="D155" s="1125"/>
      <c r="E155" s="1125"/>
      <c r="F155" s="1125"/>
      <c r="G155" s="1125"/>
      <c r="H155" s="1119"/>
      <c r="I155" s="1120"/>
      <c r="J155" s="1120"/>
      <c r="K155" s="1120"/>
      <c r="L155" s="1120"/>
      <c r="M155" s="1120"/>
      <c r="N155" s="1120"/>
      <c r="O155" s="1121"/>
      <c r="V155" s="283"/>
      <c r="W155" s="283"/>
      <c r="X155" s="283"/>
      <c r="Y155" s="283"/>
      <c r="Z155" s="283"/>
      <c r="AA155" s="283"/>
      <c r="AB155" s="283"/>
      <c r="AC155" s="283"/>
      <c r="AD155" s="283"/>
      <c r="AE155" s="283"/>
      <c r="AF155" s="283"/>
      <c r="AG155" s="283"/>
      <c r="AH155" s="283"/>
      <c r="AI155" s="283"/>
      <c r="AJ155" s="283"/>
      <c r="AK155" s="283"/>
      <c r="AL155" s="283"/>
      <c r="AM155" s="283"/>
      <c r="AN155" s="283"/>
      <c r="AO155" s="283"/>
      <c r="AP155" s="283"/>
      <c r="AQ155" s="283"/>
      <c r="AR155" s="284"/>
      <c r="AS155" s="284"/>
      <c r="AT155" s="284"/>
      <c r="AU155" s="284"/>
      <c r="AV155" s="284"/>
      <c r="AW155" s="285"/>
      <c r="AX155" s="285"/>
      <c r="AY155" s="285"/>
      <c r="AZ155" s="285"/>
      <c r="BB155" s="283"/>
      <c r="BC155" s="432"/>
    </row>
    <row r="156" spans="1:55" ht="63.75" customHeight="1" x14ac:dyDescent="0.25">
      <c r="A156" s="1125" t="s">
        <v>1078</v>
      </c>
      <c r="B156" s="1125"/>
      <c r="C156" s="1125"/>
      <c r="D156" s="1125"/>
      <c r="E156" s="1125"/>
      <c r="F156" s="1125"/>
      <c r="G156" s="1125"/>
      <c r="H156" s="1119"/>
      <c r="I156" s="1120"/>
      <c r="J156" s="1120"/>
      <c r="K156" s="1120"/>
      <c r="L156" s="1120"/>
      <c r="M156" s="1120"/>
      <c r="N156" s="1120"/>
      <c r="O156" s="1121"/>
      <c r="V156" s="279"/>
      <c r="W156" s="163"/>
      <c r="X156" s="163"/>
      <c r="Y156" s="163"/>
      <c r="Z156" s="163"/>
      <c r="AA156" s="163"/>
      <c r="AB156" s="163"/>
      <c r="AC156" s="163"/>
      <c r="AD156" s="163"/>
      <c r="AE156" s="163"/>
      <c r="AF156" s="163"/>
      <c r="AG156" s="163"/>
      <c r="AH156" s="163"/>
      <c r="AI156" s="163"/>
      <c r="AJ156" s="163"/>
      <c r="AK156" s="163"/>
      <c r="AL156" s="163"/>
      <c r="AM156" s="163"/>
      <c r="AN156" s="163"/>
      <c r="AO156" s="163"/>
      <c r="AP156" s="163"/>
      <c r="AQ156" s="163"/>
      <c r="AR156" s="163"/>
      <c r="AS156" s="163"/>
      <c r="AT156" s="163"/>
      <c r="AU156" s="163"/>
      <c r="AV156" s="163"/>
      <c r="AW156" s="163"/>
      <c r="AX156" s="163"/>
      <c r="AY156" s="163"/>
      <c r="AZ156" s="163"/>
      <c r="BB156" s="279"/>
      <c r="BC156" s="429"/>
    </row>
    <row r="157" spans="1:55" ht="33" customHeight="1" x14ac:dyDescent="0.25">
      <c r="A157" s="1125" t="s">
        <v>1375</v>
      </c>
      <c r="B157" s="1125"/>
      <c r="C157" s="1125"/>
      <c r="D157" s="1125"/>
      <c r="E157" s="1125"/>
      <c r="F157" s="1125"/>
      <c r="G157" s="1125"/>
      <c r="H157" s="1119"/>
      <c r="I157" s="1120"/>
      <c r="J157" s="1120"/>
      <c r="K157" s="1120"/>
      <c r="L157" s="1120"/>
      <c r="M157" s="1120"/>
      <c r="N157" s="1120"/>
      <c r="O157" s="1121"/>
    </row>
    <row r="158" spans="1:55" ht="15.75" customHeight="1" x14ac:dyDescent="0.25">
      <c r="A158" s="1125" t="s">
        <v>1079</v>
      </c>
      <c r="B158" s="1125"/>
      <c r="C158" s="1125"/>
      <c r="D158" s="1125"/>
      <c r="E158" s="1125"/>
      <c r="F158" s="1125"/>
      <c r="G158" s="1125"/>
      <c r="H158" s="1119"/>
      <c r="I158" s="1120"/>
      <c r="J158" s="1120"/>
      <c r="K158" s="1120"/>
      <c r="L158" s="1120"/>
      <c r="M158" s="1120"/>
      <c r="N158" s="1120"/>
      <c r="O158" s="1121"/>
    </row>
    <row r="159" spans="1:55" ht="6" customHeight="1" x14ac:dyDescent="0.25">
      <c r="A159" s="82"/>
      <c r="B159" s="83"/>
      <c r="C159" s="83"/>
      <c r="D159" s="83"/>
      <c r="E159" s="83"/>
      <c r="F159" s="83"/>
      <c r="G159" s="84"/>
      <c r="H159" s="84"/>
      <c r="I159" s="84"/>
      <c r="J159" s="84"/>
      <c r="K159" s="84"/>
      <c r="L159" s="84"/>
      <c r="M159" s="84"/>
      <c r="N159" s="84"/>
      <c r="O159" s="85"/>
    </row>
    <row r="160" spans="1:55" ht="30.75" customHeight="1" x14ac:dyDescent="0.25">
      <c r="A160" s="1138" t="s">
        <v>1367</v>
      </c>
      <c r="B160" s="1139"/>
      <c r="C160" s="1139"/>
      <c r="D160" s="1139"/>
      <c r="E160" s="1139"/>
      <c r="F160" s="1139"/>
      <c r="G160" s="1139"/>
      <c r="H160" s="1139"/>
      <c r="I160" s="1139"/>
      <c r="J160" s="1139"/>
      <c r="K160" s="1139"/>
      <c r="L160" s="1139"/>
      <c r="M160" s="1139"/>
      <c r="N160" s="1139"/>
      <c r="O160" s="1140"/>
    </row>
    <row r="161" spans="1:15" x14ac:dyDescent="0.25">
      <c r="A161" s="1122" t="s">
        <v>1398</v>
      </c>
      <c r="B161" s="1123"/>
      <c r="C161" s="1123"/>
      <c r="D161" s="1123"/>
      <c r="E161" s="1123"/>
      <c r="F161" s="1123"/>
      <c r="G161" s="1123"/>
      <c r="H161" s="1119"/>
      <c r="I161" s="1120"/>
      <c r="J161" s="1120"/>
      <c r="K161" s="1120"/>
      <c r="L161" s="1120"/>
      <c r="M161" s="1120"/>
      <c r="N161" s="1120"/>
      <c r="O161" s="1121"/>
    </row>
    <row r="162" spans="1:15" x14ac:dyDescent="0.25">
      <c r="A162" s="1122" t="s">
        <v>1399</v>
      </c>
      <c r="B162" s="1123"/>
      <c r="C162" s="1123"/>
      <c r="D162" s="1123"/>
      <c r="E162" s="1123"/>
      <c r="F162" s="1123"/>
      <c r="G162" s="1123"/>
      <c r="H162" s="1119"/>
      <c r="I162" s="1120"/>
      <c r="J162" s="1120"/>
      <c r="K162" s="1120"/>
      <c r="L162" s="1120"/>
      <c r="M162" s="1120"/>
      <c r="N162" s="1120"/>
      <c r="O162" s="1121"/>
    </row>
    <row r="163" spans="1:15" x14ac:dyDescent="0.25">
      <c r="A163" s="1138" t="s">
        <v>1366</v>
      </c>
      <c r="B163" s="1139"/>
      <c r="C163" s="1139"/>
      <c r="D163" s="1139"/>
      <c r="E163" s="1139"/>
      <c r="F163" s="1139"/>
      <c r="G163" s="1139"/>
      <c r="H163" s="1139"/>
      <c r="I163" s="1139"/>
      <c r="J163" s="1139"/>
      <c r="K163" s="1139"/>
      <c r="L163" s="1139"/>
      <c r="M163" s="1139"/>
      <c r="N163" s="1139"/>
      <c r="O163" s="1140"/>
    </row>
    <row r="164" spans="1:15" ht="60" customHeight="1" x14ac:dyDescent="0.25">
      <c r="A164" s="1146" t="s">
        <v>1088</v>
      </c>
      <c r="B164" s="1147"/>
      <c r="C164" s="1147"/>
      <c r="D164" s="1147"/>
      <c r="E164" s="1148"/>
      <c r="F164" s="1146" t="s">
        <v>1089</v>
      </c>
      <c r="G164" s="1147"/>
      <c r="H164" s="1147"/>
      <c r="I164" s="1148"/>
      <c r="J164" s="557" t="s">
        <v>1219</v>
      </c>
      <c r="K164" s="557" t="s">
        <v>1396</v>
      </c>
      <c r="L164" s="1149" t="s">
        <v>1397</v>
      </c>
      <c r="M164" s="1150"/>
      <c r="N164" s="557" t="s">
        <v>1090</v>
      </c>
      <c r="O164" s="557" t="s">
        <v>1067</v>
      </c>
    </row>
    <row r="165" spans="1:15" x14ac:dyDescent="0.25">
      <c r="A165" s="1099"/>
      <c r="B165" s="1100"/>
      <c r="C165" s="1100"/>
      <c r="D165" s="1100"/>
      <c r="E165" s="1101"/>
      <c r="F165" s="1099"/>
      <c r="G165" s="1100"/>
      <c r="H165" s="1100"/>
      <c r="I165" s="1101"/>
      <c r="J165" s="567"/>
      <c r="K165" s="556"/>
      <c r="L165" s="1099"/>
      <c r="M165" s="1101"/>
      <c r="N165" s="554"/>
      <c r="O165" s="556"/>
    </row>
    <row r="166" spans="1:15" x14ac:dyDescent="0.25">
      <c r="A166" s="1099"/>
      <c r="B166" s="1100"/>
      <c r="C166" s="1100"/>
      <c r="D166" s="1100"/>
      <c r="E166" s="1101"/>
      <c r="F166" s="1099"/>
      <c r="G166" s="1100"/>
      <c r="H166" s="1100"/>
      <c r="I166" s="1101"/>
      <c r="J166" s="567"/>
      <c r="K166" s="556"/>
      <c r="L166" s="1099"/>
      <c r="M166" s="1101"/>
      <c r="N166" s="554"/>
      <c r="O166" s="556"/>
    </row>
    <row r="167" spans="1:15" x14ac:dyDescent="0.25">
      <c r="A167" s="1099"/>
      <c r="B167" s="1100"/>
      <c r="C167" s="1100"/>
      <c r="D167" s="1100"/>
      <c r="E167" s="1101"/>
      <c r="F167" s="1099"/>
      <c r="G167" s="1100"/>
      <c r="H167" s="1100"/>
      <c r="I167" s="1101"/>
      <c r="J167" s="567"/>
      <c r="K167" s="556"/>
      <c r="L167" s="1099"/>
      <c r="M167" s="1101"/>
      <c r="N167" s="554"/>
      <c r="O167" s="556"/>
    </row>
    <row r="168" spans="1:15" x14ac:dyDescent="0.25">
      <c r="A168" s="1099"/>
      <c r="B168" s="1100"/>
      <c r="C168" s="1100"/>
      <c r="D168" s="1100"/>
      <c r="E168" s="1101"/>
      <c r="F168" s="1099"/>
      <c r="G168" s="1100"/>
      <c r="H168" s="1100"/>
      <c r="I168" s="1101"/>
      <c r="J168" s="567"/>
      <c r="K168" s="556"/>
      <c r="L168" s="1099"/>
      <c r="M168" s="1101"/>
      <c r="N168" s="554"/>
      <c r="O168" s="556"/>
    </row>
    <row r="169" spans="1:15" x14ac:dyDescent="0.25">
      <c r="A169" s="1099"/>
      <c r="B169" s="1100"/>
      <c r="C169" s="1100"/>
      <c r="D169" s="1100"/>
      <c r="E169" s="1101"/>
      <c r="F169" s="1099"/>
      <c r="G169" s="1100"/>
      <c r="H169" s="1100"/>
      <c r="I169" s="1101"/>
      <c r="J169" s="567"/>
      <c r="K169" s="556"/>
      <c r="L169" s="1099"/>
      <c r="M169" s="1101"/>
      <c r="N169" s="554"/>
      <c r="O169" s="556"/>
    </row>
    <row r="170" spans="1:15" outlineLevel="1" x14ac:dyDescent="0.25">
      <c r="A170" s="1099"/>
      <c r="B170" s="1100"/>
      <c r="C170" s="1100"/>
      <c r="D170" s="1100"/>
      <c r="E170" s="1101"/>
      <c r="F170" s="1099"/>
      <c r="G170" s="1100"/>
      <c r="H170" s="1100"/>
      <c r="I170" s="1101"/>
      <c r="J170" s="567"/>
      <c r="K170" s="556"/>
      <c r="L170" s="1099"/>
      <c r="M170" s="1101"/>
      <c r="N170" s="554"/>
      <c r="O170" s="556"/>
    </row>
    <row r="171" spans="1:15" outlineLevel="1" x14ac:dyDescent="0.25">
      <c r="A171" s="1099"/>
      <c r="B171" s="1100"/>
      <c r="C171" s="1100"/>
      <c r="D171" s="1100"/>
      <c r="E171" s="1101"/>
      <c r="F171" s="1099"/>
      <c r="G171" s="1100"/>
      <c r="H171" s="1100"/>
      <c r="I171" s="1101"/>
      <c r="J171" s="567"/>
      <c r="K171" s="556"/>
      <c r="L171" s="1099"/>
      <c r="M171" s="1101"/>
      <c r="N171" s="554"/>
      <c r="O171" s="556"/>
    </row>
    <row r="172" spans="1:15" outlineLevel="1" x14ac:dyDescent="0.25">
      <c r="A172" s="1099"/>
      <c r="B172" s="1100"/>
      <c r="C172" s="1100"/>
      <c r="D172" s="1100"/>
      <c r="E172" s="1101"/>
      <c r="F172" s="1099"/>
      <c r="G172" s="1100"/>
      <c r="H172" s="1100"/>
      <c r="I172" s="1101"/>
      <c r="J172" s="567"/>
      <c r="K172" s="556"/>
      <c r="L172" s="1099"/>
      <c r="M172" s="1101"/>
      <c r="N172" s="554"/>
      <c r="O172" s="556"/>
    </row>
    <row r="173" spans="1:15" outlineLevel="1" x14ac:dyDescent="0.25">
      <c r="A173" s="1099"/>
      <c r="B173" s="1100"/>
      <c r="C173" s="1100"/>
      <c r="D173" s="1100"/>
      <c r="E173" s="1101"/>
      <c r="F173" s="1099"/>
      <c r="G173" s="1100"/>
      <c r="H173" s="1100"/>
      <c r="I173" s="1101"/>
      <c r="J173" s="567"/>
      <c r="K173" s="556"/>
      <c r="L173" s="1099"/>
      <c r="M173" s="1101"/>
      <c r="N173" s="554"/>
      <c r="O173" s="556"/>
    </row>
    <row r="174" spans="1:15" outlineLevel="1" x14ac:dyDescent="0.25">
      <c r="A174" s="1099"/>
      <c r="B174" s="1100"/>
      <c r="C174" s="1100"/>
      <c r="D174" s="1100"/>
      <c r="E174" s="1101"/>
      <c r="F174" s="1099"/>
      <c r="G174" s="1100"/>
      <c r="H174" s="1100"/>
      <c r="I174" s="1101"/>
      <c r="J174" s="567"/>
      <c r="K174" s="556"/>
      <c r="L174" s="1099"/>
      <c r="M174" s="1101"/>
      <c r="N174" s="554"/>
      <c r="O174" s="556"/>
    </row>
    <row r="175" spans="1:15" outlineLevel="1" x14ac:dyDescent="0.25">
      <c r="A175" s="1099"/>
      <c r="B175" s="1100"/>
      <c r="C175" s="1100"/>
      <c r="D175" s="1100"/>
      <c r="E175" s="1101"/>
      <c r="F175" s="1099"/>
      <c r="G175" s="1100"/>
      <c r="H175" s="1100"/>
      <c r="I175" s="1101"/>
      <c r="J175" s="567"/>
      <c r="K175" s="556"/>
      <c r="L175" s="1099"/>
      <c r="M175" s="1101"/>
      <c r="N175" s="554"/>
      <c r="O175" s="556"/>
    </row>
    <row r="176" spans="1:15" outlineLevel="1" x14ac:dyDescent="0.25">
      <c r="A176" s="1099"/>
      <c r="B176" s="1100"/>
      <c r="C176" s="1100"/>
      <c r="D176" s="1100"/>
      <c r="E176" s="1101"/>
      <c r="F176" s="1099"/>
      <c r="G176" s="1100"/>
      <c r="H176" s="1100"/>
      <c r="I176" s="1101"/>
      <c r="J176" s="567"/>
      <c r="K176" s="556"/>
      <c r="L176" s="1099"/>
      <c r="M176" s="1101"/>
      <c r="N176" s="554"/>
      <c r="O176" s="556"/>
    </row>
    <row r="177" spans="1:55" outlineLevel="1" x14ac:dyDescent="0.25">
      <c r="A177" s="1099"/>
      <c r="B177" s="1100"/>
      <c r="C177" s="1100"/>
      <c r="D177" s="1100"/>
      <c r="E177" s="1101"/>
      <c r="F177" s="1099"/>
      <c r="G177" s="1100"/>
      <c r="H177" s="1100"/>
      <c r="I177" s="1101"/>
      <c r="J177" s="567"/>
      <c r="K177" s="556"/>
      <c r="L177" s="1099"/>
      <c r="M177" s="1101"/>
      <c r="N177" s="554"/>
      <c r="O177" s="556"/>
    </row>
    <row r="178" spans="1:55" outlineLevel="1" x14ac:dyDescent="0.25">
      <c r="A178" s="1099"/>
      <c r="B178" s="1100"/>
      <c r="C178" s="1100"/>
      <c r="D178" s="1100"/>
      <c r="E178" s="1101"/>
      <c r="F178" s="1099"/>
      <c r="G178" s="1100"/>
      <c r="H178" s="1100"/>
      <c r="I178" s="1101"/>
      <c r="J178" s="567"/>
      <c r="K178" s="556"/>
      <c r="L178" s="1099"/>
      <c r="M178" s="1101"/>
      <c r="N178" s="554"/>
      <c r="O178" s="556"/>
    </row>
    <row r="179" spans="1:55" ht="6" customHeight="1" x14ac:dyDescent="0.25">
      <c r="A179" s="82"/>
      <c r="B179" s="83"/>
      <c r="C179" s="83"/>
      <c r="D179" s="83"/>
      <c r="E179" s="83"/>
      <c r="F179" s="83"/>
      <c r="G179" s="84"/>
      <c r="H179" s="84"/>
      <c r="I179" s="84"/>
      <c r="J179" s="84"/>
      <c r="K179" s="84"/>
      <c r="L179" s="555"/>
      <c r="M179" s="555"/>
      <c r="N179" s="84"/>
      <c r="O179" s="85"/>
    </row>
    <row r="180" spans="1:55" x14ac:dyDescent="0.25">
      <c r="A180" s="80"/>
      <c r="B180" s="80"/>
      <c r="C180" s="80"/>
      <c r="D180" s="80"/>
      <c r="E180" s="80"/>
      <c r="F180" s="80"/>
      <c r="G180" s="80"/>
      <c r="H180" s="80"/>
      <c r="I180" s="80"/>
      <c r="J180" s="80"/>
      <c r="K180" s="80"/>
      <c r="L180" s="80"/>
      <c r="M180" s="80"/>
      <c r="N180" s="80"/>
      <c r="O180" s="80"/>
    </row>
    <row r="181" spans="1:55" x14ac:dyDescent="0.25">
      <c r="A181" s="1144" t="s">
        <v>80</v>
      </c>
      <c r="B181" s="1144"/>
      <c r="C181" s="1144"/>
      <c r="D181" s="415"/>
      <c r="E181" s="80"/>
      <c r="F181" s="80"/>
      <c r="G181" s="80"/>
      <c r="H181" s="80"/>
      <c r="I181" s="80"/>
      <c r="J181" s="80"/>
      <c r="K181" s="80"/>
      <c r="L181" s="80"/>
      <c r="M181" s="80"/>
      <c r="N181" s="80"/>
      <c r="O181" s="80"/>
    </row>
    <row r="182" spans="1:55" s="35" customFormat="1" ht="15" customHeight="1" x14ac:dyDescent="0.25">
      <c r="A182" s="86"/>
      <c r="B182" s="1097"/>
      <c r="C182" s="1097"/>
      <c r="D182" s="1097"/>
      <c r="E182" s="1097"/>
      <c r="F182" s="86"/>
      <c r="G182" s="1097"/>
      <c r="H182" s="1097"/>
      <c r="I182" s="86"/>
      <c r="J182" s="1097"/>
      <c r="K182" s="1097"/>
      <c r="L182" s="552"/>
      <c r="M182" s="86"/>
      <c r="N182" s="86"/>
      <c r="O182" s="86"/>
      <c r="V182" s="286"/>
      <c r="BA182" s="286"/>
      <c r="BB182" s="286"/>
      <c r="BC182" s="433"/>
    </row>
    <row r="183" spans="1:55" s="78" customFormat="1" ht="12" x14ac:dyDescent="0.2">
      <c r="A183" s="87"/>
      <c r="B183" s="1145" t="s">
        <v>30</v>
      </c>
      <c r="C183" s="1145"/>
      <c r="D183" s="1145"/>
      <c r="E183" s="1145"/>
      <c r="F183" s="87"/>
      <c r="G183" s="1145" t="s">
        <v>31</v>
      </c>
      <c r="H183" s="1145"/>
      <c r="I183" s="87"/>
      <c r="J183" s="1145" t="s">
        <v>32</v>
      </c>
      <c r="K183" s="1145"/>
      <c r="L183" s="553"/>
      <c r="M183" s="87"/>
      <c r="N183" s="87"/>
      <c r="O183" s="87"/>
      <c r="V183" s="287"/>
      <c r="BA183" s="287"/>
      <c r="BB183" s="287"/>
      <c r="BC183" s="434"/>
    </row>
    <row r="184" spans="1:55" x14ac:dyDescent="0.25">
      <c r="A184" s="415" t="s">
        <v>81</v>
      </c>
      <c r="B184" s="1141"/>
      <c r="C184" s="1142"/>
      <c r="D184" s="1142"/>
      <c r="E184" s="1142"/>
      <c r="F184" s="80"/>
      <c r="G184" s="80"/>
      <c r="H184" s="80"/>
      <c r="I184" s="80"/>
      <c r="J184" s="80"/>
      <c r="K184" s="80"/>
      <c r="L184" s="80"/>
      <c r="M184" s="80"/>
      <c r="N184" s="80"/>
      <c r="O184" s="80"/>
    </row>
    <row r="185" spans="1:55" x14ac:dyDescent="0.25">
      <c r="A185" s="415"/>
      <c r="B185" s="415"/>
      <c r="C185" s="415"/>
      <c r="D185" s="415"/>
      <c r="E185" s="80"/>
      <c r="F185" s="80"/>
      <c r="G185" s="80"/>
      <c r="H185" s="80"/>
      <c r="I185" s="80"/>
      <c r="J185" s="80"/>
      <c r="K185" s="80"/>
      <c r="L185" s="80"/>
      <c r="M185" s="80"/>
      <c r="N185" s="80"/>
      <c r="O185" s="80"/>
    </row>
    <row r="186" spans="1:55" x14ac:dyDescent="0.25">
      <c r="A186" s="415" t="s">
        <v>1</v>
      </c>
      <c r="B186" s="415"/>
      <c r="C186" s="415"/>
      <c r="D186" s="415"/>
      <c r="E186" s="80"/>
      <c r="F186" s="80"/>
      <c r="G186" s="80"/>
      <c r="H186" s="80"/>
      <c r="I186" s="80"/>
      <c r="J186" s="80"/>
      <c r="K186" s="80"/>
      <c r="L186" s="80"/>
      <c r="M186" s="80"/>
      <c r="N186" s="80"/>
      <c r="O186" s="80"/>
    </row>
    <row r="187" spans="1:55" x14ac:dyDescent="0.25">
      <c r="A187" s="415"/>
      <c r="B187" s="415"/>
      <c r="C187" s="415"/>
      <c r="D187" s="415"/>
      <c r="E187" s="80"/>
      <c r="F187" s="80"/>
      <c r="G187" s="80"/>
      <c r="H187" s="80"/>
      <c r="I187" s="80"/>
      <c r="J187" s="80"/>
      <c r="K187" s="80"/>
      <c r="L187" s="80"/>
      <c r="M187" s="80"/>
      <c r="N187" s="80"/>
      <c r="O187" s="80"/>
    </row>
    <row r="188" spans="1:55" ht="31.5" customHeight="1" x14ac:dyDescent="0.25">
      <c r="A188" s="1143" t="s">
        <v>1377</v>
      </c>
      <c r="B188" s="1143"/>
      <c r="C188" s="1143"/>
      <c r="D188" s="1143"/>
      <c r="E188" s="1143"/>
      <c r="F188" s="1143"/>
      <c r="G188" s="1143"/>
      <c r="H188" s="1143"/>
      <c r="I188" s="1143"/>
      <c r="J188" s="1143"/>
      <c r="K188" s="1143"/>
      <c r="L188" s="1143"/>
      <c r="M188" s="1143"/>
      <c r="N188" s="1143"/>
      <c r="O188" s="1143"/>
    </row>
    <row r="189" spans="1:55" x14ac:dyDescent="0.25">
      <c r="A189" s="79"/>
    </row>
  </sheetData>
  <mergeCells count="417">
    <mergeCell ref="M82:N82"/>
    <mergeCell ref="M81:N81"/>
    <mergeCell ref="A114:G119"/>
    <mergeCell ref="G83:H83"/>
    <mergeCell ref="G82:H82"/>
    <mergeCell ref="G81:H81"/>
    <mergeCell ref="I89:L89"/>
    <mergeCell ref="I88:L88"/>
    <mergeCell ref="I87:L87"/>
    <mergeCell ref="I86:L86"/>
    <mergeCell ref="I85:L85"/>
    <mergeCell ref="I84:L84"/>
    <mergeCell ref="I83:L83"/>
    <mergeCell ref="I82:L82"/>
    <mergeCell ref="I81:L81"/>
    <mergeCell ref="A83:D83"/>
    <mergeCell ref="A90:E90"/>
    <mergeCell ref="F90:O90"/>
    <mergeCell ref="A92:O92"/>
    <mergeCell ref="C94:M94"/>
    <mergeCell ref="A95:G95"/>
    <mergeCell ref="H95:O95"/>
    <mergeCell ref="A96:G96"/>
    <mergeCell ref="A98:O98"/>
    <mergeCell ref="L69:O69"/>
    <mergeCell ref="L68:O68"/>
    <mergeCell ref="L67:O67"/>
    <mergeCell ref="L66:O66"/>
    <mergeCell ref="L65:O65"/>
    <mergeCell ref="C79:M79"/>
    <mergeCell ref="A91:O91"/>
    <mergeCell ref="M80:N80"/>
    <mergeCell ref="I80:L80"/>
    <mergeCell ref="G80:H80"/>
    <mergeCell ref="E80:F80"/>
    <mergeCell ref="E89:F89"/>
    <mergeCell ref="E88:F88"/>
    <mergeCell ref="E87:F87"/>
    <mergeCell ref="E86:F86"/>
    <mergeCell ref="E85:F85"/>
    <mergeCell ref="E84:F84"/>
    <mergeCell ref="E83:F83"/>
    <mergeCell ref="E82:F82"/>
    <mergeCell ref="E81:F81"/>
    <mergeCell ref="G89:H89"/>
    <mergeCell ref="G88:H88"/>
    <mergeCell ref="L78:O78"/>
    <mergeCell ref="M83:N83"/>
    <mergeCell ref="L77:O77"/>
    <mergeCell ref="L76:O76"/>
    <mergeCell ref="L75:O75"/>
    <mergeCell ref="L74:O74"/>
    <mergeCell ref="L73:O73"/>
    <mergeCell ref="L72:O72"/>
    <mergeCell ref="L71:O71"/>
    <mergeCell ref="A66:H66"/>
    <mergeCell ref="A65:H65"/>
    <mergeCell ref="I69:K69"/>
    <mergeCell ref="I68:K68"/>
    <mergeCell ref="I67:K67"/>
    <mergeCell ref="I66:K66"/>
    <mergeCell ref="I65:K65"/>
    <mergeCell ref="A75:H75"/>
    <mergeCell ref="A74:H74"/>
    <mergeCell ref="A73:H73"/>
    <mergeCell ref="A72:H72"/>
    <mergeCell ref="A71:H71"/>
    <mergeCell ref="A70:H70"/>
    <mergeCell ref="A69:H69"/>
    <mergeCell ref="A68:H68"/>
    <mergeCell ref="A67:H67"/>
    <mergeCell ref="L70:O70"/>
    <mergeCell ref="I78:K78"/>
    <mergeCell ref="I77:K77"/>
    <mergeCell ref="I76:K76"/>
    <mergeCell ref="I75:K75"/>
    <mergeCell ref="I74:K74"/>
    <mergeCell ref="I73:K73"/>
    <mergeCell ref="I72:K72"/>
    <mergeCell ref="I71:K71"/>
    <mergeCell ref="I70:K70"/>
    <mergeCell ref="I39:J39"/>
    <mergeCell ref="K40:O40"/>
    <mergeCell ref="K41:O41"/>
    <mergeCell ref="K42:O42"/>
    <mergeCell ref="K43:O43"/>
    <mergeCell ref="K44:O44"/>
    <mergeCell ref="K45:O45"/>
    <mergeCell ref="C63:M63"/>
    <mergeCell ref="A64:H64"/>
    <mergeCell ref="I64:K64"/>
    <mergeCell ref="L64:O64"/>
    <mergeCell ref="G40:H40"/>
    <mergeCell ref="G41:H41"/>
    <mergeCell ref="G42:H42"/>
    <mergeCell ref="G43:H43"/>
    <mergeCell ref="G44:H44"/>
    <mergeCell ref="G45:H45"/>
    <mergeCell ref="I40:J40"/>
    <mergeCell ref="I41:J41"/>
    <mergeCell ref="I42:J42"/>
    <mergeCell ref="I43:J43"/>
    <mergeCell ref="I44:J44"/>
    <mergeCell ref="I45:J45"/>
    <mergeCell ref="C62:M62"/>
    <mergeCell ref="G27:O27"/>
    <mergeCell ref="A132:G132"/>
    <mergeCell ref="A51:G51"/>
    <mergeCell ref="I51:N51"/>
    <mergeCell ref="A52:G52"/>
    <mergeCell ref="A47:F48"/>
    <mergeCell ref="G47:H47"/>
    <mergeCell ref="I47:J47"/>
    <mergeCell ref="K47:M47"/>
    <mergeCell ref="N47:O47"/>
    <mergeCell ref="G48:H48"/>
    <mergeCell ref="I48:J48"/>
    <mergeCell ref="K48:M48"/>
    <mergeCell ref="A56:G56"/>
    <mergeCell ref="I56:O56"/>
    <mergeCell ref="A82:D82"/>
    <mergeCell ref="N48:O48"/>
    <mergeCell ref="G36:H36"/>
    <mergeCell ref="G37:H37"/>
    <mergeCell ref="G38:H38"/>
    <mergeCell ref="G39:H39"/>
    <mergeCell ref="I36:J36"/>
    <mergeCell ref="I37:J37"/>
    <mergeCell ref="I38:J38"/>
    <mergeCell ref="A80:D80"/>
    <mergeCell ref="A81:D81"/>
    <mergeCell ref="A78:H78"/>
    <mergeCell ref="A77:H77"/>
    <mergeCell ref="A76:H76"/>
    <mergeCell ref="H125:O125"/>
    <mergeCell ref="A124:G124"/>
    <mergeCell ref="H124:O124"/>
    <mergeCell ref="A120:G120"/>
    <mergeCell ref="H120:O120"/>
    <mergeCell ref="A84:D84"/>
    <mergeCell ref="G86:H86"/>
    <mergeCell ref="M87:N87"/>
    <mergeCell ref="M86:N86"/>
    <mergeCell ref="A88:D88"/>
    <mergeCell ref="A89:D89"/>
    <mergeCell ref="M89:N89"/>
    <mergeCell ref="M88:N88"/>
    <mergeCell ref="A101:D101"/>
    <mergeCell ref="E101:F101"/>
    <mergeCell ref="G101:J101"/>
    <mergeCell ref="K101:M101"/>
    <mergeCell ref="K99:O99"/>
    <mergeCell ref="H96:O96"/>
    <mergeCell ref="A50:O50"/>
    <mergeCell ref="I52:N52"/>
    <mergeCell ref="A54:G54"/>
    <mergeCell ref="I54:N54"/>
    <mergeCell ref="A55:G55"/>
    <mergeCell ref="I55:N55"/>
    <mergeCell ref="J59:O59"/>
    <mergeCell ref="G60:I60"/>
    <mergeCell ref="J60:O60"/>
    <mergeCell ref="G58:I58"/>
    <mergeCell ref="J58:O58"/>
    <mergeCell ref="G59:I59"/>
    <mergeCell ref="A58:F60"/>
    <mergeCell ref="A35:F35"/>
    <mergeCell ref="G35:O35"/>
    <mergeCell ref="A36:F46"/>
    <mergeCell ref="A26:F26"/>
    <mergeCell ref="G26:O26"/>
    <mergeCell ref="A28:F28"/>
    <mergeCell ref="G28:O28"/>
    <mergeCell ref="J29:O29"/>
    <mergeCell ref="A29:F30"/>
    <mergeCell ref="G29:I30"/>
    <mergeCell ref="A31:F31"/>
    <mergeCell ref="G31:O31"/>
    <mergeCell ref="A33:F33"/>
    <mergeCell ref="G33:O33"/>
    <mergeCell ref="A34:F34"/>
    <mergeCell ref="G34:O34"/>
    <mergeCell ref="G46:O46"/>
    <mergeCell ref="K36:O36"/>
    <mergeCell ref="K37:O37"/>
    <mergeCell ref="K38:O38"/>
    <mergeCell ref="K39:O39"/>
    <mergeCell ref="A32:F32"/>
    <mergeCell ref="G32:O32"/>
    <mergeCell ref="A27:F27"/>
    <mergeCell ref="A24:F25"/>
    <mergeCell ref="G24:I24"/>
    <mergeCell ref="M24:O24"/>
    <mergeCell ref="G25:I25"/>
    <mergeCell ref="M25:O25"/>
    <mergeCell ref="M21:O21"/>
    <mergeCell ref="G22:H22"/>
    <mergeCell ref="I22:J22"/>
    <mergeCell ref="M22:O22"/>
    <mergeCell ref="G23:I23"/>
    <mergeCell ref="J23:O23"/>
    <mergeCell ref="K21:L21"/>
    <mergeCell ref="K22:L22"/>
    <mergeCell ref="J25:L25"/>
    <mergeCell ref="J24:L24"/>
    <mergeCell ref="B11:N11"/>
    <mergeCell ref="B12:N12"/>
    <mergeCell ref="B13:O13"/>
    <mergeCell ref="B14:N14"/>
    <mergeCell ref="A15:F15"/>
    <mergeCell ref="G15:O15"/>
    <mergeCell ref="A16:F16"/>
    <mergeCell ref="G16:I16"/>
    <mergeCell ref="K16:N16"/>
    <mergeCell ref="A17:F17"/>
    <mergeCell ref="G17:O17"/>
    <mergeCell ref="A18:F18"/>
    <mergeCell ref="G18:O18"/>
    <mergeCell ref="A147:G147"/>
    <mergeCell ref="H147:O147"/>
    <mergeCell ref="A148:G149"/>
    <mergeCell ref="A19:F19"/>
    <mergeCell ref="G19:O19"/>
    <mergeCell ref="A20:F20"/>
    <mergeCell ref="G20:O20"/>
    <mergeCell ref="A21:F23"/>
    <mergeCell ref="G21:H21"/>
    <mergeCell ref="I21:J21"/>
    <mergeCell ref="A53:G53"/>
    <mergeCell ref="I53:N53"/>
    <mergeCell ref="A85:D85"/>
    <mergeCell ref="G85:H85"/>
    <mergeCell ref="G84:H84"/>
    <mergeCell ref="M85:N85"/>
    <mergeCell ref="M84:N84"/>
    <mergeCell ref="A86:D86"/>
    <mergeCell ref="A87:D87"/>
    <mergeCell ref="G87:H87"/>
    <mergeCell ref="A105:D105"/>
    <mergeCell ref="E105:F105"/>
    <mergeCell ref="G105:J105"/>
    <mergeCell ref="K105:M105"/>
    <mergeCell ref="A106:D106"/>
    <mergeCell ref="E106:F106"/>
    <mergeCell ref="G106:J106"/>
    <mergeCell ref="K106:M106"/>
    <mergeCell ref="A99:D100"/>
    <mergeCell ref="E99:F100"/>
    <mergeCell ref="G99:J100"/>
    <mergeCell ref="K100:M100"/>
    <mergeCell ref="K102:M102"/>
    <mergeCell ref="A102:D102"/>
    <mergeCell ref="E102:F102"/>
    <mergeCell ref="G102:J102"/>
    <mergeCell ref="A103:D103"/>
    <mergeCell ref="E103:F103"/>
    <mergeCell ref="G103:J103"/>
    <mergeCell ref="K103:M103"/>
    <mergeCell ref="A104:D104"/>
    <mergeCell ref="E104:F104"/>
    <mergeCell ref="G104:J104"/>
    <mergeCell ref="K104:M104"/>
    <mergeCell ref="A107:D107"/>
    <mergeCell ref="E107:F107"/>
    <mergeCell ref="G107:J107"/>
    <mergeCell ref="K107:M107"/>
    <mergeCell ref="A108:D108"/>
    <mergeCell ref="E108:F108"/>
    <mergeCell ref="G108:J108"/>
    <mergeCell ref="K108:M108"/>
    <mergeCell ref="A109:D109"/>
    <mergeCell ref="E109:F109"/>
    <mergeCell ref="G109:J109"/>
    <mergeCell ref="K109:M109"/>
    <mergeCell ref="E111:K111"/>
    <mergeCell ref="A112:G112"/>
    <mergeCell ref="H112:O112"/>
    <mergeCell ref="A113:G113"/>
    <mergeCell ref="H113:O113"/>
    <mergeCell ref="H114:K114"/>
    <mergeCell ref="L114:O114"/>
    <mergeCell ref="L116:O116"/>
    <mergeCell ref="H116:K116"/>
    <mergeCell ref="H115:K115"/>
    <mergeCell ref="L115:O115"/>
    <mergeCell ref="A121:G121"/>
    <mergeCell ref="H121:O121"/>
    <mergeCell ref="A133:G133"/>
    <mergeCell ref="H133:O133"/>
    <mergeCell ref="H132:O132"/>
    <mergeCell ref="H117:K117"/>
    <mergeCell ref="L117:O117"/>
    <mergeCell ref="E123:K123"/>
    <mergeCell ref="H118:K118"/>
    <mergeCell ref="L118:O118"/>
    <mergeCell ref="H119:K119"/>
    <mergeCell ref="L119:O119"/>
    <mergeCell ref="A125:G125"/>
    <mergeCell ref="H140:O140"/>
    <mergeCell ref="E135:K135"/>
    <mergeCell ref="A136:G136"/>
    <mergeCell ref="H136:O136"/>
    <mergeCell ref="A140:G140"/>
    <mergeCell ref="A138:G138"/>
    <mergeCell ref="H138:O138"/>
    <mergeCell ref="A139:G139"/>
    <mergeCell ref="H139:O139"/>
    <mergeCell ref="A137:G137"/>
    <mergeCell ref="H137:O137"/>
    <mergeCell ref="J153:O153"/>
    <mergeCell ref="H154:I154"/>
    <mergeCell ref="J154:O154"/>
    <mergeCell ref="H145:O145"/>
    <mergeCell ref="A146:G146"/>
    <mergeCell ref="H146:O146"/>
    <mergeCell ref="A143:G143"/>
    <mergeCell ref="H143:O143"/>
    <mergeCell ref="A141:G141"/>
    <mergeCell ref="J149:O149"/>
    <mergeCell ref="H149:I149"/>
    <mergeCell ref="H141:O141"/>
    <mergeCell ref="A142:G142"/>
    <mergeCell ref="H142:O142"/>
    <mergeCell ref="A173:E173"/>
    <mergeCell ref="A164:E164"/>
    <mergeCell ref="A165:E165"/>
    <mergeCell ref="A166:E166"/>
    <mergeCell ref="A167:E167"/>
    <mergeCell ref="A168:E168"/>
    <mergeCell ref="F165:I165"/>
    <mergeCell ref="L164:M164"/>
    <mergeCell ref="F164:I164"/>
    <mergeCell ref="L170:M170"/>
    <mergeCell ref="L171:M171"/>
    <mergeCell ref="L172:M172"/>
    <mergeCell ref="L167:M167"/>
    <mergeCell ref="L168:M168"/>
    <mergeCell ref="L169:M169"/>
    <mergeCell ref="F167:I167"/>
    <mergeCell ref="F168:I168"/>
    <mergeCell ref="F169:I169"/>
    <mergeCell ref="F170:I170"/>
    <mergeCell ref="F171:I171"/>
    <mergeCell ref="F172:I172"/>
    <mergeCell ref="F173:I173"/>
    <mergeCell ref="H158:O158"/>
    <mergeCell ref="A160:O160"/>
    <mergeCell ref="B184:E184"/>
    <mergeCell ref="A188:O188"/>
    <mergeCell ref="A181:C181"/>
    <mergeCell ref="B182:E182"/>
    <mergeCell ref="G182:H182"/>
    <mergeCell ref="J182:K182"/>
    <mergeCell ref="B183:E183"/>
    <mergeCell ref="G183:H183"/>
    <mergeCell ref="J183:K183"/>
    <mergeCell ref="A174:E174"/>
    <mergeCell ref="A175:E175"/>
    <mergeCell ref="A176:E176"/>
    <mergeCell ref="A177:E177"/>
    <mergeCell ref="A178:E178"/>
    <mergeCell ref="A169:E169"/>
    <mergeCell ref="A170:E170"/>
    <mergeCell ref="A163:O163"/>
    <mergeCell ref="A171:E171"/>
    <mergeCell ref="A172:E172"/>
    <mergeCell ref="L177:M177"/>
    <mergeCell ref="L178:M178"/>
    <mergeCell ref="F166:I166"/>
    <mergeCell ref="A155:G155"/>
    <mergeCell ref="H155:O155"/>
    <mergeCell ref="A156:G156"/>
    <mergeCell ref="H156:O156"/>
    <mergeCell ref="A157:G157"/>
    <mergeCell ref="H157:O157"/>
    <mergeCell ref="A158:G158"/>
    <mergeCell ref="H126:K126"/>
    <mergeCell ref="L126:O126"/>
    <mergeCell ref="H127:K127"/>
    <mergeCell ref="L127:O127"/>
    <mergeCell ref="H128:K128"/>
    <mergeCell ref="L128:O128"/>
    <mergeCell ref="H129:K129"/>
    <mergeCell ref="L129:O129"/>
    <mergeCell ref="A150:G154"/>
    <mergeCell ref="H150:I150"/>
    <mergeCell ref="J150:O150"/>
    <mergeCell ref="H151:I151"/>
    <mergeCell ref="J151:O151"/>
    <mergeCell ref="H152:I152"/>
    <mergeCell ref="J152:O152"/>
    <mergeCell ref="H153:I153"/>
    <mergeCell ref="J148:O148"/>
    <mergeCell ref="F174:I174"/>
    <mergeCell ref="F175:I175"/>
    <mergeCell ref="F176:I176"/>
    <mergeCell ref="F177:I177"/>
    <mergeCell ref="F178:I178"/>
    <mergeCell ref="L173:M173"/>
    <mergeCell ref="L174:M174"/>
    <mergeCell ref="L166:M166"/>
    <mergeCell ref="H130:K130"/>
    <mergeCell ref="L130:O130"/>
    <mergeCell ref="H131:K131"/>
    <mergeCell ref="L131:O131"/>
    <mergeCell ref="A126:G131"/>
    <mergeCell ref="L175:M175"/>
    <mergeCell ref="L176:M176"/>
    <mergeCell ref="A144:G144"/>
    <mergeCell ref="H144:O144"/>
    <mergeCell ref="A145:G145"/>
    <mergeCell ref="L165:M165"/>
    <mergeCell ref="A161:G161"/>
    <mergeCell ref="H161:O161"/>
    <mergeCell ref="A162:G162"/>
    <mergeCell ref="H162:O162"/>
    <mergeCell ref="H148:I148"/>
  </mergeCells>
  <dataValidations count="6">
    <dataValidation type="list" allowBlank="1" showInputMessage="1" showErrorMessage="1" sqref="I37:J45">
      <formula1>$BC$1:$BC$5</formula1>
    </dataValidation>
    <dataValidation type="list" allowBlank="1" showInputMessage="1" showErrorMessage="1" sqref="G101:J109 G37:G45">
      <formula1>$BA$1:$BA$26</formula1>
    </dataValidation>
    <dataValidation type="list" allowBlank="1" showInputMessage="1" showErrorMessage="1" sqref="H137:O137">
      <formula1>"выберите, юр.лица, применяющие УСН, КФХ,ведущие бух.учет, связанный по производству с/х продукции, юл.лица, применяющие общую систему налогообложения"</formula1>
    </dataValidation>
    <dataValidation type="list" allowBlank="1" showInputMessage="1" showErrorMessage="1" sqref="H138:O138">
      <formula1>"выберите:, по отгрузке, по оплате"</formula1>
    </dataValidation>
    <dataValidation type="list" allowBlank="1" showInputMessage="1" showErrorMessage="1" sqref="H136:O136">
      <formula1>"выберите, да, нет"</formula1>
    </dataValidation>
    <dataValidation type="list" allowBlank="1" showInputMessage="1" showErrorMessage="1" sqref="G58:I60">
      <formula1>$BC$7:$BC$9</formula1>
    </dataValidation>
  </dataValidations>
  <pageMargins left="0.70866141732283472" right="0.23622047244094491" top="0.74803149606299213" bottom="0.74803149606299213" header="0.31496062992125984" footer="0.31496062992125984"/>
  <pageSetup paperSize="9" scale="55" orientation="portrait" r:id="rId1"/>
  <rowBreaks count="1" manualBreakCount="1">
    <brk id="96"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4" r:id="rId4" name="Check Box 4">
              <controlPr defaultSize="0" autoFill="0" autoLine="0" autoPict="0">
                <anchor moveWithCells="1">
                  <from>
                    <xdr:col>8</xdr:col>
                    <xdr:colOff>638175</xdr:colOff>
                    <xdr:row>0</xdr:row>
                    <xdr:rowOff>0</xdr:rowOff>
                  </from>
                  <to>
                    <xdr:col>8</xdr:col>
                    <xdr:colOff>638175</xdr:colOff>
                    <xdr:row>1</xdr:row>
                    <xdr:rowOff>85725</xdr:rowOff>
                  </to>
                </anchor>
              </controlPr>
            </control>
          </mc:Choice>
        </mc:AlternateContent>
        <mc:AlternateContent xmlns:mc="http://schemas.openxmlformats.org/markup-compatibility/2006">
          <mc:Choice Requires="x14">
            <control shapeId="10459" r:id="rId5" name="Check Box 219">
              <controlPr defaultSize="0" autoFill="0" autoLine="0" autoPict="0">
                <anchor moveWithCells="1">
                  <from>
                    <xdr:col>12</xdr:col>
                    <xdr:colOff>590550</xdr:colOff>
                    <xdr:row>0</xdr:row>
                    <xdr:rowOff>0</xdr:rowOff>
                  </from>
                  <to>
                    <xdr:col>13</xdr:col>
                    <xdr:colOff>19050</xdr:colOff>
                    <xdr:row>1</xdr:row>
                    <xdr:rowOff>38100</xdr:rowOff>
                  </to>
                </anchor>
              </controlPr>
            </control>
          </mc:Choice>
        </mc:AlternateContent>
        <mc:AlternateContent xmlns:mc="http://schemas.openxmlformats.org/markup-compatibility/2006">
          <mc:Choice Requires="x14">
            <control shapeId="10520" r:id="rId6" name="Check Box 280">
              <controlPr defaultSize="0" autoFill="0" autoLine="0" autoPict="0">
                <anchor moveWithCells="1">
                  <from>
                    <xdr:col>9</xdr:col>
                    <xdr:colOff>209550</xdr:colOff>
                    <xdr:row>14</xdr:row>
                    <xdr:rowOff>180975</xdr:rowOff>
                  </from>
                  <to>
                    <xdr:col>9</xdr:col>
                    <xdr:colOff>514350</xdr:colOff>
                    <xdr:row>16</xdr:row>
                    <xdr:rowOff>0</xdr:rowOff>
                  </to>
                </anchor>
              </controlPr>
            </control>
          </mc:Choice>
        </mc:AlternateContent>
        <mc:AlternateContent xmlns:mc="http://schemas.openxmlformats.org/markup-compatibility/2006">
          <mc:Choice Requires="x14">
            <control shapeId="10521" r:id="rId7" name="Check Box 281">
              <controlPr defaultSize="0" autoFill="0" autoLine="0" autoPict="0">
                <anchor moveWithCells="1">
                  <from>
                    <xdr:col>14</xdr:col>
                    <xdr:colOff>228600</xdr:colOff>
                    <xdr:row>14</xdr:row>
                    <xdr:rowOff>161925</xdr:rowOff>
                  </from>
                  <to>
                    <xdr:col>14</xdr:col>
                    <xdr:colOff>542925</xdr:colOff>
                    <xdr:row>16</xdr:row>
                    <xdr:rowOff>38100</xdr:rowOff>
                  </to>
                </anchor>
              </controlPr>
            </control>
          </mc:Choice>
        </mc:AlternateContent>
        <mc:AlternateContent xmlns:mc="http://schemas.openxmlformats.org/markup-compatibility/2006">
          <mc:Choice Requires="x14">
            <control shapeId="10522" r:id="rId8" name="Check Box 282">
              <controlPr defaultSize="0" autoFill="0" autoLine="0" autoPict="0">
                <anchor moveWithCells="1">
                  <from>
                    <xdr:col>7</xdr:col>
                    <xdr:colOff>38100</xdr:colOff>
                    <xdr:row>46</xdr:row>
                    <xdr:rowOff>371475</xdr:rowOff>
                  </from>
                  <to>
                    <xdr:col>7</xdr:col>
                    <xdr:colOff>276225</xdr:colOff>
                    <xdr:row>47</xdr:row>
                    <xdr:rowOff>0</xdr:rowOff>
                  </to>
                </anchor>
              </controlPr>
            </control>
          </mc:Choice>
        </mc:AlternateContent>
        <mc:AlternateContent xmlns:mc="http://schemas.openxmlformats.org/markup-compatibility/2006">
          <mc:Choice Requires="x14">
            <control shapeId="10523" r:id="rId9" name="Check Box 283">
              <controlPr defaultSize="0" autoFill="0" autoLine="0" autoPict="0">
                <anchor moveWithCells="1">
                  <from>
                    <xdr:col>8</xdr:col>
                    <xdr:colOff>733425</xdr:colOff>
                    <xdr:row>46</xdr:row>
                    <xdr:rowOff>352425</xdr:rowOff>
                  </from>
                  <to>
                    <xdr:col>9</xdr:col>
                    <xdr:colOff>180975</xdr:colOff>
                    <xdr:row>47</xdr:row>
                    <xdr:rowOff>0</xdr:rowOff>
                  </to>
                </anchor>
              </controlPr>
            </control>
          </mc:Choice>
        </mc:AlternateContent>
        <mc:AlternateContent xmlns:mc="http://schemas.openxmlformats.org/markup-compatibility/2006">
          <mc:Choice Requires="x14">
            <control shapeId="10524" r:id="rId10" name="Check Box 284">
              <controlPr defaultSize="0" autoFill="0" autoLine="0" autoPict="0">
                <anchor moveWithCells="1">
                  <from>
                    <xdr:col>10</xdr:col>
                    <xdr:colOff>809625</xdr:colOff>
                    <xdr:row>46</xdr:row>
                    <xdr:rowOff>352425</xdr:rowOff>
                  </from>
                  <to>
                    <xdr:col>11</xdr:col>
                    <xdr:colOff>114300</xdr:colOff>
                    <xdr:row>46</xdr:row>
                    <xdr:rowOff>571500</xdr:rowOff>
                  </to>
                </anchor>
              </controlPr>
            </control>
          </mc:Choice>
        </mc:AlternateContent>
        <mc:AlternateContent xmlns:mc="http://schemas.openxmlformats.org/markup-compatibility/2006">
          <mc:Choice Requires="x14">
            <control shapeId="10525" r:id="rId11" name="Check Box 285">
              <controlPr defaultSize="0" autoFill="0" autoLine="0" autoPict="0">
                <anchor moveWithCells="1">
                  <from>
                    <xdr:col>13</xdr:col>
                    <xdr:colOff>695325</xdr:colOff>
                    <xdr:row>46</xdr:row>
                    <xdr:rowOff>342900</xdr:rowOff>
                  </from>
                  <to>
                    <xdr:col>14</xdr:col>
                    <xdr:colOff>228600</xdr:colOff>
                    <xdr:row>46</xdr:row>
                    <xdr:rowOff>571500</xdr:rowOff>
                  </to>
                </anchor>
              </controlPr>
            </control>
          </mc:Choice>
        </mc:AlternateContent>
        <mc:AlternateContent xmlns:mc="http://schemas.openxmlformats.org/markup-compatibility/2006">
          <mc:Choice Requires="x14">
            <control shapeId="10529" r:id="rId12" name="Check Box 289">
              <controlPr defaultSize="0" autoFill="0" autoLine="0" autoPict="0">
                <anchor moveWithCells="1">
                  <from>
                    <xdr:col>14</xdr:col>
                    <xdr:colOff>314325</xdr:colOff>
                    <xdr:row>49</xdr:row>
                    <xdr:rowOff>209550</xdr:rowOff>
                  </from>
                  <to>
                    <xdr:col>14</xdr:col>
                    <xdr:colOff>504825</xdr:colOff>
                    <xdr:row>50</xdr:row>
                    <xdr:rowOff>190500</xdr:rowOff>
                  </to>
                </anchor>
              </controlPr>
            </control>
          </mc:Choice>
        </mc:AlternateContent>
        <mc:AlternateContent xmlns:mc="http://schemas.openxmlformats.org/markup-compatibility/2006">
          <mc:Choice Requires="x14">
            <control shapeId="10533" r:id="rId13" name="Check Box 293">
              <controlPr defaultSize="0" autoFill="0" autoLine="0" autoPict="0">
                <anchor moveWithCells="1">
                  <from>
                    <xdr:col>7</xdr:col>
                    <xdr:colOff>381000</xdr:colOff>
                    <xdr:row>54</xdr:row>
                    <xdr:rowOff>361950</xdr:rowOff>
                  </from>
                  <to>
                    <xdr:col>7</xdr:col>
                    <xdr:colOff>676275</xdr:colOff>
                    <xdr:row>56</xdr:row>
                    <xdr:rowOff>66675</xdr:rowOff>
                  </to>
                </anchor>
              </controlPr>
            </control>
          </mc:Choice>
        </mc:AlternateContent>
        <mc:AlternateContent xmlns:mc="http://schemas.openxmlformats.org/markup-compatibility/2006">
          <mc:Choice Requires="x14">
            <control shapeId="10537" r:id="rId14" name="Check Box 297">
              <controlPr defaultSize="0" autoFill="0" autoLine="0" autoPict="0">
                <anchor moveWithCells="1">
                  <from>
                    <xdr:col>10</xdr:col>
                    <xdr:colOff>400050</xdr:colOff>
                    <xdr:row>163</xdr:row>
                    <xdr:rowOff>733425</xdr:rowOff>
                  </from>
                  <to>
                    <xdr:col>10</xdr:col>
                    <xdr:colOff>676275</xdr:colOff>
                    <xdr:row>165</xdr:row>
                    <xdr:rowOff>19050</xdr:rowOff>
                  </to>
                </anchor>
              </controlPr>
            </control>
          </mc:Choice>
        </mc:AlternateContent>
        <mc:AlternateContent xmlns:mc="http://schemas.openxmlformats.org/markup-compatibility/2006">
          <mc:Choice Requires="x14">
            <control shapeId="10538" r:id="rId15" name="Check Box 298">
              <controlPr defaultSize="0" autoFill="0" autoLine="0" autoPict="0">
                <anchor moveWithCells="1">
                  <from>
                    <xdr:col>11</xdr:col>
                    <xdr:colOff>266700</xdr:colOff>
                    <xdr:row>163</xdr:row>
                    <xdr:rowOff>733425</xdr:rowOff>
                  </from>
                  <to>
                    <xdr:col>12</xdr:col>
                    <xdr:colOff>266700</xdr:colOff>
                    <xdr:row>165</xdr:row>
                    <xdr:rowOff>9525</xdr:rowOff>
                  </to>
                </anchor>
              </controlPr>
            </control>
          </mc:Choice>
        </mc:AlternateContent>
        <mc:AlternateContent xmlns:mc="http://schemas.openxmlformats.org/markup-compatibility/2006">
          <mc:Choice Requires="x14">
            <control shapeId="10539" r:id="rId16" name="Check Box 299">
              <controlPr defaultSize="0" autoFill="0" autoLine="0" autoPict="0">
                <anchor moveWithCells="1">
                  <from>
                    <xdr:col>14</xdr:col>
                    <xdr:colOff>381000</xdr:colOff>
                    <xdr:row>163</xdr:row>
                    <xdr:rowOff>742950</xdr:rowOff>
                  </from>
                  <to>
                    <xdr:col>14</xdr:col>
                    <xdr:colOff>619125</xdr:colOff>
                    <xdr:row>165</xdr:row>
                    <xdr:rowOff>28575</xdr:rowOff>
                  </to>
                </anchor>
              </controlPr>
            </control>
          </mc:Choice>
        </mc:AlternateContent>
        <mc:AlternateContent xmlns:mc="http://schemas.openxmlformats.org/markup-compatibility/2006">
          <mc:Choice Requires="x14">
            <control shapeId="10553" r:id="rId17" name="Check Box 313">
              <controlPr defaultSize="0" autoFill="0" autoLine="0" autoPict="0">
                <anchor moveWithCells="1">
                  <from>
                    <xdr:col>9</xdr:col>
                    <xdr:colOff>209550</xdr:colOff>
                    <xdr:row>28</xdr:row>
                    <xdr:rowOff>180975</xdr:rowOff>
                  </from>
                  <to>
                    <xdr:col>9</xdr:col>
                    <xdr:colOff>514350</xdr:colOff>
                    <xdr:row>30</xdr:row>
                    <xdr:rowOff>0</xdr:rowOff>
                  </to>
                </anchor>
              </controlPr>
            </control>
          </mc:Choice>
        </mc:AlternateContent>
        <mc:AlternateContent xmlns:mc="http://schemas.openxmlformats.org/markup-compatibility/2006">
          <mc:Choice Requires="x14">
            <control shapeId="10554" r:id="rId18" name="Check Box 314">
              <controlPr defaultSize="0" autoFill="0" autoLine="0" autoPict="0">
                <anchor moveWithCells="1">
                  <from>
                    <xdr:col>12</xdr:col>
                    <xdr:colOff>590550</xdr:colOff>
                    <xdr:row>28</xdr:row>
                    <xdr:rowOff>171450</xdr:rowOff>
                  </from>
                  <to>
                    <xdr:col>13</xdr:col>
                    <xdr:colOff>304800</xdr:colOff>
                    <xdr:row>29</xdr:row>
                    <xdr:rowOff>190500</xdr:rowOff>
                  </to>
                </anchor>
              </controlPr>
            </control>
          </mc:Choice>
        </mc:AlternateContent>
        <mc:AlternateContent xmlns:mc="http://schemas.openxmlformats.org/markup-compatibility/2006">
          <mc:Choice Requires="x14">
            <control shapeId="10581" r:id="rId19" name="Check Box 341">
              <controlPr defaultSize="0" autoFill="0" autoLine="0" autoPict="0">
                <anchor moveWithCells="1">
                  <from>
                    <xdr:col>10</xdr:col>
                    <xdr:colOff>400050</xdr:colOff>
                    <xdr:row>164</xdr:row>
                    <xdr:rowOff>171450</xdr:rowOff>
                  </from>
                  <to>
                    <xdr:col>10</xdr:col>
                    <xdr:colOff>676275</xdr:colOff>
                    <xdr:row>166</xdr:row>
                    <xdr:rowOff>19050</xdr:rowOff>
                  </to>
                </anchor>
              </controlPr>
            </control>
          </mc:Choice>
        </mc:AlternateContent>
        <mc:AlternateContent xmlns:mc="http://schemas.openxmlformats.org/markup-compatibility/2006">
          <mc:Choice Requires="x14">
            <control shapeId="10582" r:id="rId20" name="Check Box 342">
              <controlPr defaultSize="0" autoFill="0" autoLine="0" autoPict="0">
                <anchor moveWithCells="1">
                  <from>
                    <xdr:col>11</xdr:col>
                    <xdr:colOff>266700</xdr:colOff>
                    <xdr:row>164</xdr:row>
                    <xdr:rowOff>180975</xdr:rowOff>
                  </from>
                  <to>
                    <xdr:col>12</xdr:col>
                    <xdr:colOff>266700</xdr:colOff>
                    <xdr:row>166</xdr:row>
                    <xdr:rowOff>19050</xdr:rowOff>
                  </to>
                </anchor>
              </controlPr>
            </control>
          </mc:Choice>
        </mc:AlternateContent>
        <mc:AlternateContent xmlns:mc="http://schemas.openxmlformats.org/markup-compatibility/2006">
          <mc:Choice Requires="x14">
            <control shapeId="10583" r:id="rId21" name="Check Box 343">
              <controlPr defaultSize="0" autoFill="0" autoLine="0" autoPict="0">
                <anchor moveWithCells="1">
                  <from>
                    <xdr:col>14</xdr:col>
                    <xdr:colOff>381000</xdr:colOff>
                    <xdr:row>164</xdr:row>
                    <xdr:rowOff>180975</xdr:rowOff>
                  </from>
                  <to>
                    <xdr:col>14</xdr:col>
                    <xdr:colOff>619125</xdr:colOff>
                    <xdr:row>166</xdr:row>
                    <xdr:rowOff>28575</xdr:rowOff>
                  </to>
                </anchor>
              </controlPr>
            </control>
          </mc:Choice>
        </mc:AlternateContent>
        <mc:AlternateContent xmlns:mc="http://schemas.openxmlformats.org/markup-compatibility/2006">
          <mc:Choice Requires="x14">
            <control shapeId="10584" r:id="rId22" name="Check Box 344">
              <controlPr defaultSize="0" autoFill="0" autoLine="0" autoPict="0">
                <anchor moveWithCells="1">
                  <from>
                    <xdr:col>10</xdr:col>
                    <xdr:colOff>400050</xdr:colOff>
                    <xdr:row>165</xdr:row>
                    <xdr:rowOff>180975</xdr:rowOff>
                  </from>
                  <to>
                    <xdr:col>10</xdr:col>
                    <xdr:colOff>676275</xdr:colOff>
                    <xdr:row>167</xdr:row>
                    <xdr:rowOff>28575</xdr:rowOff>
                  </to>
                </anchor>
              </controlPr>
            </control>
          </mc:Choice>
        </mc:AlternateContent>
        <mc:AlternateContent xmlns:mc="http://schemas.openxmlformats.org/markup-compatibility/2006">
          <mc:Choice Requires="x14">
            <control shapeId="10585" r:id="rId23" name="Check Box 345">
              <controlPr defaultSize="0" autoFill="0" autoLine="0" autoPict="0">
                <anchor moveWithCells="1">
                  <from>
                    <xdr:col>11</xdr:col>
                    <xdr:colOff>266700</xdr:colOff>
                    <xdr:row>165</xdr:row>
                    <xdr:rowOff>180975</xdr:rowOff>
                  </from>
                  <to>
                    <xdr:col>12</xdr:col>
                    <xdr:colOff>266700</xdr:colOff>
                    <xdr:row>167</xdr:row>
                    <xdr:rowOff>19050</xdr:rowOff>
                  </to>
                </anchor>
              </controlPr>
            </control>
          </mc:Choice>
        </mc:AlternateContent>
        <mc:AlternateContent xmlns:mc="http://schemas.openxmlformats.org/markup-compatibility/2006">
          <mc:Choice Requires="x14">
            <control shapeId="10586" r:id="rId24" name="Check Box 346">
              <controlPr defaultSize="0" autoFill="0" autoLine="0" autoPict="0">
                <anchor moveWithCells="1">
                  <from>
                    <xdr:col>14</xdr:col>
                    <xdr:colOff>381000</xdr:colOff>
                    <xdr:row>165</xdr:row>
                    <xdr:rowOff>180975</xdr:rowOff>
                  </from>
                  <to>
                    <xdr:col>14</xdr:col>
                    <xdr:colOff>619125</xdr:colOff>
                    <xdr:row>167</xdr:row>
                    <xdr:rowOff>28575</xdr:rowOff>
                  </to>
                </anchor>
              </controlPr>
            </control>
          </mc:Choice>
        </mc:AlternateContent>
        <mc:AlternateContent xmlns:mc="http://schemas.openxmlformats.org/markup-compatibility/2006">
          <mc:Choice Requires="x14">
            <control shapeId="10587" r:id="rId25" name="Check Box 347">
              <controlPr defaultSize="0" autoFill="0" autoLine="0" autoPict="0">
                <anchor moveWithCells="1">
                  <from>
                    <xdr:col>10</xdr:col>
                    <xdr:colOff>400050</xdr:colOff>
                    <xdr:row>166</xdr:row>
                    <xdr:rowOff>180975</xdr:rowOff>
                  </from>
                  <to>
                    <xdr:col>10</xdr:col>
                    <xdr:colOff>676275</xdr:colOff>
                    <xdr:row>168</xdr:row>
                    <xdr:rowOff>28575</xdr:rowOff>
                  </to>
                </anchor>
              </controlPr>
            </control>
          </mc:Choice>
        </mc:AlternateContent>
        <mc:AlternateContent xmlns:mc="http://schemas.openxmlformats.org/markup-compatibility/2006">
          <mc:Choice Requires="x14">
            <control shapeId="10588" r:id="rId26" name="Check Box 348">
              <controlPr defaultSize="0" autoFill="0" autoLine="0" autoPict="0">
                <anchor moveWithCells="1">
                  <from>
                    <xdr:col>11</xdr:col>
                    <xdr:colOff>266700</xdr:colOff>
                    <xdr:row>166</xdr:row>
                    <xdr:rowOff>180975</xdr:rowOff>
                  </from>
                  <to>
                    <xdr:col>12</xdr:col>
                    <xdr:colOff>266700</xdr:colOff>
                    <xdr:row>168</xdr:row>
                    <xdr:rowOff>19050</xdr:rowOff>
                  </to>
                </anchor>
              </controlPr>
            </control>
          </mc:Choice>
        </mc:AlternateContent>
        <mc:AlternateContent xmlns:mc="http://schemas.openxmlformats.org/markup-compatibility/2006">
          <mc:Choice Requires="x14">
            <control shapeId="10589" r:id="rId27" name="Check Box 349">
              <controlPr defaultSize="0" autoFill="0" autoLine="0" autoPict="0">
                <anchor moveWithCells="1">
                  <from>
                    <xdr:col>14</xdr:col>
                    <xdr:colOff>381000</xdr:colOff>
                    <xdr:row>166</xdr:row>
                    <xdr:rowOff>180975</xdr:rowOff>
                  </from>
                  <to>
                    <xdr:col>14</xdr:col>
                    <xdr:colOff>619125</xdr:colOff>
                    <xdr:row>168</xdr:row>
                    <xdr:rowOff>28575</xdr:rowOff>
                  </to>
                </anchor>
              </controlPr>
            </control>
          </mc:Choice>
        </mc:AlternateContent>
        <mc:AlternateContent xmlns:mc="http://schemas.openxmlformats.org/markup-compatibility/2006">
          <mc:Choice Requires="x14">
            <control shapeId="10590" r:id="rId28" name="Check Box 350">
              <controlPr defaultSize="0" autoFill="0" autoLine="0" autoPict="0">
                <anchor moveWithCells="1">
                  <from>
                    <xdr:col>10</xdr:col>
                    <xdr:colOff>400050</xdr:colOff>
                    <xdr:row>167</xdr:row>
                    <xdr:rowOff>180975</xdr:rowOff>
                  </from>
                  <to>
                    <xdr:col>10</xdr:col>
                    <xdr:colOff>676275</xdr:colOff>
                    <xdr:row>169</xdr:row>
                    <xdr:rowOff>28575</xdr:rowOff>
                  </to>
                </anchor>
              </controlPr>
            </control>
          </mc:Choice>
        </mc:AlternateContent>
        <mc:AlternateContent xmlns:mc="http://schemas.openxmlformats.org/markup-compatibility/2006">
          <mc:Choice Requires="x14">
            <control shapeId="10591" r:id="rId29" name="Check Box 351">
              <controlPr defaultSize="0" autoFill="0" autoLine="0" autoPict="0">
                <anchor moveWithCells="1">
                  <from>
                    <xdr:col>11</xdr:col>
                    <xdr:colOff>266700</xdr:colOff>
                    <xdr:row>167</xdr:row>
                    <xdr:rowOff>180975</xdr:rowOff>
                  </from>
                  <to>
                    <xdr:col>12</xdr:col>
                    <xdr:colOff>266700</xdr:colOff>
                    <xdr:row>169</xdr:row>
                    <xdr:rowOff>19050</xdr:rowOff>
                  </to>
                </anchor>
              </controlPr>
            </control>
          </mc:Choice>
        </mc:AlternateContent>
        <mc:AlternateContent xmlns:mc="http://schemas.openxmlformats.org/markup-compatibility/2006">
          <mc:Choice Requires="x14">
            <control shapeId="10592" r:id="rId30" name="Check Box 352">
              <controlPr defaultSize="0" autoFill="0" autoLine="0" autoPict="0">
                <anchor moveWithCells="1">
                  <from>
                    <xdr:col>14</xdr:col>
                    <xdr:colOff>381000</xdr:colOff>
                    <xdr:row>167</xdr:row>
                    <xdr:rowOff>180975</xdr:rowOff>
                  </from>
                  <to>
                    <xdr:col>14</xdr:col>
                    <xdr:colOff>619125</xdr:colOff>
                    <xdr:row>169</xdr:row>
                    <xdr:rowOff>28575</xdr:rowOff>
                  </to>
                </anchor>
              </controlPr>
            </control>
          </mc:Choice>
        </mc:AlternateContent>
        <mc:AlternateContent xmlns:mc="http://schemas.openxmlformats.org/markup-compatibility/2006">
          <mc:Choice Requires="x14">
            <control shapeId="10593" r:id="rId31" name="Check Box 353">
              <controlPr defaultSize="0" autoFill="0" autoLine="0" autoPict="0">
                <anchor moveWithCells="1">
                  <from>
                    <xdr:col>10</xdr:col>
                    <xdr:colOff>400050</xdr:colOff>
                    <xdr:row>168</xdr:row>
                    <xdr:rowOff>171450</xdr:rowOff>
                  </from>
                  <to>
                    <xdr:col>10</xdr:col>
                    <xdr:colOff>676275</xdr:colOff>
                    <xdr:row>170</xdr:row>
                    <xdr:rowOff>28575</xdr:rowOff>
                  </to>
                </anchor>
              </controlPr>
            </control>
          </mc:Choice>
        </mc:AlternateContent>
        <mc:AlternateContent xmlns:mc="http://schemas.openxmlformats.org/markup-compatibility/2006">
          <mc:Choice Requires="x14">
            <control shapeId="10594" r:id="rId32" name="Check Box 354">
              <controlPr defaultSize="0" autoFill="0" autoLine="0" autoPict="0">
                <anchor moveWithCells="1">
                  <from>
                    <xdr:col>11</xdr:col>
                    <xdr:colOff>266700</xdr:colOff>
                    <xdr:row>168</xdr:row>
                    <xdr:rowOff>180975</xdr:rowOff>
                  </from>
                  <to>
                    <xdr:col>12</xdr:col>
                    <xdr:colOff>266700</xdr:colOff>
                    <xdr:row>170</xdr:row>
                    <xdr:rowOff>19050</xdr:rowOff>
                  </to>
                </anchor>
              </controlPr>
            </control>
          </mc:Choice>
        </mc:AlternateContent>
        <mc:AlternateContent xmlns:mc="http://schemas.openxmlformats.org/markup-compatibility/2006">
          <mc:Choice Requires="x14">
            <control shapeId="10595" r:id="rId33" name="Check Box 355">
              <controlPr defaultSize="0" autoFill="0" autoLine="0" autoPict="0">
                <anchor moveWithCells="1">
                  <from>
                    <xdr:col>14</xdr:col>
                    <xdr:colOff>381000</xdr:colOff>
                    <xdr:row>168</xdr:row>
                    <xdr:rowOff>180975</xdr:rowOff>
                  </from>
                  <to>
                    <xdr:col>14</xdr:col>
                    <xdr:colOff>619125</xdr:colOff>
                    <xdr:row>170</xdr:row>
                    <xdr:rowOff>28575</xdr:rowOff>
                  </to>
                </anchor>
              </controlPr>
            </control>
          </mc:Choice>
        </mc:AlternateContent>
        <mc:AlternateContent xmlns:mc="http://schemas.openxmlformats.org/markup-compatibility/2006">
          <mc:Choice Requires="x14">
            <control shapeId="10596" r:id="rId34" name="Check Box 356">
              <controlPr defaultSize="0" autoFill="0" autoLine="0" autoPict="0">
                <anchor moveWithCells="1">
                  <from>
                    <xdr:col>10</xdr:col>
                    <xdr:colOff>400050</xdr:colOff>
                    <xdr:row>169</xdr:row>
                    <xdr:rowOff>171450</xdr:rowOff>
                  </from>
                  <to>
                    <xdr:col>10</xdr:col>
                    <xdr:colOff>676275</xdr:colOff>
                    <xdr:row>171</xdr:row>
                    <xdr:rowOff>28575</xdr:rowOff>
                  </to>
                </anchor>
              </controlPr>
            </control>
          </mc:Choice>
        </mc:AlternateContent>
        <mc:AlternateContent xmlns:mc="http://schemas.openxmlformats.org/markup-compatibility/2006">
          <mc:Choice Requires="x14">
            <control shapeId="10597" r:id="rId35" name="Check Box 357">
              <controlPr defaultSize="0" autoFill="0" autoLine="0" autoPict="0">
                <anchor moveWithCells="1">
                  <from>
                    <xdr:col>11</xdr:col>
                    <xdr:colOff>266700</xdr:colOff>
                    <xdr:row>169</xdr:row>
                    <xdr:rowOff>180975</xdr:rowOff>
                  </from>
                  <to>
                    <xdr:col>12</xdr:col>
                    <xdr:colOff>266700</xdr:colOff>
                    <xdr:row>171</xdr:row>
                    <xdr:rowOff>19050</xdr:rowOff>
                  </to>
                </anchor>
              </controlPr>
            </control>
          </mc:Choice>
        </mc:AlternateContent>
        <mc:AlternateContent xmlns:mc="http://schemas.openxmlformats.org/markup-compatibility/2006">
          <mc:Choice Requires="x14">
            <control shapeId="10598" r:id="rId36" name="Check Box 358">
              <controlPr defaultSize="0" autoFill="0" autoLine="0" autoPict="0">
                <anchor moveWithCells="1">
                  <from>
                    <xdr:col>14</xdr:col>
                    <xdr:colOff>381000</xdr:colOff>
                    <xdr:row>169</xdr:row>
                    <xdr:rowOff>180975</xdr:rowOff>
                  </from>
                  <to>
                    <xdr:col>14</xdr:col>
                    <xdr:colOff>619125</xdr:colOff>
                    <xdr:row>171</xdr:row>
                    <xdr:rowOff>28575</xdr:rowOff>
                  </to>
                </anchor>
              </controlPr>
            </control>
          </mc:Choice>
        </mc:AlternateContent>
        <mc:AlternateContent xmlns:mc="http://schemas.openxmlformats.org/markup-compatibility/2006">
          <mc:Choice Requires="x14">
            <control shapeId="10599" r:id="rId37" name="Check Box 359">
              <controlPr defaultSize="0" autoFill="0" autoLine="0" autoPict="0">
                <anchor moveWithCells="1">
                  <from>
                    <xdr:col>10</xdr:col>
                    <xdr:colOff>400050</xdr:colOff>
                    <xdr:row>170</xdr:row>
                    <xdr:rowOff>171450</xdr:rowOff>
                  </from>
                  <to>
                    <xdr:col>10</xdr:col>
                    <xdr:colOff>676275</xdr:colOff>
                    <xdr:row>172</xdr:row>
                    <xdr:rowOff>28575</xdr:rowOff>
                  </to>
                </anchor>
              </controlPr>
            </control>
          </mc:Choice>
        </mc:AlternateContent>
        <mc:AlternateContent xmlns:mc="http://schemas.openxmlformats.org/markup-compatibility/2006">
          <mc:Choice Requires="x14">
            <control shapeId="10600" r:id="rId38" name="Check Box 360">
              <controlPr defaultSize="0" autoFill="0" autoLine="0" autoPict="0">
                <anchor moveWithCells="1">
                  <from>
                    <xdr:col>11</xdr:col>
                    <xdr:colOff>266700</xdr:colOff>
                    <xdr:row>170</xdr:row>
                    <xdr:rowOff>180975</xdr:rowOff>
                  </from>
                  <to>
                    <xdr:col>12</xdr:col>
                    <xdr:colOff>266700</xdr:colOff>
                    <xdr:row>172</xdr:row>
                    <xdr:rowOff>19050</xdr:rowOff>
                  </to>
                </anchor>
              </controlPr>
            </control>
          </mc:Choice>
        </mc:AlternateContent>
        <mc:AlternateContent xmlns:mc="http://schemas.openxmlformats.org/markup-compatibility/2006">
          <mc:Choice Requires="x14">
            <control shapeId="10601" r:id="rId39" name="Check Box 361">
              <controlPr defaultSize="0" autoFill="0" autoLine="0" autoPict="0">
                <anchor moveWithCells="1">
                  <from>
                    <xdr:col>14</xdr:col>
                    <xdr:colOff>381000</xdr:colOff>
                    <xdr:row>170</xdr:row>
                    <xdr:rowOff>180975</xdr:rowOff>
                  </from>
                  <to>
                    <xdr:col>14</xdr:col>
                    <xdr:colOff>619125</xdr:colOff>
                    <xdr:row>172</xdr:row>
                    <xdr:rowOff>28575</xdr:rowOff>
                  </to>
                </anchor>
              </controlPr>
            </control>
          </mc:Choice>
        </mc:AlternateContent>
        <mc:AlternateContent xmlns:mc="http://schemas.openxmlformats.org/markup-compatibility/2006">
          <mc:Choice Requires="x14">
            <control shapeId="10602" r:id="rId40" name="Check Box 362">
              <controlPr defaultSize="0" autoFill="0" autoLine="0" autoPict="0">
                <anchor moveWithCells="1">
                  <from>
                    <xdr:col>10</xdr:col>
                    <xdr:colOff>400050</xdr:colOff>
                    <xdr:row>171</xdr:row>
                    <xdr:rowOff>171450</xdr:rowOff>
                  </from>
                  <to>
                    <xdr:col>10</xdr:col>
                    <xdr:colOff>676275</xdr:colOff>
                    <xdr:row>173</xdr:row>
                    <xdr:rowOff>28575</xdr:rowOff>
                  </to>
                </anchor>
              </controlPr>
            </control>
          </mc:Choice>
        </mc:AlternateContent>
        <mc:AlternateContent xmlns:mc="http://schemas.openxmlformats.org/markup-compatibility/2006">
          <mc:Choice Requires="x14">
            <control shapeId="10603" r:id="rId41" name="Check Box 363">
              <controlPr defaultSize="0" autoFill="0" autoLine="0" autoPict="0">
                <anchor moveWithCells="1">
                  <from>
                    <xdr:col>11</xdr:col>
                    <xdr:colOff>266700</xdr:colOff>
                    <xdr:row>171</xdr:row>
                    <xdr:rowOff>180975</xdr:rowOff>
                  </from>
                  <to>
                    <xdr:col>12</xdr:col>
                    <xdr:colOff>266700</xdr:colOff>
                    <xdr:row>173</xdr:row>
                    <xdr:rowOff>19050</xdr:rowOff>
                  </to>
                </anchor>
              </controlPr>
            </control>
          </mc:Choice>
        </mc:AlternateContent>
        <mc:AlternateContent xmlns:mc="http://schemas.openxmlformats.org/markup-compatibility/2006">
          <mc:Choice Requires="x14">
            <control shapeId="10604" r:id="rId42" name="Check Box 364">
              <controlPr defaultSize="0" autoFill="0" autoLine="0" autoPict="0">
                <anchor moveWithCells="1">
                  <from>
                    <xdr:col>14</xdr:col>
                    <xdr:colOff>381000</xdr:colOff>
                    <xdr:row>171</xdr:row>
                    <xdr:rowOff>171450</xdr:rowOff>
                  </from>
                  <to>
                    <xdr:col>14</xdr:col>
                    <xdr:colOff>619125</xdr:colOff>
                    <xdr:row>173</xdr:row>
                    <xdr:rowOff>19050</xdr:rowOff>
                  </to>
                </anchor>
              </controlPr>
            </control>
          </mc:Choice>
        </mc:AlternateContent>
        <mc:AlternateContent xmlns:mc="http://schemas.openxmlformats.org/markup-compatibility/2006">
          <mc:Choice Requires="x14">
            <control shapeId="10605" r:id="rId43" name="Check Box 365">
              <controlPr defaultSize="0" autoFill="0" autoLine="0" autoPict="0">
                <anchor moveWithCells="1">
                  <from>
                    <xdr:col>10</xdr:col>
                    <xdr:colOff>400050</xdr:colOff>
                    <xdr:row>172</xdr:row>
                    <xdr:rowOff>171450</xdr:rowOff>
                  </from>
                  <to>
                    <xdr:col>10</xdr:col>
                    <xdr:colOff>676275</xdr:colOff>
                    <xdr:row>174</xdr:row>
                    <xdr:rowOff>28575</xdr:rowOff>
                  </to>
                </anchor>
              </controlPr>
            </control>
          </mc:Choice>
        </mc:AlternateContent>
        <mc:AlternateContent xmlns:mc="http://schemas.openxmlformats.org/markup-compatibility/2006">
          <mc:Choice Requires="x14">
            <control shapeId="10606" r:id="rId44" name="Check Box 366">
              <controlPr defaultSize="0" autoFill="0" autoLine="0" autoPict="0">
                <anchor moveWithCells="1">
                  <from>
                    <xdr:col>11</xdr:col>
                    <xdr:colOff>266700</xdr:colOff>
                    <xdr:row>172</xdr:row>
                    <xdr:rowOff>180975</xdr:rowOff>
                  </from>
                  <to>
                    <xdr:col>12</xdr:col>
                    <xdr:colOff>266700</xdr:colOff>
                    <xdr:row>174</xdr:row>
                    <xdr:rowOff>19050</xdr:rowOff>
                  </to>
                </anchor>
              </controlPr>
            </control>
          </mc:Choice>
        </mc:AlternateContent>
        <mc:AlternateContent xmlns:mc="http://schemas.openxmlformats.org/markup-compatibility/2006">
          <mc:Choice Requires="x14">
            <control shapeId="10607" r:id="rId45" name="Check Box 367">
              <controlPr defaultSize="0" autoFill="0" autoLine="0" autoPict="0">
                <anchor moveWithCells="1">
                  <from>
                    <xdr:col>14</xdr:col>
                    <xdr:colOff>381000</xdr:colOff>
                    <xdr:row>172</xdr:row>
                    <xdr:rowOff>171450</xdr:rowOff>
                  </from>
                  <to>
                    <xdr:col>14</xdr:col>
                    <xdr:colOff>619125</xdr:colOff>
                    <xdr:row>174</xdr:row>
                    <xdr:rowOff>19050</xdr:rowOff>
                  </to>
                </anchor>
              </controlPr>
            </control>
          </mc:Choice>
        </mc:AlternateContent>
        <mc:AlternateContent xmlns:mc="http://schemas.openxmlformats.org/markup-compatibility/2006">
          <mc:Choice Requires="x14">
            <control shapeId="10608" r:id="rId46" name="Check Box 368">
              <controlPr defaultSize="0" autoFill="0" autoLine="0" autoPict="0">
                <anchor moveWithCells="1">
                  <from>
                    <xdr:col>10</xdr:col>
                    <xdr:colOff>400050</xdr:colOff>
                    <xdr:row>173</xdr:row>
                    <xdr:rowOff>171450</xdr:rowOff>
                  </from>
                  <to>
                    <xdr:col>10</xdr:col>
                    <xdr:colOff>676275</xdr:colOff>
                    <xdr:row>175</xdr:row>
                    <xdr:rowOff>28575</xdr:rowOff>
                  </to>
                </anchor>
              </controlPr>
            </control>
          </mc:Choice>
        </mc:AlternateContent>
        <mc:AlternateContent xmlns:mc="http://schemas.openxmlformats.org/markup-compatibility/2006">
          <mc:Choice Requires="x14">
            <control shapeId="10609" r:id="rId47" name="Check Box 369">
              <controlPr defaultSize="0" autoFill="0" autoLine="0" autoPict="0">
                <anchor moveWithCells="1">
                  <from>
                    <xdr:col>11</xdr:col>
                    <xdr:colOff>266700</xdr:colOff>
                    <xdr:row>173</xdr:row>
                    <xdr:rowOff>180975</xdr:rowOff>
                  </from>
                  <to>
                    <xdr:col>12</xdr:col>
                    <xdr:colOff>266700</xdr:colOff>
                    <xdr:row>175</xdr:row>
                    <xdr:rowOff>19050</xdr:rowOff>
                  </to>
                </anchor>
              </controlPr>
            </control>
          </mc:Choice>
        </mc:AlternateContent>
        <mc:AlternateContent xmlns:mc="http://schemas.openxmlformats.org/markup-compatibility/2006">
          <mc:Choice Requires="x14">
            <control shapeId="10610" r:id="rId48" name="Check Box 370">
              <controlPr defaultSize="0" autoFill="0" autoLine="0" autoPict="0">
                <anchor moveWithCells="1">
                  <from>
                    <xdr:col>14</xdr:col>
                    <xdr:colOff>381000</xdr:colOff>
                    <xdr:row>173</xdr:row>
                    <xdr:rowOff>180975</xdr:rowOff>
                  </from>
                  <to>
                    <xdr:col>14</xdr:col>
                    <xdr:colOff>619125</xdr:colOff>
                    <xdr:row>175</xdr:row>
                    <xdr:rowOff>28575</xdr:rowOff>
                  </to>
                </anchor>
              </controlPr>
            </control>
          </mc:Choice>
        </mc:AlternateContent>
        <mc:AlternateContent xmlns:mc="http://schemas.openxmlformats.org/markup-compatibility/2006">
          <mc:Choice Requires="x14">
            <control shapeId="10611" r:id="rId49" name="Check Box 371">
              <controlPr defaultSize="0" autoFill="0" autoLine="0" autoPict="0">
                <anchor moveWithCells="1">
                  <from>
                    <xdr:col>10</xdr:col>
                    <xdr:colOff>400050</xdr:colOff>
                    <xdr:row>174</xdr:row>
                    <xdr:rowOff>171450</xdr:rowOff>
                  </from>
                  <to>
                    <xdr:col>10</xdr:col>
                    <xdr:colOff>676275</xdr:colOff>
                    <xdr:row>176</xdr:row>
                    <xdr:rowOff>28575</xdr:rowOff>
                  </to>
                </anchor>
              </controlPr>
            </control>
          </mc:Choice>
        </mc:AlternateContent>
        <mc:AlternateContent xmlns:mc="http://schemas.openxmlformats.org/markup-compatibility/2006">
          <mc:Choice Requires="x14">
            <control shapeId="10612" r:id="rId50" name="Check Box 372">
              <controlPr defaultSize="0" autoFill="0" autoLine="0" autoPict="0">
                <anchor moveWithCells="1">
                  <from>
                    <xdr:col>11</xdr:col>
                    <xdr:colOff>266700</xdr:colOff>
                    <xdr:row>174</xdr:row>
                    <xdr:rowOff>180975</xdr:rowOff>
                  </from>
                  <to>
                    <xdr:col>12</xdr:col>
                    <xdr:colOff>266700</xdr:colOff>
                    <xdr:row>176</xdr:row>
                    <xdr:rowOff>19050</xdr:rowOff>
                  </to>
                </anchor>
              </controlPr>
            </control>
          </mc:Choice>
        </mc:AlternateContent>
        <mc:AlternateContent xmlns:mc="http://schemas.openxmlformats.org/markup-compatibility/2006">
          <mc:Choice Requires="x14">
            <control shapeId="10613" r:id="rId51" name="Check Box 373">
              <controlPr defaultSize="0" autoFill="0" autoLine="0" autoPict="0">
                <anchor moveWithCells="1">
                  <from>
                    <xdr:col>14</xdr:col>
                    <xdr:colOff>381000</xdr:colOff>
                    <xdr:row>174</xdr:row>
                    <xdr:rowOff>171450</xdr:rowOff>
                  </from>
                  <to>
                    <xdr:col>14</xdr:col>
                    <xdr:colOff>619125</xdr:colOff>
                    <xdr:row>176</xdr:row>
                    <xdr:rowOff>19050</xdr:rowOff>
                  </to>
                </anchor>
              </controlPr>
            </control>
          </mc:Choice>
        </mc:AlternateContent>
        <mc:AlternateContent xmlns:mc="http://schemas.openxmlformats.org/markup-compatibility/2006">
          <mc:Choice Requires="x14">
            <control shapeId="10614" r:id="rId52" name="Check Box 374">
              <controlPr defaultSize="0" autoFill="0" autoLine="0" autoPict="0">
                <anchor moveWithCells="1">
                  <from>
                    <xdr:col>10</xdr:col>
                    <xdr:colOff>400050</xdr:colOff>
                    <xdr:row>175</xdr:row>
                    <xdr:rowOff>171450</xdr:rowOff>
                  </from>
                  <to>
                    <xdr:col>10</xdr:col>
                    <xdr:colOff>676275</xdr:colOff>
                    <xdr:row>177</xdr:row>
                    <xdr:rowOff>28575</xdr:rowOff>
                  </to>
                </anchor>
              </controlPr>
            </control>
          </mc:Choice>
        </mc:AlternateContent>
        <mc:AlternateContent xmlns:mc="http://schemas.openxmlformats.org/markup-compatibility/2006">
          <mc:Choice Requires="x14">
            <control shapeId="10615" r:id="rId53" name="Check Box 375">
              <controlPr defaultSize="0" autoFill="0" autoLine="0" autoPict="0">
                <anchor moveWithCells="1">
                  <from>
                    <xdr:col>11</xdr:col>
                    <xdr:colOff>266700</xdr:colOff>
                    <xdr:row>175</xdr:row>
                    <xdr:rowOff>180975</xdr:rowOff>
                  </from>
                  <to>
                    <xdr:col>12</xdr:col>
                    <xdr:colOff>266700</xdr:colOff>
                    <xdr:row>177</xdr:row>
                    <xdr:rowOff>19050</xdr:rowOff>
                  </to>
                </anchor>
              </controlPr>
            </control>
          </mc:Choice>
        </mc:AlternateContent>
        <mc:AlternateContent xmlns:mc="http://schemas.openxmlformats.org/markup-compatibility/2006">
          <mc:Choice Requires="x14">
            <control shapeId="10616" r:id="rId54" name="Check Box 376">
              <controlPr defaultSize="0" autoFill="0" autoLine="0" autoPict="0">
                <anchor moveWithCells="1">
                  <from>
                    <xdr:col>14</xdr:col>
                    <xdr:colOff>381000</xdr:colOff>
                    <xdr:row>175</xdr:row>
                    <xdr:rowOff>180975</xdr:rowOff>
                  </from>
                  <to>
                    <xdr:col>14</xdr:col>
                    <xdr:colOff>619125</xdr:colOff>
                    <xdr:row>177</xdr:row>
                    <xdr:rowOff>28575</xdr:rowOff>
                  </to>
                </anchor>
              </controlPr>
            </control>
          </mc:Choice>
        </mc:AlternateContent>
        <mc:AlternateContent xmlns:mc="http://schemas.openxmlformats.org/markup-compatibility/2006">
          <mc:Choice Requires="x14">
            <control shapeId="10617" r:id="rId55" name="Check Box 377">
              <controlPr defaultSize="0" autoFill="0" autoLine="0" autoPict="0">
                <anchor moveWithCells="1">
                  <from>
                    <xdr:col>10</xdr:col>
                    <xdr:colOff>409575</xdr:colOff>
                    <xdr:row>176</xdr:row>
                    <xdr:rowOff>171450</xdr:rowOff>
                  </from>
                  <to>
                    <xdr:col>10</xdr:col>
                    <xdr:colOff>685800</xdr:colOff>
                    <xdr:row>178</xdr:row>
                    <xdr:rowOff>28575</xdr:rowOff>
                  </to>
                </anchor>
              </controlPr>
            </control>
          </mc:Choice>
        </mc:AlternateContent>
        <mc:AlternateContent xmlns:mc="http://schemas.openxmlformats.org/markup-compatibility/2006">
          <mc:Choice Requires="x14">
            <control shapeId="10618" r:id="rId56" name="Check Box 378">
              <controlPr defaultSize="0" autoFill="0" autoLine="0" autoPict="0">
                <anchor moveWithCells="1">
                  <from>
                    <xdr:col>11</xdr:col>
                    <xdr:colOff>266700</xdr:colOff>
                    <xdr:row>176</xdr:row>
                    <xdr:rowOff>180975</xdr:rowOff>
                  </from>
                  <to>
                    <xdr:col>12</xdr:col>
                    <xdr:colOff>266700</xdr:colOff>
                    <xdr:row>178</xdr:row>
                    <xdr:rowOff>19050</xdr:rowOff>
                  </to>
                </anchor>
              </controlPr>
            </control>
          </mc:Choice>
        </mc:AlternateContent>
        <mc:AlternateContent xmlns:mc="http://schemas.openxmlformats.org/markup-compatibility/2006">
          <mc:Choice Requires="x14">
            <control shapeId="10619" r:id="rId57" name="Check Box 379">
              <controlPr defaultSize="0" autoFill="0" autoLine="0" autoPict="0">
                <anchor moveWithCells="1">
                  <from>
                    <xdr:col>14</xdr:col>
                    <xdr:colOff>381000</xdr:colOff>
                    <xdr:row>176</xdr:row>
                    <xdr:rowOff>180975</xdr:rowOff>
                  </from>
                  <to>
                    <xdr:col>14</xdr:col>
                    <xdr:colOff>619125</xdr:colOff>
                    <xdr:row>178</xdr:row>
                    <xdr:rowOff>28575</xdr:rowOff>
                  </to>
                </anchor>
              </controlPr>
            </control>
          </mc:Choice>
        </mc:AlternateContent>
        <mc:AlternateContent xmlns:mc="http://schemas.openxmlformats.org/markup-compatibility/2006">
          <mc:Choice Requires="x14">
            <control shapeId="10620" r:id="rId58" name="Check Box 380">
              <controlPr defaultSize="0" autoFill="0" autoLine="0" autoPict="0">
                <anchor moveWithCells="1">
                  <from>
                    <xdr:col>7</xdr:col>
                    <xdr:colOff>381000</xdr:colOff>
                    <xdr:row>49</xdr:row>
                    <xdr:rowOff>209550</xdr:rowOff>
                  </from>
                  <to>
                    <xdr:col>7</xdr:col>
                    <xdr:colOff>628650</xdr:colOff>
                    <xdr:row>51</xdr:row>
                    <xdr:rowOff>19050</xdr:rowOff>
                  </to>
                </anchor>
              </controlPr>
            </control>
          </mc:Choice>
        </mc:AlternateContent>
        <mc:AlternateContent xmlns:mc="http://schemas.openxmlformats.org/markup-compatibility/2006">
          <mc:Choice Requires="x14">
            <control shapeId="10621" r:id="rId59" name="Check Box 381">
              <controlPr defaultSize="0" autoFill="0" autoLine="0" autoPict="0">
                <anchor moveWithCells="1">
                  <from>
                    <xdr:col>7</xdr:col>
                    <xdr:colOff>381000</xdr:colOff>
                    <xdr:row>50</xdr:row>
                    <xdr:rowOff>200025</xdr:rowOff>
                  </from>
                  <to>
                    <xdr:col>7</xdr:col>
                    <xdr:colOff>600075</xdr:colOff>
                    <xdr:row>52</xdr:row>
                    <xdr:rowOff>9525</xdr:rowOff>
                  </to>
                </anchor>
              </controlPr>
            </control>
          </mc:Choice>
        </mc:AlternateContent>
        <mc:AlternateContent xmlns:mc="http://schemas.openxmlformats.org/markup-compatibility/2006">
          <mc:Choice Requires="x14">
            <control shapeId="10622" r:id="rId60" name="Check Box 382">
              <controlPr defaultSize="0" autoFill="0" autoLine="0" autoPict="0">
                <anchor moveWithCells="1">
                  <from>
                    <xdr:col>7</xdr:col>
                    <xdr:colOff>390525</xdr:colOff>
                    <xdr:row>51</xdr:row>
                    <xdr:rowOff>190500</xdr:rowOff>
                  </from>
                  <to>
                    <xdr:col>7</xdr:col>
                    <xdr:colOff>638175</xdr:colOff>
                    <xdr:row>53</xdr:row>
                    <xdr:rowOff>0</xdr:rowOff>
                  </to>
                </anchor>
              </controlPr>
            </control>
          </mc:Choice>
        </mc:AlternateContent>
        <mc:AlternateContent xmlns:mc="http://schemas.openxmlformats.org/markup-compatibility/2006">
          <mc:Choice Requires="x14">
            <control shapeId="10623" r:id="rId61" name="Check Box 383">
              <controlPr defaultSize="0" autoFill="0" autoLine="0" autoPict="0">
                <anchor moveWithCells="1">
                  <from>
                    <xdr:col>7</xdr:col>
                    <xdr:colOff>390525</xdr:colOff>
                    <xdr:row>52</xdr:row>
                    <xdr:rowOff>180975</xdr:rowOff>
                  </from>
                  <to>
                    <xdr:col>7</xdr:col>
                    <xdr:colOff>600075</xdr:colOff>
                    <xdr:row>54</xdr:row>
                    <xdr:rowOff>0</xdr:rowOff>
                  </to>
                </anchor>
              </controlPr>
            </control>
          </mc:Choice>
        </mc:AlternateContent>
        <mc:AlternateContent xmlns:mc="http://schemas.openxmlformats.org/markup-compatibility/2006">
          <mc:Choice Requires="x14">
            <control shapeId="10624" r:id="rId62" name="Check Box 384">
              <controlPr defaultSize="0" autoFill="0" autoLine="0" autoPict="0">
                <anchor moveWithCells="1">
                  <from>
                    <xdr:col>7</xdr:col>
                    <xdr:colOff>381000</xdr:colOff>
                    <xdr:row>53</xdr:row>
                    <xdr:rowOff>361950</xdr:rowOff>
                  </from>
                  <to>
                    <xdr:col>7</xdr:col>
                    <xdr:colOff>676275</xdr:colOff>
                    <xdr:row>54</xdr:row>
                    <xdr:rowOff>342900</xdr:rowOff>
                  </to>
                </anchor>
              </controlPr>
            </control>
          </mc:Choice>
        </mc:AlternateContent>
        <mc:AlternateContent xmlns:mc="http://schemas.openxmlformats.org/markup-compatibility/2006">
          <mc:Choice Requires="x14">
            <control shapeId="10625" r:id="rId63" name="Check Box 385">
              <controlPr defaultSize="0" autoFill="0" autoLine="0" autoPict="0">
                <anchor moveWithCells="1">
                  <from>
                    <xdr:col>14</xdr:col>
                    <xdr:colOff>314325</xdr:colOff>
                    <xdr:row>50</xdr:row>
                    <xdr:rowOff>209550</xdr:rowOff>
                  </from>
                  <to>
                    <xdr:col>14</xdr:col>
                    <xdr:colOff>504825</xdr:colOff>
                    <xdr:row>51</xdr:row>
                    <xdr:rowOff>190500</xdr:rowOff>
                  </to>
                </anchor>
              </controlPr>
            </control>
          </mc:Choice>
        </mc:AlternateContent>
        <mc:AlternateContent xmlns:mc="http://schemas.openxmlformats.org/markup-compatibility/2006">
          <mc:Choice Requires="x14">
            <control shapeId="10626" r:id="rId64" name="Check Box 386">
              <controlPr defaultSize="0" autoFill="0" autoLine="0" autoPict="0">
                <anchor moveWithCells="1">
                  <from>
                    <xdr:col>14</xdr:col>
                    <xdr:colOff>314325</xdr:colOff>
                    <xdr:row>51</xdr:row>
                    <xdr:rowOff>209550</xdr:rowOff>
                  </from>
                  <to>
                    <xdr:col>14</xdr:col>
                    <xdr:colOff>504825</xdr:colOff>
                    <xdr:row>52</xdr:row>
                    <xdr:rowOff>190500</xdr:rowOff>
                  </to>
                </anchor>
              </controlPr>
            </control>
          </mc:Choice>
        </mc:AlternateContent>
        <mc:AlternateContent xmlns:mc="http://schemas.openxmlformats.org/markup-compatibility/2006">
          <mc:Choice Requires="x14">
            <control shapeId="10627" r:id="rId65" name="Check Box 387">
              <controlPr defaultSize="0" autoFill="0" autoLine="0" autoPict="0">
                <anchor moveWithCells="1">
                  <from>
                    <xdr:col>14</xdr:col>
                    <xdr:colOff>314325</xdr:colOff>
                    <xdr:row>52</xdr:row>
                    <xdr:rowOff>209550</xdr:rowOff>
                  </from>
                  <to>
                    <xdr:col>14</xdr:col>
                    <xdr:colOff>504825</xdr:colOff>
                    <xdr:row>53</xdr:row>
                    <xdr:rowOff>190500</xdr:rowOff>
                  </to>
                </anchor>
              </controlPr>
            </control>
          </mc:Choice>
        </mc:AlternateContent>
        <mc:AlternateContent xmlns:mc="http://schemas.openxmlformats.org/markup-compatibility/2006">
          <mc:Choice Requires="x14">
            <control shapeId="10628" r:id="rId66" name="Check Box 388">
              <controlPr defaultSize="0" autoFill="0" autoLine="0" autoPict="0">
                <anchor moveWithCells="1">
                  <from>
                    <xdr:col>14</xdr:col>
                    <xdr:colOff>314325</xdr:colOff>
                    <xdr:row>52</xdr:row>
                    <xdr:rowOff>209550</xdr:rowOff>
                  </from>
                  <to>
                    <xdr:col>14</xdr:col>
                    <xdr:colOff>504825</xdr:colOff>
                    <xdr:row>53</xdr:row>
                    <xdr:rowOff>190500</xdr:rowOff>
                  </to>
                </anchor>
              </controlPr>
            </control>
          </mc:Choice>
        </mc:AlternateContent>
        <mc:AlternateContent xmlns:mc="http://schemas.openxmlformats.org/markup-compatibility/2006">
          <mc:Choice Requires="x14">
            <control shapeId="10631" r:id="rId67" name="Check Box 391">
              <controlPr defaultSize="0" autoFill="0" autoLine="0" autoPict="0">
                <anchor moveWithCells="1">
                  <from>
                    <xdr:col>14</xdr:col>
                    <xdr:colOff>323850</xdr:colOff>
                    <xdr:row>54</xdr:row>
                    <xdr:rowOff>123825</xdr:rowOff>
                  </from>
                  <to>
                    <xdr:col>14</xdr:col>
                    <xdr:colOff>514350</xdr:colOff>
                    <xdr:row>54</xdr:row>
                    <xdr:rowOff>314325</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0">
    <tabColor theme="7" tint="0.79998168889431442"/>
    <pageSetUpPr fitToPage="1"/>
  </sheetPr>
  <dimension ref="A1:P75"/>
  <sheetViews>
    <sheetView view="pageBreakPreview" topLeftCell="A14" zoomScaleNormal="55" zoomScaleSheetLayoutView="100" workbookViewId="0">
      <selection activeCell="A27" sqref="A27"/>
    </sheetView>
  </sheetViews>
  <sheetFormatPr defaultRowHeight="15" x14ac:dyDescent="0.25"/>
  <cols>
    <col min="1" max="1" width="7.42578125" style="853" customWidth="1"/>
    <col min="2" max="2" width="28.85546875" style="853" customWidth="1"/>
    <col min="3" max="3" width="7.85546875" style="853" customWidth="1"/>
    <col min="4" max="4" width="1.7109375" style="853" customWidth="1"/>
    <col min="5" max="5" width="11.42578125" style="853" customWidth="1"/>
    <col min="6" max="6" width="13.28515625" style="853" customWidth="1"/>
    <col min="7" max="7" width="9.85546875" style="853" customWidth="1"/>
    <col min="8" max="8" width="8.85546875" style="853" customWidth="1"/>
    <col min="9" max="9" width="6.85546875" style="853" customWidth="1"/>
    <col min="10" max="10" width="9.42578125" style="853" customWidth="1"/>
    <col min="11" max="11" width="14.28515625" style="853" customWidth="1"/>
    <col min="12" max="12" width="15.42578125" style="853" customWidth="1"/>
    <col min="13" max="13" width="19.42578125" style="853" customWidth="1"/>
    <col min="14" max="14" width="12.42578125" style="853" customWidth="1"/>
    <col min="15" max="15" width="9.140625" style="853" customWidth="1"/>
    <col min="16" max="256" width="9.140625" style="364"/>
    <col min="257" max="257" width="7.42578125" style="364" customWidth="1"/>
    <col min="258" max="258" width="28.85546875" style="364" customWidth="1"/>
    <col min="259" max="259" width="7.85546875" style="364" customWidth="1"/>
    <col min="260" max="260" width="1.7109375" style="364" customWidth="1"/>
    <col min="261" max="261" width="11.42578125" style="364" customWidth="1"/>
    <col min="262" max="262" width="13.28515625" style="364" customWidth="1"/>
    <col min="263" max="263" width="9.85546875" style="364" customWidth="1"/>
    <col min="264" max="264" width="8.85546875" style="364" customWidth="1"/>
    <col min="265" max="265" width="6.85546875" style="364" customWidth="1"/>
    <col min="266" max="266" width="9.42578125" style="364" customWidth="1"/>
    <col min="267" max="267" width="14.28515625" style="364" customWidth="1"/>
    <col min="268" max="268" width="15.42578125" style="364" customWidth="1"/>
    <col min="269" max="269" width="19.42578125" style="364" customWidth="1"/>
    <col min="270" max="270" width="12.42578125" style="364" customWidth="1"/>
    <col min="271" max="271" width="9.140625" style="364" customWidth="1"/>
    <col min="272" max="512" width="9.140625" style="364"/>
    <col min="513" max="513" width="7.42578125" style="364" customWidth="1"/>
    <col min="514" max="514" width="28.85546875" style="364" customWidth="1"/>
    <col min="515" max="515" width="7.85546875" style="364" customWidth="1"/>
    <col min="516" max="516" width="1.7109375" style="364" customWidth="1"/>
    <col min="517" max="517" width="11.42578125" style="364" customWidth="1"/>
    <col min="518" max="518" width="13.28515625" style="364" customWidth="1"/>
    <col min="519" max="519" width="9.85546875" style="364" customWidth="1"/>
    <col min="520" max="520" width="8.85546875" style="364" customWidth="1"/>
    <col min="521" max="521" width="6.85546875" style="364" customWidth="1"/>
    <col min="522" max="522" width="9.42578125" style="364" customWidth="1"/>
    <col min="523" max="523" width="14.28515625" style="364" customWidth="1"/>
    <col min="524" max="524" width="15.42578125" style="364" customWidth="1"/>
    <col min="525" max="525" width="19.42578125" style="364" customWidth="1"/>
    <col min="526" max="526" width="12.42578125" style="364" customWidth="1"/>
    <col min="527" max="527" width="9.140625" style="364" customWidth="1"/>
    <col min="528" max="768" width="9.140625" style="364"/>
    <col min="769" max="769" width="7.42578125" style="364" customWidth="1"/>
    <col min="770" max="770" width="28.85546875" style="364" customWidth="1"/>
    <col min="771" max="771" width="7.85546875" style="364" customWidth="1"/>
    <col min="772" max="772" width="1.7109375" style="364" customWidth="1"/>
    <col min="773" max="773" width="11.42578125" style="364" customWidth="1"/>
    <col min="774" max="774" width="13.28515625" style="364" customWidth="1"/>
    <col min="775" max="775" width="9.85546875" style="364" customWidth="1"/>
    <col min="776" max="776" width="8.85546875" style="364" customWidth="1"/>
    <col min="777" max="777" width="6.85546875" style="364" customWidth="1"/>
    <col min="778" max="778" width="9.42578125" style="364" customWidth="1"/>
    <col min="779" max="779" width="14.28515625" style="364" customWidth="1"/>
    <col min="780" max="780" width="15.42578125" style="364" customWidth="1"/>
    <col min="781" max="781" width="19.42578125" style="364" customWidth="1"/>
    <col min="782" max="782" width="12.42578125" style="364" customWidth="1"/>
    <col min="783" max="783" width="9.140625" style="364" customWidth="1"/>
    <col min="784" max="1024" width="9.140625" style="364"/>
    <col min="1025" max="1025" width="7.42578125" style="364" customWidth="1"/>
    <col min="1026" max="1026" width="28.85546875" style="364" customWidth="1"/>
    <col min="1027" max="1027" width="7.85546875" style="364" customWidth="1"/>
    <col min="1028" max="1028" width="1.7109375" style="364" customWidth="1"/>
    <col min="1029" max="1029" width="11.42578125" style="364" customWidth="1"/>
    <col min="1030" max="1030" width="13.28515625" style="364" customWidth="1"/>
    <col min="1031" max="1031" width="9.85546875" style="364" customWidth="1"/>
    <col min="1032" max="1032" width="8.85546875" style="364" customWidth="1"/>
    <col min="1033" max="1033" width="6.85546875" style="364" customWidth="1"/>
    <col min="1034" max="1034" width="9.42578125" style="364" customWidth="1"/>
    <col min="1035" max="1035" width="14.28515625" style="364" customWidth="1"/>
    <col min="1036" max="1036" width="15.42578125" style="364" customWidth="1"/>
    <col min="1037" max="1037" width="19.42578125" style="364" customWidth="1"/>
    <col min="1038" max="1038" width="12.42578125" style="364" customWidth="1"/>
    <col min="1039" max="1039" width="9.140625" style="364" customWidth="1"/>
    <col min="1040" max="1280" width="9.140625" style="364"/>
    <col min="1281" max="1281" width="7.42578125" style="364" customWidth="1"/>
    <col min="1282" max="1282" width="28.85546875" style="364" customWidth="1"/>
    <col min="1283" max="1283" width="7.85546875" style="364" customWidth="1"/>
    <col min="1284" max="1284" width="1.7109375" style="364" customWidth="1"/>
    <col min="1285" max="1285" width="11.42578125" style="364" customWidth="1"/>
    <col min="1286" max="1286" width="13.28515625" style="364" customWidth="1"/>
    <col min="1287" max="1287" width="9.85546875" style="364" customWidth="1"/>
    <col min="1288" max="1288" width="8.85546875" style="364" customWidth="1"/>
    <col min="1289" max="1289" width="6.85546875" style="364" customWidth="1"/>
    <col min="1290" max="1290" width="9.42578125" style="364" customWidth="1"/>
    <col min="1291" max="1291" width="14.28515625" style="364" customWidth="1"/>
    <col min="1292" max="1292" width="15.42578125" style="364" customWidth="1"/>
    <col min="1293" max="1293" width="19.42578125" style="364" customWidth="1"/>
    <col min="1294" max="1294" width="12.42578125" style="364" customWidth="1"/>
    <col min="1295" max="1295" width="9.140625" style="364" customWidth="1"/>
    <col min="1296" max="1536" width="9.140625" style="364"/>
    <col min="1537" max="1537" width="7.42578125" style="364" customWidth="1"/>
    <col min="1538" max="1538" width="28.85546875" style="364" customWidth="1"/>
    <col min="1539" max="1539" width="7.85546875" style="364" customWidth="1"/>
    <col min="1540" max="1540" width="1.7109375" style="364" customWidth="1"/>
    <col min="1541" max="1541" width="11.42578125" style="364" customWidth="1"/>
    <col min="1542" max="1542" width="13.28515625" style="364" customWidth="1"/>
    <col min="1543" max="1543" width="9.85546875" style="364" customWidth="1"/>
    <col min="1544" max="1544" width="8.85546875" style="364" customWidth="1"/>
    <col min="1545" max="1545" width="6.85546875" style="364" customWidth="1"/>
    <col min="1546" max="1546" width="9.42578125" style="364" customWidth="1"/>
    <col min="1547" max="1547" width="14.28515625" style="364" customWidth="1"/>
    <col min="1548" max="1548" width="15.42578125" style="364" customWidth="1"/>
    <col min="1549" max="1549" width="19.42578125" style="364" customWidth="1"/>
    <col min="1550" max="1550" width="12.42578125" style="364" customWidth="1"/>
    <col min="1551" max="1551" width="9.140625" style="364" customWidth="1"/>
    <col min="1552" max="1792" width="9.140625" style="364"/>
    <col min="1793" max="1793" width="7.42578125" style="364" customWidth="1"/>
    <col min="1794" max="1794" width="28.85546875" style="364" customWidth="1"/>
    <col min="1795" max="1795" width="7.85546875" style="364" customWidth="1"/>
    <col min="1796" max="1796" width="1.7109375" style="364" customWidth="1"/>
    <col min="1797" max="1797" width="11.42578125" style="364" customWidth="1"/>
    <col min="1798" max="1798" width="13.28515625" style="364" customWidth="1"/>
    <col min="1799" max="1799" width="9.85546875" style="364" customWidth="1"/>
    <col min="1800" max="1800" width="8.85546875" style="364" customWidth="1"/>
    <col min="1801" max="1801" width="6.85546875" style="364" customWidth="1"/>
    <col min="1802" max="1802" width="9.42578125" style="364" customWidth="1"/>
    <col min="1803" max="1803" width="14.28515625" style="364" customWidth="1"/>
    <col min="1804" max="1804" width="15.42578125" style="364" customWidth="1"/>
    <col min="1805" max="1805" width="19.42578125" style="364" customWidth="1"/>
    <col min="1806" max="1806" width="12.42578125" style="364" customWidth="1"/>
    <col min="1807" max="1807" width="9.140625" style="364" customWidth="1"/>
    <col min="1808" max="2048" width="9.140625" style="364"/>
    <col min="2049" max="2049" width="7.42578125" style="364" customWidth="1"/>
    <col min="2050" max="2050" width="28.85546875" style="364" customWidth="1"/>
    <col min="2051" max="2051" width="7.85546875" style="364" customWidth="1"/>
    <col min="2052" max="2052" width="1.7109375" style="364" customWidth="1"/>
    <col min="2053" max="2053" width="11.42578125" style="364" customWidth="1"/>
    <col min="2054" max="2054" width="13.28515625" style="364" customWidth="1"/>
    <col min="2055" max="2055" width="9.85546875" style="364" customWidth="1"/>
    <col min="2056" max="2056" width="8.85546875" style="364" customWidth="1"/>
    <col min="2057" max="2057" width="6.85546875" style="364" customWidth="1"/>
    <col min="2058" max="2058" width="9.42578125" style="364" customWidth="1"/>
    <col min="2059" max="2059" width="14.28515625" style="364" customWidth="1"/>
    <col min="2060" max="2060" width="15.42578125" style="364" customWidth="1"/>
    <col min="2061" max="2061" width="19.42578125" style="364" customWidth="1"/>
    <col min="2062" max="2062" width="12.42578125" style="364" customWidth="1"/>
    <col min="2063" max="2063" width="9.140625" style="364" customWidth="1"/>
    <col min="2064" max="2304" width="9.140625" style="364"/>
    <col min="2305" max="2305" width="7.42578125" style="364" customWidth="1"/>
    <col min="2306" max="2306" width="28.85546875" style="364" customWidth="1"/>
    <col min="2307" max="2307" width="7.85546875" style="364" customWidth="1"/>
    <col min="2308" max="2308" width="1.7109375" style="364" customWidth="1"/>
    <col min="2309" max="2309" width="11.42578125" style="364" customWidth="1"/>
    <col min="2310" max="2310" width="13.28515625" style="364" customWidth="1"/>
    <col min="2311" max="2311" width="9.85546875" style="364" customWidth="1"/>
    <col min="2312" max="2312" width="8.85546875" style="364" customWidth="1"/>
    <col min="2313" max="2313" width="6.85546875" style="364" customWidth="1"/>
    <col min="2314" max="2314" width="9.42578125" style="364" customWidth="1"/>
    <col min="2315" max="2315" width="14.28515625" style="364" customWidth="1"/>
    <col min="2316" max="2316" width="15.42578125" style="364" customWidth="1"/>
    <col min="2317" max="2317" width="19.42578125" style="364" customWidth="1"/>
    <col min="2318" max="2318" width="12.42578125" style="364" customWidth="1"/>
    <col min="2319" max="2319" width="9.140625" style="364" customWidth="1"/>
    <col min="2320" max="2560" width="9.140625" style="364"/>
    <col min="2561" max="2561" width="7.42578125" style="364" customWidth="1"/>
    <col min="2562" max="2562" width="28.85546875" style="364" customWidth="1"/>
    <col min="2563" max="2563" width="7.85546875" style="364" customWidth="1"/>
    <col min="2564" max="2564" width="1.7109375" style="364" customWidth="1"/>
    <col min="2565" max="2565" width="11.42578125" style="364" customWidth="1"/>
    <col min="2566" max="2566" width="13.28515625" style="364" customWidth="1"/>
    <col min="2567" max="2567" width="9.85546875" style="364" customWidth="1"/>
    <col min="2568" max="2568" width="8.85546875" style="364" customWidth="1"/>
    <col min="2569" max="2569" width="6.85546875" style="364" customWidth="1"/>
    <col min="2570" max="2570" width="9.42578125" style="364" customWidth="1"/>
    <col min="2571" max="2571" width="14.28515625" style="364" customWidth="1"/>
    <col min="2572" max="2572" width="15.42578125" style="364" customWidth="1"/>
    <col min="2573" max="2573" width="19.42578125" style="364" customWidth="1"/>
    <col min="2574" max="2574" width="12.42578125" style="364" customWidth="1"/>
    <col min="2575" max="2575" width="9.140625" style="364" customWidth="1"/>
    <col min="2576" max="2816" width="9.140625" style="364"/>
    <col min="2817" max="2817" width="7.42578125" style="364" customWidth="1"/>
    <col min="2818" max="2818" width="28.85546875" style="364" customWidth="1"/>
    <col min="2819" max="2819" width="7.85546875" style="364" customWidth="1"/>
    <col min="2820" max="2820" width="1.7109375" style="364" customWidth="1"/>
    <col min="2821" max="2821" width="11.42578125" style="364" customWidth="1"/>
    <col min="2822" max="2822" width="13.28515625" style="364" customWidth="1"/>
    <col min="2823" max="2823" width="9.85546875" style="364" customWidth="1"/>
    <col min="2824" max="2824" width="8.85546875" style="364" customWidth="1"/>
    <col min="2825" max="2825" width="6.85546875" style="364" customWidth="1"/>
    <col min="2826" max="2826" width="9.42578125" style="364" customWidth="1"/>
    <col min="2827" max="2827" width="14.28515625" style="364" customWidth="1"/>
    <col min="2828" max="2828" width="15.42578125" style="364" customWidth="1"/>
    <col min="2829" max="2829" width="19.42578125" style="364" customWidth="1"/>
    <col min="2830" max="2830" width="12.42578125" style="364" customWidth="1"/>
    <col min="2831" max="2831" width="9.140625" style="364" customWidth="1"/>
    <col min="2832" max="3072" width="9.140625" style="364"/>
    <col min="3073" max="3073" width="7.42578125" style="364" customWidth="1"/>
    <col min="3074" max="3074" width="28.85546875" style="364" customWidth="1"/>
    <col min="3075" max="3075" width="7.85546875" style="364" customWidth="1"/>
    <col min="3076" max="3076" width="1.7109375" style="364" customWidth="1"/>
    <col min="3077" max="3077" width="11.42578125" style="364" customWidth="1"/>
    <col min="3078" max="3078" width="13.28515625" style="364" customWidth="1"/>
    <col min="3079" max="3079" width="9.85546875" style="364" customWidth="1"/>
    <col min="3080" max="3080" width="8.85546875" style="364" customWidth="1"/>
    <col min="3081" max="3081" width="6.85546875" style="364" customWidth="1"/>
    <col min="3082" max="3082" width="9.42578125" style="364" customWidth="1"/>
    <col min="3083" max="3083" width="14.28515625" style="364" customWidth="1"/>
    <col min="3084" max="3084" width="15.42578125" style="364" customWidth="1"/>
    <col min="3085" max="3085" width="19.42578125" style="364" customWidth="1"/>
    <col min="3086" max="3086" width="12.42578125" style="364" customWidth="1"/>
    <col min="3087" max="3087" width="9.140625" style="364" customWidth="1"/>
    <col min="3088" max="3328" width="9.140625" style="364"/>
    <col min="3329" max="3329" width="7.42578125" style="364" customWidth="1"/>
    <col min="3330" max="3330" width="28.85546875" style="364" customWidth="1"/>
    <col min="3331" max="3331" width="7.85546875" style="364" customWidth="1"/>
    <col min="3332" max="3332" width="1.7109375" style="364" customWidth="1"/>
    <col min="3333" max="3333" width="11.42578125" style="364" customWidth="1"/>
    <col min="3334" max="3334" width="13.28515625" style="364" customWidth="1"/>
    <col min="3335" max="3335" width="9.85546875" style="364" customWidth="1"/>
    <col min="3336" max="3336" width="8.85546875" style="364" customWidth="1"/>
    <col min="3337" max="3337" width="6.85546875" style="364" customWidth="1"/>
    <col min="3338" max="3338" width="9.42578125" style="364" customWidth="1"/>
    <col min="3339" max="3339" width="14.28515625" style="364" customWidth="1"/>
    <col min="3340" max="3340" width="15.42578125" style="364" customWidth="1"/>
    <col min="3341" max="3341" width="19.42578125" style="364" customWidth="1"/>
    <col min="3342" max="3342" width="12.42578125" style="364" customWidth="1"/>
    <col min="3343" max="3343" width="9.140625" style="364" customWidth="1"/>
    <col min="3344" max="3584" width="9.140625" style="364"/>
    <col min="3585" max="3585" width="7.42578125" style="364" customWidth="1"/>
    <col min="3586" max="3586" width="28.85546875" style="364" customWidth="1"/>
    <col min="3587" max="3587" width="7.85546875" style="364" customWidth="1"/>
    <col min="3588" max="3588" width="1.7109375" style="364" customWidth="1"/>
    <col min="3589" max="3589" width="11.42578125" style="364" customWidth="1"/>
    <col min="3590" max="3590" width="13.28515625" style="364" customWidth="1"/>
    <col min="3591" max="3591" width="9.85546875" style="364" customWidth="1"/>
    <col min="3592" max="3592" width="8.85546875" style="364" customWidth="1"/>
    <col min="3593" max="3593" width="6.85546875" style="364" customWidth="1"/>
    <col min="3594" max="3594" width="9.42578125" style="364" customWidth="1"/>
    <col min="3595" max="3595" width="14.28515625" style="364" customWidth="1"/>
    <col min="3596" max="3596" width="15.42578125" style="364" customWidth="1"/>
    <col min="3597" max="3597" width="19.42578125" style="364" customWidth="1"/>
    <col min="3598" max="3598" width="12.42578125" style="364" customWidth="1"/>
    <col min="3599" max="3599" width="9.140625" style="364" customWidth="1"/>
    <col min="3600" max="3840" width="9.140625" style="364"/>
    <col min="3841" max="3841" width="7.42578125" style="364" customWidth="1"/>
    <col min="3842" max="3842" width="28.85546875" style="364" customWidth="1"/>
    <col min="3843" max="3843" width="7.85546875" style="364" customWidth="1"/>
    <col min="3844" max="3844" width="1.7109375" style="364" customWidth="1"/>
    <col min="3845" max="3845" width="11.42578125" style="364" customWidth="1"/>
    <col min="3846" max="3846" width="13.28515625" style="364" customWidth="1"/>
    <col min="3847" max="3847" width="9.85546875" style="364" customWidth="1"/>
    <col min="3848" max="3848" width="8.85546875" style="364" customWidth="1"/>
    <col min="3849" max="3849" width="6.85546875" style="364" customWidth="1"/>
    <col min="3850" max="3850" width="9.42578125" style="364" customWidth="1"/>
    <col min="3851" max="3851" width="14.28515625" style="364" customWidth="1"/>
    <col min="3852" max="3852" width="15.42578125" style="364" customWidth="1"/>
    <col min="3853" max="3853" width="19.42578125" style="364" customWidth="1"/>
    <col min="3854" max="3854" width="12.42578125" style="364" customWidth="1"/>
    <col min="3855" max="3855" width="9.140625" style="364" customWidth="1"/>
    <col min="3856" max="4096" width="9.140625" style="364"/>
    <col min="4097" max="4097" width="7.42578125" style="364" customWidth="1"/>
    <col min="4098" max="4098" width="28.85546875" style="364" customWidth="1"/>
    <col min="4099" max="4099" width="7.85546875" style="364" customWidth="1"/>
    <col min="4100" max="4100" width="1.7109375" style="364" customWidth="1"/>
    <col min="4101" max="4101" width="11.42578125" style="364" customWidth="1"/>
    <col min="4102" max="4102" width="13.28515625" style="364" customWidth="1"/>
    <col min="4103" max="4103" width="9.85546875" style="364" customWidth="1"/>
    <col min="4104" max="4104" width="8.85546875" style="364" customWidth="1"/>
    <col min="4105" max="4105" width="6.85546875" style="364" customWidth="1"/>
    <col min="4106" max="4106" width="9.42578125" style="364" customWidth="1"/>
    <col min="4107" max="4107" width="14.28515625" style="364" customWidth="1"/>
    <col min="4108" max="4108" width="15.42578125" style="364" customWidth="1"/>
    <col min="4109" max="4109" width="19.42578125" style="364" customWidth="1"/>
    <col min="4110" max="4110" width="12.42578125" style="364" customWidth="1"/>
    <col min="4111" max="4111" width="9.140625" style="364" customWidth="1"/>
    <col min="4112" max="4352" width="9.140625" style="364"/>
    <col min="4353" max="4353" width="7.42578125" style="364" customWidth="1"/>
    <col min="4354" max="4354" width="28.85546875" style="364" customWidth="1"/>
    <col min="4355" max="4355" width="7.85546875" style="364" customWidth="1"/>
    <col min="4356" max="4356" width="1.7109375" style="364" customWidth="1"/>
    <col min="4357" max="4357" width="11.42578125" style="364" customWidth="1"/>
    <col min="4358" max="4358" width="13.28515625" style="364" customWidth="1"/>
    <col min="4359" max="4359" width="9.85546875" style="364" customWidth="1"/>
    <col min="4360" max="4360" width="8.85546875" style="364" customWidth="1"/>
    <col min="4361" max="4361" width="6.85546875" style="364" customWidth="1"/>
    <col min="4362" max="4362" width="9.42578125" style="364" customWidth="1"/>
    <col min="4363" max="4363" width="14.28515625" style="364" customWidth="1"/>
    <col min="4364" max="4364" width="15.42578125" style="364" customWidth="1"/>
    <col min="4365" max="4365" width="19.42578125" style="364" customWidth="1"/>
    <col min="4366" max="4366" width="12.42578125" style="364" customWidth="1"/>
    <col min="4367" max="4367" width="9.140625" style="364" customWidth="1"/>
    <col min="4368" max="4608" width="9.140625" style="364"/>
    <col min="4609" max="4609" width="7.42578125" style="364" customWidth="1"/>
    <col min="4610" max="4610" width="28.85546875" style="364" customWidth="1"/>
    <col min="4611" max="4611" width="7.85546875" style="364" customWidth="1"/>
    <col min="4612" max="4612" width="1.7109375" style="364" customWidth="1"/>
    <col min="4613" max="4613" width="11.42578125" style="364" customWidth="1"/>
    <col min="4614" max="4614" width="13.28515625" style="364" customWidth="1"/>
    <col min="4615" max="4615" width="9.85546875" style="364" customWidth="1"/>
    <col min="4616" max="4616" width="8.85546875" style="364" customWidth="1"/>
    <col min="4617" max="4617" width="6.85546875" style="364" customWidth="1"/>
    <col min="4618" max="4618" width="9.42578125" style="364" customWidth="1"/>
    <col min="4619" max="4619" width="14.28515625" style="364" customWidth="1"/>
    <col min="4620" max="4620" width="15.42578125" style="364" customWidth="1"/>
    <col min="4621" max="4621" width="19.42578125" style="364" customWidth="1"/>
    <col min="4622" max="4622" width="12.42578125" style="364" customWidth="1"/>
    <col min="4623" max="4623" width="9.140625" style="364" customWidth="1"/>
    <col min="4624" max="4864" width="9.140625" style="364"/>
    <col min="4865" max="4865" width="7.42578125" style="364" customWidth="1"/>
    <col min="4866" max="4866" width="28.85546875" style="364" customWidth="1"/>
    <col min="4867" max="4867" width="7.85546875" style="364" customWidth="1"/>
    <col min="4868" max="4868" width="1.7109375" style="364" customWidth="1"/>
    <col min="4869" max="4869" width="11.42578125" style="364" customWidth="1"/>
    <col min="4870" max="4870" width="13.28515625" style="364" customWidth="1"/>
    <col min="4871" max="4871" width="9.85546875" style="364" customWidth="1"/>
    <col min="4872" max="4872" width="8.85546875" style="364" customWidth="1"/>
    <col min="4873" max="4873" width="6.85546875" style="364" customWidth="1"/>
    <col min="4874" max="4874" width="9.42578125" style="364" customWidth="1"/>
    <col min="4875" max="4875" width="14.28515625" style="364" customWidth="1"/>
    <col min="4876" max="4876" width="15.42578125" style="364" customWidth="1"/>
    <col min="4877" max="4877" width="19.42578125" style="364" customWidth="1"/>
    <col min="4878" max="4878" width="12.42578125" style="364" customWidth="1"/>
    <col min="4879" max="4879" width="9.140625" style="364" customWidth="1"/>
    <col min="4880" max="5120" width="9.140625" style="364"/>
    <col min="5121" max="5121" width="7.42578125" style="364" customWidth="1"/>
    <col min="5122" max="5122" width="28.85546875" style="364" customWidth="1"/>
    <col min="5123" max="5123" width="7.85546875" style="364" customWidth="1"/>
    <col min="5124" max="5124" width="1.7109375" style="364" customWidth="1"/>
    <col min="5125" max="5125" width="11.42578125" style="364" customWidth="1"/>
    <col min="5126" max="5126" width="13.28515625" style="364" customWidth="1"/>
    <col min="5127" max="5127" width="9.85546875" style="364" customWidth="1"/>
    <col min="5128" max="5128" width="8.85546875" style="364" customWidth="1"/>
    <col min="5129" max="5129" width="6.85546875" style="364" customWidth="1"/>
    <col min="5130" max="5130" width="9.42578125" style="364" customWidth="1"/>
    <col min="5131" max="5131" width="14.28515625" style="364" customWidth="1"/>
    <col min="5132" max="5132" width="15.42578125" style="364" customWidth="1"/>
    <col min="5133" max="5133" width="19.42578125" style="364" customWidth="1"/>
    <col min="5134" max="5134" width="12.42578125" style="364" customWidth="1"/>
    <col min="5135" max="5135" width="9.140625" style="364" customWidth="1"/>
    <col min="5136" max="5376" width="9.140625" style="364"/>
    <col min="5377" max="5377" width="7.42578125" style="364" customWidth="1"/>
    <col min="5378" max="5378" width="28.85546875" style="364" customWidth="1"/>
    <col min="5379" max="5379" width="7.85546875" style="364" customWidth="1"/>
    <col min="5380" max="5380" width="1.7109375" style="364" customWidth="1"/>
    <col min="5381" max="5381" width="11.42578125" style="364" customWidth="1"/>
    <col min="5382" max="5382" width="13.28515625" style="364" customWidth="1"/>
    <col min="5383" max="5383" width="9.85546875" style="364" customWidth="1"/>
    <col min="5384" max="5384" width="8.85546875" style="364" customWidth="1"/>
    <col min="5385" max="5385" width="6.85546875" style="364" customWidth="1"/>
    <col min="5386" max="5386" width="9.42578125" style="364" customWidth="1"/>
    <col min="5387" max="5387" width="14.28515625" style="364" customWidth="1"/>
    <col min="5388" max="5388" width="15.42578125" style="364" customWidth="1"/>
    <col min="5389" max="5389" width="19.42578125" style="364" customWidth="1"/>
    <col min="5390" max="5390" width="12.42578125" style="364" customWidth="1"/>
    <col min="5391" max="5391" width="9.140625" style="364" customWidth="1"/>
    <col min="5392" max="5632" width="9.140625" style="364"/>
    <col min="5633" max="5633" width="7.42578125" style="364" customWidth="1"/>
    <col min="5634" max="5634" width="28.85546875" style="364" customWidth="1"/>
    <col min="5635" max="5635" width="7.85546875" style="364" customWidth="1"/>
    <col min="5636" max="5636" width="1.7109375" style="364" customWidth="1"/>
    <col min="5637" max="5637" width="11.42578125" style="364" customWidth="1"/>
    <col min="5638" max="5638" width="13.28515625" style="364" customWidth="1"/>
    <col min="5639" max="5639" width="9.85546875" style="364" customWidth="1"/>
    <col min="5640" max="5640" width="8.85546875" style="364" customWidth="1"/>
    <col min="5641" max="5641" width="6.85546875" style="364" customWidth="1"/>
    <col min="5642" max="5642" width="9.42578125" style="364" customWidth="1"/>
    <col min="5643" max="5643" width="14.28515625" style="364" customWidth="1"/>
    <col min="5644" max="5644" width="15.42578125" style="364" customWidth="1"/>
    <col min="5645" max="5645" width="19.42578125" style="364" customWidth="1"/>
    <col min="5646" max="5646" width="12.42578125" style="364" customWidth="1"/>
    <col min="5647" max="5647" width="9.140625" style="364" customWidth="1"/>
    <col min="5648" max="5888" width="9.140625" style="364"/>
    <col min="5889" max="5889" width="7.42578125" style="364" customWidth="1"/>
    <col min="5890" max="5890" width="28.85546875" style="364" customWidth="1"/>
    <col min="5891" max="5891" width="7.85546875" style="364" customWidth="1"/>
    <col min="5892" max="5892" width="1.7109375" style="364" customWidth="1"/>
    <col min="5893" max="5893" width="11.42578125" style="364" customWidth="1"/>
    <col min="5894" max="5894" width="13.28515625" style="364" customWidth="1"/>
    <col min="5895" max="5895" width="9.85546875" style="364" customWidth="1"/>
    <col min="5896" max="5896" width="8.85546875" style="364" customWidth="1"/>
    <col min="5897" max="5897" width="6.85546875" style="364" customWidth="1"/>
    <col min="5898" max="5898" width="9.42578125" style="364" customWidth="1"/>
    <col min="5899" max="5899" width="14.28515625" style="364" customWidth="1"/>
    <col min="5900" max="5900" width="15.42578125" style="364" customWidth="1"/>
    <col min="5901" max="5901" width="19.42578125" style="364" customWidth="1"/>
    <col min="5902" max="5902" width="12.42578125" style="364" customWidth="1"/>
    <col min="5903" max="5903" width="9.140625" style="364" customWidth="1"/>
    <col min="5904" max="6144" width="9.140625" style="364"/>
    <col min="6145" max="6145" width="7.42578125" style="364" customWidth="1"/>
    <col min="6146" max="6146" width="28.85546875" style="364" customWidth="1"/>
    <col min="6147" max="6147" width="7.85546875" style="364" customWidth="1"/>
    <col min="6148" max="6148" width="1.7109375" style="364" customWidth="1"/>
    <col min="6149" max="6149" width="11.42578125" style="364" customWidth="1"/>
    <col min="6150" max="6150" width="13.28515625" style="364" customWidth="1"/>
    <col min="6151" max="6151" width="9.85546875" style="364" customWidth="1"/>
    <col min="6152" max="6152" width="8.85546875" style="364" customWidth="1"/>
    <col min="6153" max="6153" width="6.85546875" style="364" customWidth="1"/>
    <col min="6154" max="6154" width="9.42578125" style="364" customWidth="1"/>
    <col min="6155" max="6155" width="14.28515625" style="364" customWidth="1"/>
    <col min="6156" max="6156" width="15.42578125" style="364" customWidth="1"/>
    <col min="6157" max="6157" width="19.42578125" style="364" customWidth="1"/>
    <col min="6158" max="6158" width="12.42578125" style="364" customWidth="1"/>
    <col min="6159" max="6159" width="9.140625" style="364" customWidth="1"/>
    <col min="6160" max="6400" width="9.140625" style="364"/>
    <col min="6401" max="6401" width="7.42578125" style="364" customWidth="1"/>
    <col min="6402" max="6402" width="28.85546875" style="364" customWidth="1"/>
    <col min="6403" max="6403" width="7.85546875" style="364" customWidth="1"/>
    <col min="6404" max="6404" width="1.7109375" style="364" customWidth="1"/>
    <col min="6405" max="6405" width="11.42578125" style="364" customWidth="1"/>
    <col min="6406" max="6406" width="13.28515625" style="364" customWidth="1"/>
    <col min="6407" max="6407" width="9.85546875" style="364" customWidth="1"/>
    <col min="6408" max="6408" width="8.85546875" style="364" customWidth="1"/>
    <col min="6409" max="6409" width="6.85546875" style="364" customWidth="1"/>
    <col min="6410" max="6410" width="9.42578125" style="364" customWidth="1"/>
    <col min="6411" max="6411" width="14.28515625" style="364" customWidth="1"/>
    <col min="6412" max="6412" width="15.42578125" style="364" customWidth="1"/>
    <col min="6413" max="6413" width="19.42578125" style="364" customWidth="1"/>
    <col min="6414" max="6414" width="12.42578125" style="364" customWidth="1"/>
    <col min="6415" max="6415" width="9.140625" style="364" customWidth="1"/>
    <col min="6416" max="6656" width="9.140625" style="364"/>
    <col min="6657" max="6657" width="7.42578125" style="364" customWidth="1"/>
    <col min="6658" max="6658" width="28.85546875" style="364" customWidth="1"/>
    <col min="6659" max="6659" width="7.85546875" style="364" customWidth="1"/>
    <col min="6660" max="6660" width="1.7109375" style="364" customWidth="1"/>
    <col min="6661" max="6661" width="11.42578125" style="364" customWidth="1"/>
    <col min="6662" max="6662" width="13.28515625" style="364" customWidth="1"/>
    <col min="6663" max="6663" width="9.85546875" style="364" customWidth="1"/>
    <col min="6664" max="6664" width="8.85546875" style="364" customWidth="1"/>
    <col min="6665" max="6665" width="6.85546875" style="364" customWidth="1"/>
    <col min="6666" max="6666" width="9.42578125" style="364" customWidth="1"/>
    <col min="6667" max="6667" width="14.28515625" style="364" customWidth="1"/>
    <col min="6668" max="6668" width="15.42578125" style="364" customWidth="1"/>
    <col min="6669" max="6669" width="19.42578125" style="364" customWidth="1"/>
    <col min="6670" max="6670" width="12.42578125" style="364" customWidth="1"/>
    <col min="6671" max="6671" width="9.140625" style="364" customWidth="1"/>
    <col min="6672" max="6912" width="9.140625" style="364"/>
    <col min="6913" max="6913" width="7.42578125" style="364" customWidth="1"/>
    <col min="6914" max="6914" width="28.85546875" style="364" customWidth="1"/>
    <col min="6915" max="6915" width="7.85546875" style="364" customWidth="1"/>
    <col min="6916" max="6916" width="1.7109375" style="364" customWidth="1"/>
    <col min="6917" max="6917" width="11.42578125" style="364" customWidth="1"/>
    <col min="6918" max="6918" width="13.28515625" style="364" customWidth="1"/>
    <col min="6919" max="6919" width="9.85546875" style="364" customWidth="1"/>
    <col min="6920" max="6920" width="8.85546875" style="364" customWidth="1"/>
    <col min="6921" max="6921" width="6.85546875" style="364" customWidth="1"/>
    <col min="6922" max="6922" width="9.42578125" style="364" customWidth="1"/>
    <col min="6923" max="6923" width="14.28515625" style="364" customWidth="1"/>
    <col min="6924" max="6924" width="15.42578125" style="364" customWidth="1"/>
    <col min="6925" max="6925" width="19.42578125" style="364" customWidth="1"/>
    <col min="6926" max="6926" width="12.42578125" style="364" customWidth="1"/>
    <col min="6927" max="6927" width="9.140625" style="364" customWidth="1"/>
    <col min="6928" max="7168" width="9.140625" style="364"/>
    <col min="7169" max="7169" width="7.42578125" style="364" customWidth="1"/>
    <col min="7170" max="7170" width="28.85546875" style="364" customWidth="1"/>
    <col min="7171" max="7171" width="7.85546875" style="364" customWidth="1"/>
    <col min="7172" max="7172" width="1.7109375" style="364" customWidth="1"/>
    <col min="7173" max="7173" width="11.42578125" style="364" customWidth="1"/>
    <col min="7174" max="7174" width="13.28515625" style="364" customWidth="1"/>
    <col min="7175" max="7175" width="9.85546875" style="364" customWidth="1"/>
    <col min="7176" max="7176" width="8.85546875" style="364" customWidth="1"/>
    <col min="7177" max="7177" width="6.85546875" style="364" customWidth="1"/>
    <col min="7178" max="7178" width="9.42578125" style="364" customWidth="1"/>
    <col min="7179" max="7179" width="14.28515625" style="364" customWidth="1"/>
    <col min="7180" max="7180" width="15.42578125" style="364" customWidth="1"/>
    <col min="7181" max="7181" width="19.42578125" style="364" customWidth="1"/>
    <col min="7182" max="7182" width="12.42578125" style="364" customWidth="1"/>
    <col min="7183" max="7183" width="9.140625" style="364" customWidth="1"/>
    <col min="7184" max="7424" width="9.140625" style="364"/>
    <col min="7425" max="7425" width="7.42578125" style="364" customWidth="1"/>
    <col min="7426" max="7426" width="28.85546875" style="364" customWidth="1"/>
    <col min="7427" max="7427" width="7.85546875" style="364" customWidth="1"/>
    <col min="7428" max="7428" width="1.7109375" style="364" customWidth="1"/>
    <col min="7429" max="7429" width="11.42578125" style="364" customWidth="1"/>
    <col min="7430" max="7430" width="13.28515625" style="364" customWidth="1"/>
    <col min="7431" max="7431" width="9.85546875" style="364" customWidth="1"/>
    <col min="7432" max="7432" width="8.85546875" style="364" customWidth="1"/>
    <col min="7433" max="7433" width="6.85546875" style="364" customWidth="1"/>
    <col min="7434" max="7434" width="9.42578125" style="364" customWidth="1"/>
    <col min="7435" max="7435" width="14.28515625" style="364" customWidth="1"/>
    <col min="7436" max="7436" width="15.42578125" style="364" customWidth="1"/>
    <col min="7437" max="7437" width="19.42578125" style="364" customWidth="1"/>
    <col min="7438" max="7438" width="12.42578125" style="364" customWidth="1"/>
    <col min="7439" max="7439" width="9.140625" style="364" customWidth="1"/>
    <col min="7440" max="7680" width="9.140625" style="364"/>
    <col min="7681" max="7681" width="7.42578125" style="364" customWidth="1"/>
    <col min="7682" max="7682" width="28.85546875" style="364" customWidth="1"/>
    <col min="7683" max="7683" width="7.85546875" style="364" customWidth="1"/>
    <col min="7684" max="7684" width="1.7109375" style="364" customWidth="1"/>
    <col min="7685" max="7685" width="11.42578125" style="364" customWidth="1"/>
    <col min="7686" max="7686" width="13.28515625" style="364" customWidth="1"/>
    <col min="7687" max="7687" width="9.85546875" style="364" customWidth="1"/>
    <col min="7688" max="7688" width="8.85546875" style="364" customWidth="1"/>
    <col min="7689" max="7689" width="6.85546875" style="364" customWidth="1"/>
    <col min="7690" max="7690" width="9.42578125" style="364" customWidth="1"/>
    <col min="7691" max="7691" width="14.28515625" style="364" customWidth="1"/>
    <col min="7692" max="7692" width="15.42578125" style="364" customWidth="1"/>
    <col min="7693" max="7693" width="19.42578125" style="364" customWidth="1"/>
    <col min="7694" max="7694" width="12.42578125" style="364" customWidth="1"/>
    <col min="7695" max="7695" width="9.140625" style="364" customWidth="1"/>
    <col min="7696" max="7936" width="9.140625" style="364"/>
    <col min="7937" max="7937" width="7.42578125" style="364" customWidth="1"/>
    <col min="7938" max="7938" width="28.85546875" style="364" customWidth="1"/>
    <col min="7939" max="7939" width="7.85546875" style="364" customWidth="1"/>
    <col min="7940" max="7940" width="1.7109375" style="364" customWidth="1"/>
    <col min="7941" max="7941" width="11.42578125" style="364" customWidth="1"/>
    <col min="7942" max="7942" width="13.28515625" style="364" customWidth="1"/>
    <col min="7943" max="7943" width="9.85546875" style="364" customWidth="1"/>
    <col min="7944" max="7944" width="8.85546875" style="364" customWidth="1"/>
    <col min="7945" max="7945" width="6.85546875" style="364" customWidth="1"/>
    <col min="7946" max="7946" width="9.42578125" style="364" customWidth="1"/>
    <col min="7947" max="7947" width="14.28515625" style="364" customWidth="1"/>
    <col min="7948" max="7948" width="15.42578125" style="364" customWidth="1"/>
    <col min="7949" max="7949" width="19.42578125" style="364" customWidth="1"/>
    <col min="7950" max="7950" width="12.42578125" style="364" customWidth="1"/>
    <col min="7951" max="7951" width="9.140625" style="364" customWidth="1"/>
    <col min="7952" max="8192" width="9.140625" style="364"/>
    <col min="8193" max="8193" width="7.42578125" style="364" customWidth="1"/>
    <col min="8194" max="8194" width="28.85546875" style="364" customWidth="1"/>
    <col min="8195" max="8195" width="7.85546875" style="364" customWidth="1"/>
    <col min="8196" max="8196" width="1.7109375" style="364" customWidth="1"/>
    <col min="8197" max="8197" width="11.42578125" style="364" customWidth="1"/>
    <col min="8198" max="8198" width="13.28515625" style="364" customWidth="1"/>
    <col min="8199" max="8199" width="9.85546875" style="364" customWidth="1"/>
    <col min="8200" max="8200" width="8.85546875" style="364" customWidth="1"/>
    <col min="8201" max="8201" width="6.85546875" style="364" customWidth="1"/>
    <col min="8202" max="8202" width="9.42578125" style="364" customWidth="1"/>
    <col min="8203" max="8203" width="14.28515625" style="364" customWidth="1"/>
    <col min="8204" max="8204" width="15.42578125" style="364" customWidth="1"/>
    <col min="8205" max="8205" width="19.42578125" style="364" customWidth="1"/>
    <col min="8206" max="8206" width="12.42578125" style="364" customWidth="1"/>
    <col min="8207" max="8207" width="9.140625" style="364" customWidth="1"/>
    <col min="8208" max="8448" width="9.140625" style="364"/>
    <col min="8449" max="8449" width="7.42578125" style="364" customWidth="1"/>
    <col min="8450" max="8450" width="28.85546875" style="364" customWidth="1"/>
    <col min="8451" max="8451" width="7.85546875" style="364" customWidth="1"/>
    <col min="8452" max="8452" width="1.7109375" style="364" customWidth="1"/>
    <col min="8453" max="8453" width="11.42578125" style="364" customWidth="1"/>
    <col min="8454" max="8454" width="13.28515625" style="364" customWidth="1"/>
    <col min="8455" max="8455" width="9.85546875" style="364" customWidth="1"/>
    <col min="8456" max="8456" width="8.85546875" style="364" customWidth="1"/>
    <col min="8457" max="8457" width="6.85546875" style="364" customWidth="1"/>
    <col min="8458" max="8458" width="9.42578125" style="364" customWidth="1"/>
    <col min="8459" max="8459" width="14.28515625" style="364" customWidth="1"/>
    <col min="8460" max="8460" width="15.42578125" style="364" customWidth="1"/>
    <col min="8461" max="8461" width="19.42578125" style="364" customWidth="1"/>
    <col min="8462" max="8462" width="12.42578125" style="364" customWidth="1"/>
    <col min="8463" max="8463" width="9.140625" style="364" customWidth="1"/>
    <col min="8464" max="8704" width="9.140625" style="364"/>
    <col min="8705" max="8705" width="7.42578125" style="364" customWidth="1"/>
    <col min="8706" max="8706" width="28.85546875" style="364" customWidth="1"/>
    <col min="8707" max="8707" width="7.85546875" style="364" customWidth="1"/>
    <col min="8708" max="8708" width="1.7109375" style="364" customWidth="1"/>
    <col min="8709" max="8709" width="11.42578125" style="364" customWidth="1"/>
    <col min="8710" max="8710" width="13.28515625" style="364" customWidth="1"/>
    <col min="8711" max="8711" width="9.85546875" style="364" customWidth="1"/>
    <col min="8712" max="8712" width="8.85546875" style="364" customWidth="1"/>
    <col min="8713" max="8713" width="6.85546875" style="364" customWidth="1"/>
    <col min="8714" max="8714" width="9.42578125" style="364" customWidth="1"/>
    <col min="8715" max="8715" width="14.28515625" style="364" customWidth="1"/>
    <col min="8716" max="8716" width="15.42578125" style="364" customWidth="1"/>
    <col min="8717" max="8717" width="19.42578125" style="364" customWidth="1"/>
    <col min="8718" max="8718" width="12.42578125" style="364" customWidth="1"/>
    <col min="8719" max="8719" width="9.140625" style="364" customWidth="1"/>
    <col min="8720" max="8960" width="9.140625" style="364"/>
    <col min="8961" max="8961" width="7.42578125" style="364" customWidth="1"/>
    <col min="8962" max="8962" width="28.85546875" style="364" customWidth="1"/>
    <col min="8963" max="8963" width="7.85546875" style="364" customWidth="1"/>
    <col min="8964" max="8964" width="1.7109375" style="364" customWidth="1"/>
    <col min="8965" max="8965" width="11.42578125" style="364" customWidth="1"/>
    <col min="8966" max="8966" width="13.28515625" style="364" customWidth="1"/>
    <col min="8967" max="8967" width="9.85546875" style="364" customWidth="1"/>
    <col min="8968" max="8968" width="8.85546875" style="364" customWidth="1"/>
    <col min="8969" max="8969" width="6.85546875" style="364" customWidth="1"/>
    <col min="8970" max="8970" width="9.42578125" style="364" customWidth="1"/>
    <col min="8971" max="8971" width="14.28515625" style="364" customWidth="1"/>
    <col min="8972" max="8972" width="15.42578125" style="364" customWidth="1"/>
    <col min="8973" max="8973" width="19.42578125" style="364" customWidth="1"/>
    <col min="8974" max="8974" width="12.42578125" style="364" customWidth="1"/>
    <col min="8975" max="8975" width="9.140625" style="364" customWidth="1"/>
    <col min="8976" max="9216" width="9.140625" style="364"/>
    <col min="9217" max="9217" width="7.42578125" style="364" customWidth="1"/>
    <col min="9218" max="9218" width="28.85546875" style="364" customWidth="1"/>
    <col min="9219" max="9219" width="7.85546875" style="364" customWidth="1"/>
    <col min="9220" max="9220" width="1.7109375" style="364" customWidth="1"/>
    <col min="9221" max="9221" width="11.42578125" style="364" customWidth="1"/>
    <col min="9222" max="9222" width="13.28515625" style="364" customWidth="1"/>
    <col min="9223" max="9223" width="9.85546875" style="364" customWidth="1"/>
    <col min="9224" max="9224" width="8.85546875" style="364" customWidth="1"/>
    <col min="9225" max="9225" width="6.85546875" style="364" customWidth="1"/>
    <col min="9226" max="9226" width="9.42578125" style="364" customWidth="1"/>
    <col min="9227" max="9227" width="14.28515625" style="364" customWidth="1"/>
    <col min="9228" max="9228" width="15.42578125" style="364" customWidth="1"/>
    <col min="9229" max="9229" width="19.42578125" style="364" customWidth="1"/>
    <col min="9230" max="9230" width="12.42578125" style="364" customWidth="1"/>
    <col min="9231" max="9231" width="9.140625" style="364" customWidth="1"/>
    <col min="9232" max="9472" width="9.140625" style="364"/>
    <col min="9473" max="9473" width="7.42578125" style="364" customWidth="1"/>
    <col min="9474" max="9474" width="28.85546875" style="364" customWidth="1"/>
    <col min="9475" max="9475" width="7.85546875" style="364" customWidth="1"/>
    <col min="9476" max="9476" width="1.7109375" style="364" customWidth="1"/>
    <col min="9477" max="9477" width="11.42578125" style="364" customWidth="1"/>
    <col min="9478" max="9478" width="13.28515625" style="364" customWidth="1"/>
    <col min="9479" max="9479" width="9.85546875" style="364" customWidth="1"/>
    <col min="9480" max="9480" width="8.85546875" style="364" customWidth="1"/>
    <col min="9481" max="9481" width="6.85546875" style="364" customWidth="1"/>
    <col min="9482" max="9482" width="9.42578125" style="364" customWidth="1"/>
    <col min="9483" max="9483" width="14.28515625" style="364" customWidth="1"/>
    <col min="9484" max="9484" width="15.42578125" style="364" customWidth="1"/>
    <col min="9485" max="9485" width="19.42578125" style="364" customWidth="1"/>
    <col min="9486" max="9486" width="12.42578125" style="364" customWidth="1"/>
    <col min="9487" max="9487" width="9.140625" style="364" customWidth="1"/>
    <col min="9488" max="9728" width="9.140625" style="364"/>
    <col min="9729" max="9729" width="7.42578125" style="364" customWidth="1"/>
    <col min="9730" max="9730" width="28.85546875" style="364" customWidth="1"/>
    <col min="9731" max="9731" width="7.85546875" style="364" customWidth="1"/>
    <col min="9732" max="9732" width="1.7109375" style="364" customWidth="1"/>
    <col min="9733" max="9733" width="11.42578125" style="364" customWidth="1"/>
    <col min="9734" max="9734" width="13.28515625" style="364" customWidth="1"/>
    <col min="9735" max="9735" width="9.85546875" style="364" customWidth="1"/>
    <col min="9736" max="9736" width="8.85546875" style="364" customWidth="1"/>
    <col min="9737" max="9737" width="6.85546875" style="364" customWidth="1"/>
    <col min="9738" max="9738" width="9.42578125" style="364" customWidth="1"/>
    <col min="9739" max="9739" width="14.28515625" style="364" customWidth="1"/>
    <col min="9740" max="9740" width="15.42578125" style="364" customWidth="1"/>
    <col min="9741" max="9741" width="19.42578125" style="364" customWidth="1"/>
    <col min="9742" max="9742" width="12.42578125" style="364" customWidth="1"/>
    <col min="9743" max="9743" width="9.140625" style="364" customWidth="1"/>
    <col min="9744" max="9984" width="9.140625" style="364"/>
    <col min="9985" max="9985" width="7.42578125" style="364" customWidth="1"/>
    <col min="9986" max="9986" width="28.85546875" style="364" customWidth="1"/>
    <col min="9987" max="9987" width="7.85546875" style="364" customWidth="1"/>
    <col min="9988" max="9988" width="1.7109375" style="364" customWidth="1"/>
    <col min="9989" max="9989" width="11.42578125" style="364" customWidth="1"/>
    <col min="9990" max="9990" width="13.28515625" style="364" customWidth="1"/>
    <col min="9991" max="9991" width="9.85546875" style="364" customWidth="1"/>
    <col min="9992" max="9992" width="8.85546875" style="364" customWidth="1"/>
    <col min="9993" max="9993" width="6.85546875" style="364" customWidth="1"/>
    <col min="9994" max="9994" width="9.42578125" style="364" customWidth="1"/>
    <col min="9995" max="9995" width="14.28515625" style="364" customWidth="1"/>
    <col min="9996" max="9996" width="15.42578125" style="364" customWidth="1"/>
    <col min="9997" max="9997" width="19.42578125" style="364" customWidth="1"/>
    <col min="9998" max="9998" width="12.42578125" style="364" customWidth="1"/>
    <col min="9999" max="9999" width="9.140625" style="364" customWidth="1"/>
    <col min="10000" max="10240" width="9.140625" style="364"/>
    <col min="10241" max="10241" width="7.42578125" style="364" customWidth="1"/>
    <col min="10242" max="10242" width="28.85546875" style="364" customWidth="1"/>
    <col min="10243" max="10243" width="7.85546875" style="364" customWidth="1"/>
    <col min="10244" max="10244" width="1.7109375" style="364" customWidth="1"/>
    <col min="10245" max="10245" width="11.42578125" style="364" customWidth="1"/>
    <col min="10246" max="10246" width="13.28515625" style="364" customWidth="1"/>
    <col min="10247" max="10247" width="9.85546875" style="364" customWidth="1"/>
    <col min="10248" max="10248" width="8.85546875" style="364" customWidth="1"/>
    <col min="10249" max="10249" width="6.85546875" style="364" customWidth="1"/>
    <col min="10250" max="10250" width="9.42578125" style="364" customWidth="1"/>
    <col min="10251" max="10251" width="14.28515625" style="364" customWidth="1"/>
    <col min="10252" max="10252" width="15.42578125" style="364" customWidth="1"/>
    <col min="10253" max="10253" width="19.42578125" style="364" customWidth="1"/>
    <col min="10254" max="10254" width="12.42578125" style="364" customWidth="1"/>
    <col min="10255" max="10255" width="9.140625" style="364" customWidth="1"/>
    <col min="10256" max="10496" width="9.140625" style="364"/>
    <col min="10497" max="10497" width="7.42578125" style="364" customWidth="1"/>
    <col min="10498" max="10498" width="28.85546875" style="364" customWidth="1"/>
    <col min="10499" max="10499" width="7.85546875" style="364" customWidth="1"/>
    <col min="10500" max="10500" width="1.7109375" style="364" customWidth="1"/>
    <col min="10501" max="10501" width="11.42578125" style="364" customWidth="1"/>
    <col min="10502" max="10502" width="13.28515625" style="364" customWidth="1"/>
    <col min="10503" max="10503" width="9.85546875" style="364" customWidth="1"/>
    <col min="10504" max="10504" width="8.85546875" style="364" customWidth="1"/>
    <col min="10505" max="10505" width="6.85546875" style="364" customWidth="1"/>
    <col min="10506" max="10506" width="9.42578125" style="364" customWidth="1"/>
    <col min="10507" max="10507" width="14.28515625" style="364" customWidth="1"/>
    <col min="10508" max="10508" width="15.42578125" style="364" customWidth="1"/>
    <col min="10509" max="10509" width="19.42578125" style="364" customWidth="1"/>
    <col min="10510" max="10510" width="12.42578125" style="364" customWidth="1"/>
    <col min="10511" max="10511" width="9.140625" style="364" customWidth="1"/>
    <col min="10512" max="10752" width="9.140625" style="364"/>
    <col min="10753" max="10753" width="7.42578125" style="364" customWidth="1"/>
    <col min="10754" max="10754" width="28.85546875" style="364" customWidth="1"/>
    <col min="10755" max="10755" width="7.85546875" style="364" customWidth="1"/>
    <col min="10756" max="10756" width="1.7109375" style="364" customWidth="1"/>
    <col min="10757" max="10757" width="11.42578125" style="364" customWidth="1"/>
    <col min="10758" max="10758" width="13.28515625" style="364" customWidth="1"/>
    <col min="10759" max="10759" width="9.85546875" style="364" customWidth="1"/>
    <col min="10760" max="10760" width="8.85546875" style="364" customWidth="1"/>
    <col min="10761" max="10761" width="6.85546875" style="364" customWidth="1"/>
    <col min="10762" max="10762" width="9.42578125" style="364" customWidth="1"/>
    <col min="10763" max="10763" width="14.28515625" style="364" customWidth="1"/>
    <col min="10764" max="10764" width="15.42578125" style="364" customWidth="1"/>
    <col min="10765" max="10765" width="19.42578125" style="364" customWidth="1"/>
    <col min="10766" max="10766" width="12.42578125" style="364" customWidth="1"/>
    <col min="10767" max="10767" width="9.140625" style="364" customWidth="1"/>
    <col min="10768" max="11008" width="9.140625" style="364"/>
    <col min="11009" max="11009" width="7.42578125" style="364" customWidth="1"/>
    <col min="11010" max="11010" width="28.85546875" style="364" customWidth="1"/>
    <col min="11011" max="11011" width="7.85546875" style="364" customWidth="1"/>
    <col min="11012" max="11012" width="1.7109375" style="364" customWidth="1"/>
    <col min="11013" max="11013" width="11.42578125" style="364" customWidth="1"/>
    <col min="11014" max="11014" width="13.28515625" style="364" customWidth="1"/>
    <col min="11015" max="11015" width="9.85546875" style="364" customWidth="1"/>
    <col min="11016" max="11016" width="8.85546875" style="364" customWidth="1"/>
    <col min="11017" max="11017" width="6.85546875" style="364" customWidth="1"/>
    <col min="11018" max="11018" width="9.42578125" style="364" customWidth="1"/>
    <col min="11019" max="11019" width="14.28515625" style="364" customWidth="1"/>
    <col min="11020" max="11020" width="15.42578125" style="364" customWidth="1"/>
    <col min="11021" max="11021" width="19.42578125" style="364" customWidth="1"/>
    <col min="11022" max="11022" width="12.42578125" style="364" customWidth="1"/>
    <col min="11023" max="11023" width="9.140625" style="364" customWidth="1"/>
    <col min="11024" max="11264" width="9.140625" style="364"/>
    <col min="11265" max="11265" width="7.42578125" style="364" customWidth="1"/>
    <col min="11266" max="11266" width="28.85546875" style="364" customWidth="1"/>
    <col min="11267" max="11267" width="7.85546875" style="364" customWidth="1"/>
    <col min="11268" max="11268" width="1.7109375" style="364" customWidth="1"/>
    <col min="11269" max="11269" width="11.42578125" style="364" customWidth="1"/>
    <col min="11270" max="11270" width="13.28515625" style="364" customWidth="1"/>
    <col min="11271" max="11271" width="9.85546875" style="364" customWidth="1"/>
    <col min="11272" max="11272" width="8.85546875" style="364" customWidth="1"/>
    <col min="11273" max="11273" width="6.85546875" style="364" customWidth="1"/>
    <col min="11274" max="11274" width="9.42578125" style="364" customWidth="1"/>
    <col min="11275" max="11275" width="14.28515625" style="364" customWidth="1"/>
    <col min="11276" max="11276" width="15.42578125" style="364" customWidth="1"/>
    <col min="11277" max="11277" width="19.42578125" style="364" customWidth="1"/>
    <col min="11278" max="11278" width="12.42578125" style="364" customWidth="1"/>
    <col min="11279" max="11279" width="9.140625" style="364" customWidth="1"/>
    <col min="11280" max="11520" width="9.140625" style="364"/>
    <col min="11521" max="11521" width="7.42578125" style="364" customWidth="1"/>
    <col min="11522" max="11522" width="28.85546875" style="364" customWidth="1"/>
    <col min="11523" max="11523" width="7.85546875" style="364" customWidth="1"/>
    <col min="11524" max="11524" width="1.7109375" style="364" customWidth="1"/>
    <col min="11525" max="11525" width="11.42578125" style="364" customWidth="1"/>
    <col min="11526" max="11526" width="13.28515625" style="364" customWidth="1"/>
    <col min="11527" max="11527" width="9.85546875" style="364" customWidth="1"/>
    <col min="11528" max="11528" width="8.85546875" style="364" customWidth="1"/>
    <col min="11529" max="11529" width="6.85546875" style="364" customWidth="1"/>
    <col min="11530" max="11530" width="9.42578125" style="364" customWidth="1"/>
    <col min="11531" max="11531" width="14.28515625" style="364" customWidth="1"/>
    <col min="11532" max="11532" width="15.42578125" style="364" customWidth="1"/>
    <col min="11533" max="11533" width="19.42578125" style="364" customWidth="1"/>
    <col min="11534" max="11534" width="12.42578125" style="364" customWidth="1"/>
    <col min="11535" max="11535" width="9.140625" style="364" customWidth="1"/>
    <col min="11536" max="11776" width="9.140625" style="364"/>
    <col min="11777" max="11777" width="7.42578125" style="364" customWidth="1"/>
    <col min="11778" max="11778" width="28.85546875" style="364" customWidth="1"/>
    <col min="11779" max="11779" width="7.85546875" style="364" customWidth="1"/>
    <col min="11780" max="11780" width="1.7109375" style="364" customWidth="1"/>
    <col min="11781" max="11781" width="11.42578125" style="364" customWidth="1"/>
    <col min="11782" max="11782" width="13.28515625" style="364" customWidth="1"/>
    <col min="11783" max="11783" width="9.85546875" style="364" customWidth="1"/>
    <col min="11784" max="11784" width="8.85546875" style="364" customWidth="1"/>
    <col min="11785" max="11785" width="6.85546875" style="364" customWidth="1"/>
    <col min="11786" max="11786" width="9.42578125" style="364" customWidth="1"/>
    <col min="11787" max="11787" width="14.28515625" style="364" customWidth="1"/>
    <col min="11788" max="11788" width="15.42578125" style="364" customWidth="1"/>
    <col min="11789" max="11789" width="19.42578125" style="364" customWidth="1"/>
    <col min="11790" max="11790" width="12.42578125" style="364" customWidth="1"/>
    <col min="11791" max="11791" width="9.140625" style="364" customWidth="1"/>
    <col min="11792" max="12032" width="9.140625" style="364"/>
    <col min="12033" max="12033" width="7.42578125" style="364" customWidth="1"/>
    <col min="12034" max="12034" width="28.85546875" style="364" customWidth="1"/>
    <col min="12035" max="12035" width="7.85546875" style="364" customWidth="1"/>
    <col min="12036" max="12036" width="1.7109375" style="364" customWidth="1"/>
    <col min="12037" max="12037" width="11.42578125" style="364" customWidth="1"/>
    <col min="12038" max="12038" width="13.28515625" style="364" customWidth="1"/>
    <col min="12039" max="12039" width="9.85546875" style="364" customWidth="1"/>
    <col min="12040" max="12040" width="8.85546875" style="364" customWidth="1"/>
    <col min="12041" max="12041" width="6.85546875" style="364" customWidth="1"/>
    <col min="12042" max="12042" width="9.42578125" style="364" customWidth="1"/>
    <col min="12043" max="12043" width="14.28515625" style="364" customWidth="1"/>
    <col min="12044" max="12044" width="15.42578125" style="364" customWidth="1"/>
    <col min="12045" max="12045" width="19.42578125" style="364" customWidth="1"/>
    <col min="12046" max="12046" width="12.42578125" style="364" customWidth="1"/>
    <col min="12047" max="12047" width="9.140625" style="364" customWidth="1"/>
    <col min="12048" max="12288" width="9.140625" style="364"/>
    <col min="12289" max="12289" width="7.42578125" style="364" customWidth="1"/>
    <col min="12290" max="12290" width="28.85546875" style="364" customWidth="1"/>
    <col min="12291" max="12291" width="7.85546875" style="364" customWidth="1"/>
    <col min="12292" max="12292" width="1.7109375" style="364" customWidth="1"/>
    <col min="12293" max="12293" width="11.42578125" style="364" customWidth="1"/>
    <col min="12294" max="12294" width="13.28515625" style="364" customWidth="1"/>
    <col min="12295" max="12295" width="9.85546875" style="364" customWidth="1"/>
    <col min="12296" max="12296" width="8.85546875" style="364" customWidth="1"/>
    <col min="12297" max="12297" width="6.85546875" style="364" customWidth="1"/>
    <col min="12298" max="12298" width="9.42578125" style="364" customWidth="1"/>
    <col min="12299" max="12299" width="14.28515625" style="364" customWidth="1"/>
    <col min="12300" max="12300" width="15.42578125" style="364" customWidth="1"/>
    <col min="12301" max="12301" width="19.42578125" style="364" customWidth="1"/>
    <col min="12302" max="12302" width="12.42578125" style="364" customWidth="1"/>
    <col min="12303" max="12303" width="9.140625" style="364" customWidth="1"/>
    <col min="12304" max="12544" width="9.140625" style="364"/>
    <col min="12545" max="12545" width="7.42578125" style="364" customWidth="1"/>
    <col min="12546" max="12546" width="28.85546875" style="364" customWidth="1"/>
    <col min="12547" max="12547" width="7.85546875" style="364" customWidth="1"/>
    <col min="12548" max="12548" width="1.7109375" style="364" customWidth="1"/>
    <col min="12549" max="12549" width="11.42578125" style="364" customWidth="1"/>
    <col min="12550" max="12550" width="13.28515625" style="364" customWidth="1"/>
    <col min="12551" max="12551" width="9.85546875" style="364" customWidth="1"/>
    <col min="12552" max="12552" width="8.85546875" style="364" customWidth="1"/>
    <col min="12553" max="12553" width="6.85546875" style="364" customWidth="1"/>
    <col min="12554" max="12554" width="9.42578125" style="364" customWidth="1"/>
    <col min="12555" max="12555" width="14.28515625" style="364" customWidth="1"/>
    <col min="12556" max="12556" width="15.42578125" style="364" customWidth="1"/>
    <col min="12557" max="12557" width="19.42578125" style="364" customWidth="1"/>
    <col min="12558" max="12558" width="12.42578125" style="364" customWidth="1"/>
    <col min="12559" max="12559" width="9.140625" style="364" customWidth="1"/>
    <col min="12560" max="12800" width="9.140625" style="364"/>
    <col min="12801" max="12801" width="7.42578125" style="364" customWidth="1"/>
    <col min="12802" max="12802" width="28.85546875" style="364" customWidth="1"/>
    <col min="12803" max="12803" width="7.85546875" style="364" customWidth="1"/>
    <col min="12804" max="12804" width="1.7109375" style="364" customWidth="1"/>
    <col min="12805" max="12805" width="11.42578125" style="364" customWidth="1"/>
    <col min="12806" max="12806" width="13.28515625" style="364" customWidth="1"/>
    <col min="12807" max="12807" width="9.85546875" style="364" customWidth="1"/>
    <col min="12808" max="12808" width="8.85546875" style="364" customWidth="1"/>
    <col min="12809" max="12809" width="6.85546875" style="364" customWidth="1"/>
    <col min="12810" max="12810" width="9.42578125" style="364" customWidth="1"/>
    <col min="12811" max="12811" width="14.28515625" style="364" customWidth="1"/>
    <col min="12812" max="12812" width="15.42578125" style="364" customWidth="1"/>
    <col min="12813" max="12813" width="19.42578125" style="364" customWidth="1"/>
    <col min="12814" max="12814" width="12.42578125" style="364" customWidth="1"/>
    <col min="12815" max="12815" width="9.140625" style="364" customWidth="1"/>
    <col min="12816" max="13056" width="9.140625" style="364"/>
    <col min="13057" max="13057" width="7.42578125" style="364" customWidth="1"/>
    <col min="13058" max="13058" width="28.85546875" style="364" customWidth="1"/>
    <col min="13059" max="13059" width="7.85546875" style="364" customWidth="1"/>
    <col min="13060" max="13060" width="1.7109375" style="364" customWidth="1"/>
    <col min="13061" max="13061" width="11.42578125" style="364" customWidth="1"/>
    <col min="13062" max="13062" width="13.28515625" style="364" customWidth="1"/>
    <col min="13063" max="13063" width="9.85546875" style="364" customWidth="1"/>
    <col min="13064" max="13064" width="8.85546875" style="364" customWidth="1"/>
    <col min="13065" max="13065" width="6.85546875" style="364" customWidth="1"/>
    <col min="13066" max="13066" width="9.42578125" style="364" customWidth="1"/>
    <col min="13067" max="13067" width="14.28515625" style="364" customWidth="1"/>
    <col min="13068" max="13068" width="15.42578125" style="364" customWidth="1"/>
    <col min="13069" max="13069" width="19.42578125" style="364" customWidth="1"/>
    <col min="13070" max="13070" width="12.42578125" style="364" customWidth="1"/>
    <col min="13071" max="13071" width="9.140625" style="364" customWidth="1"/>
    <col min="13072" max="13312" width="9.140625" style="364"/>
    <col min="13313" max="13313" width="7.42578125" style="364" customWidth="1"/>
    <col min="13314" max="13314" width="28.85546875" style="364" customWidth="1"/>
    <col min="13315" max="13315" width="7.85546875" style="364" customWidth="1"/>
    <col min="13316" max="13316" width="1.7109375" style="364" customWidth="1"/>
    <col min="13317" max="13317" width="11.42578125" style="364" customWidth="1"/>
    <col min="13318" max="13318" width="13.28515625" style="364" customWidth="1"/>
    <col min="13319" max="13319" width="9.85546875" style="364" customWidth="1"/>
    <col min="13320" max="13320" width="8.85546875" style="364" customWidth="1"/>
    <col min="13321" max="13321" width="6.85546875" style="364" customWidth="1"/>
    <col min="13322" max="13322" width="9.42578125" style="364" customWidth="1"/>
    <col min="13323" max="13323" width="14.28515625" style="364" customWidth="1"/>
    <col min="13324" max="13324" width="15.42578125" style="364" customWidth="1"/>
    <col min="13325" max="13325" width="19.42578125" style="364" customWidth="1"/>
    <col min="13326" max="13326" width="12.42578125" style="364" customWidth="1"/>
    <col min="13327" max="13327" width="9.140625" style="364" customWidth="1"/>
    <col min="13328" max="13568" width="9.140625" style="364"/>
    <col min="13569" max="13569" width="7.42578125" style="364" customWidth="1"/>
    <col min="13570" max="13570" width="28.85546875" style="364" customWidth="1"/>
    <col min="13571" max="13571" width="7.85546875" style="364" customWidth="1"/>
    <col min="13572" max="13572" width="1.7109375" style="364" customWidth="1"/>
    <col min="13573" max="13573" width="11.42578125" style="364" customWidth="1"/>
    <col min="13574" max="13574" width="13.28515625" style="364" customWidth="1"/>
    <col min="13575" max="13575" width="9.85546875" style="364" customWidth="1"/>
    <col min="13576" max="13576" width="8.85546875" style="364" customWidth="1"/>
    <col min="13577" max="13577" width="6.85546875" style="364" customWidth="1"/>
    <col min="13578" max="13578" width="9.42578125" style="364" customWidth="1"/>
    <col min="13579" max="13579" width="14.28515625" style="364" customWidth="1"/>
    <col min="13580" max="13580" width="15.42578125" style="364" customWidth="1"/>
    <col min="13581" max="13581" width="19.42578125" style="364" customWidth="1"/>
    <col min="13582" max="13582" width="12.42578125" style="364" customWidth="1"/>
    <col min="13583" max="13583" width="9.140625" style="364" customWidth="1"/>
    <col min="13584" max="13824" width="9.140625" style="364"/>
    <col min="13825" max="13825" width="7.42578125" style="364" customWidth="1"/>
    <col min="13826" max="13826" width="28.85546875" style="364" customWidth="1"/>
    <col min="13827" max="13827" width="7.85546875" style="364" customWidth="1"/>
    <col min="13828" max="13828" width="1.7109375" style="364" customWidth="1"/>
    <col min="13829" max="13829" width="11.42578125" style="364" customWidth="1"/>
    <col min="13830" max="13830" width="13.28515625" style="364" customWidth="1"/>
    <col min="13831" max="13831" width="9.85546875" style="364" customWidth="1"/>
    <col min="13832" max="13832" width="8.85546875" style="364" customWidth="1"/>
    <col min="13833" max="13833" width="6.85546875" style="364" customWidth="1"/>
    <col min="13834" max="13834" width="9.42578125" style="364" customWidth="1"/>
    <col min="13835" max="13835" width="14.28515625" style="364" customWidth="1"/>
    <col min="13836" max="13836" width="15.42578125" style="364" customWidth="1"/>
    <col min="13837" max="13837" width="19.42578125" style="364" customWidth="1"/>
    <col min="13838" max="13838" width="12.42578125" style="364" customWidth="1"/>
    <col min="13839" max="13839" width="9.140625" style="364" customWidth="1"/>
    <col min="13840" max="14080" width="9.140625" style="364"/>
    <col min="14081" max="14081" width="7.42578125" style="364" customWidth="1"/>
    <col min="14082" max="14082" width="28.85546875" style="364" customWidth="1"/>
    <col min="14083" max="14083" width="7.85546875" style="364" customWidth="1"/>
    <col min="14084" max="14084" width="1.7109375" style="364" customWidth="1"/>
    <col min="14085" max="14085" width="11.42578125" style="364" customWidth="1"/>
    <col min="14086" max="14086" width="13.28515625" style="364" customWidth="1"/>
    <col min="14087" max="14087" width="9.85546875" style="364" customWidth="1"/>
    <col min="14088" max="14088" width="8.85546875" style="364" customWidth="1"/>
    <col min="14089" max="14089" width="6.85546875" style="364" customWidth="1"/>
    <col min="14090" max="14090" width="9.42578125" style="364" customWidth="1"/>
    <col min="14091" max="14091" width="14.28515625" style="364" customWidth="1"/>
    <col min="14092" max="14092" width="15.42578125" style="364" customWidth="1"/>
    <col min="14093" max="14093" width="19.42578125" style="364" customWidth="1"/>
    <col min="14094" max="14094" width="12.42578125" style="364" customWidth="1"/>
    <col min="14095" max="14095" width="9.140625" style="364" customWidth="1"/>
    <col min="14096" max="14336" width="9.140625" style="364"/>
    <col min="14337" max="14337" width="7.42578125" style="364" customWidth="1"/>
    <col min="14338" max="14338" width="28.85546875" style="364" customWidth="1"/>
    <col min="14339" max="14339" width="7.85546875" style="364" customWidth="1"/>
    <col min="14340" max="14340" width="1.7109375" style="364" customWidth="1"/>
    <col min="14341" max="14341" width="11.42578125" style="364" customWidth="1"/>
    <col min="14342" max="14342" width="13.28515625" style="364" customWidth="1"/>
    <col min="14343" max="14343" width="9.85546875" style="364" customWidth="1"/>
    <col min="14344" max="14344" width="8.85546875" style="364" customWidth="1"/>
    <col min="14345" max="14345" width="6.85546875" style="364" customWidth="1"/>
    <col min="14346" max="14346" width="9.42578125" style="364" customWidth="1"/>
    <col min="14347" max="14347" width="14.28515625" style="364" customWidth="1"/>
    <col min="14348" max="14348" width="15.42578125" style="364" customWidth="1"/>
    <col min="14349" max="14349" width="19.42578125" style="364" customWidth="1"/>
    <col min="14350" max="14350" width="12.42578125" style="364" customWidth="1"/>
    <col min="14351" max="14351" width="9.140625" style="364" customWidth="1"/>
    <col min="14352" max="14592" width="9.140625" style="364"/>
    <col min="14593" max="14593" width="7.42578125" style="364" customWidth="1"/>
    <col min="14594" max="14594" width="28.85546875" style="364" customWidth="1"/>
    <col min="14595" max="14595" width="7.85546875" style="364" customWidth="1"/>
    <col min="14596" max="14596" width="1.7109375" style="364" customWidth="1"/>
    <col min="14597" max="14597" width="11.42578125" style="364" customWidth="1"/>
    <col min="14598" max="14598" width="13.28515625" style="364" customWidth="1"/>
    <col min="14599" max="14599" width="9.85546875" style="364" customWidth="1"/>
    <col min="14600" max="14600" width="8.85546875" style="364" customWidth="1"/>
    <col min="14601" max="14601" width="6.85546875" style="364" customWidth="1"/>
    <col min="14602" max="14602" width="9.42578125" style="364" customWidth="1"/>
    <col min="14603" max="14603" width="14.28515625" style="364" customWidth="1"/>
    <col min="14604" max="14604" width="15.42578125" style="364" customWidth="1"/>
    <col min="14605" max="14605" width="19.42578125" style="364" customWidth="1"/>
    <col min="14606" max="14606" width="12.42578125" style="364" customWidth="1"/>
    <col min="14607" max="14607" width="9.140625" style="364" customWidth="1"/>
    <col min="14608" max="14848" width="9.140625" style="364"/>
    <col min="14849" max="14849" width="7.42578125" style="364" customWidth="1"/>
    <col min="14850" max="14850" width="28.85546875" style="364" customWidth="1"/>
    <col min="14851" max="14851" width="7.85546875" style="364" customWidth="1"/>
    <col min="14852" max="14852" width="1.7109375" style="364" customWidth="1"/>
    <col min="14853" max="14853" width="11.42578125" style="364" customWidth="1"/>
    <col min="14854" max="14854" width="13.28515625" style="364" customWidth="1"/>
    <col min="14855" max="14855" width="9.85546875" style="364" customWidth="1"/>
    <col min="14856" max="14856" width="8.85546875" style="364" customWidth="1"/>
    <col min="14857" max="14857" width="6.85546875" style="364" customWidth="1"/>
    <col min="14858" max="14858" width="9.42578125" style="364" customWidth="1"/>
    <col min="14859" max="14859" width="14.28515625" style="364" customWidth="1"/>
    <col min="14860" max="14860" width="15.42578125" style="364" customWidth="1"/>
    <col min="14861" max="14861" width="19.42578125" style="364" customWidth="1"/>
    <col min="14862" max="14862" width="12.42578125" style="364" customWidth="1"/>
    <col min="14863" max="14863" width="9.140625" style="364" customWidth="1"/>
    <col min="14864" max="15104" width="9.140625" style="364"/>
    <col min="15105" max="15105" width="7.42578125" style="364" customWidth="1"/>
    <col min="15106" max="15106" width="28.85546875" style="364" customWidth="1"/>
    <col min="15107" max="15107" width="7.85546875" style="364" customWidth="1"/>
    <col min="15108" max="15108" width="1.7109375" style="364" customWidth="1"/>
    <col min="15109" max="15109" width="11.42578125" style="364" customWidth="1"/>
    <col min="15110" max="15110" width="13.28515625" style="364" customWidth="1"/>
    <col min="15111" max="15111" width="9.85546875" style="364" customWidth="1"/>
    <col min="15112" max="15112" width="8.85546875" style="364" customWidth="1"/>
    <col min="15113" max="15113" width="6.85546875" style="364" customWidth="1"/>
    <col min="15114" max="15114" width="9.42578125" style="364" customWidth="1"/>
    <col min="15115" max="15115" width="14.28515625" style="364" customWidth="1"/>
    <col min="15116" max="15116" width="15.42578125" style="364" customWidth="1"/>
    <col min="15117" max="15117" width="19.42578125" style="364" customWidth="1"/>
    <col min="15118" max="15118" width="12.42578125" style="364" customWidth="1"/>
    <col min="15119" max="15119" width="9.140625" style="364" customWidth="1"/>
    <col min="15120" max="15360" width="9.140625" style="364"/>
    <col min="15361" max="15361" width="7.42578125" style="364" customWidth="1"/>
    <col min="15362" max="15362" width="28.85546875" style="364" customWidth="1"/>
    <col min="15363" max="15363" width="7.85546875" style="364" customWidth="1"/>
    <col min="15364" max="15364" width="1.7109375" style="364" customWidth="1"/>
    <col min="15365" max="15365" width="11.42578125" style="364" customWidth="1"/>
    <col min="15366" max="15366" width="13.28515625" style="364" customWidth="1"/>
    <col min="15367" max="15367" width="9.85546875" style="364" customWidth="1"/>
    <col min="15368" max="15368" width="8.85546875" style="364" customWidth="1"/>
    <col min="15369" max="15369" width="6.85546875" style="364" customWidth="1"/>
    <col min="15370" max="15370" width="9.42578125" style="364" customWidth="1"/>
    <col min="15371" max="15371" width="14.28515625" style="364" customWidth="1"/>
    <col min="15372" max="15372" width="15.42578125" style="364" customWidth="1"/>
    <col min="15373" max="15373" width="19.42578125" style="364" customWidth="1"/>
    <col min="15374" max="15374" width="12.42578125" style="364" customWidth="1"/>
    <col min="15375" max="15375" width="9.140625" style="364" customWidth="1"/>
    <col min="15376" max="15616" width="9.140625" style="364"/>
    <col min="15617" max="15617" width="7.42578125" style="364" customWidth="1"/>
    <col min="15618" max="15618" width="28.85546875" style="364" customWidth="1"/>
    <col min="15619" max="15619" width="7.85546875" style="364" customWidth="1"/>
    <col min="15620" max="15620" width="1.7109375" style="364" customWidth="1"/>
    <col min="15621" max="15621" width="11.42578125" style="364" customWidth="1"/>
    <col min="15622" max="15622" width="13.28515625" style="364" customWidth="1"/>
    <col min="15623" max="15623" width="9.85546875" style="364" customWidth="1"/>
    <col min="15624" max="15624" width="8.85546875" style="364" customWidth="1"/>
    <col min="15625" max="15625" width="6.85546875" style="364" customWidth="1"/>
    <col min="15626" max="15626" width="9.42578125" style="364" customWidth="1"/>
    <col min="15627" max="15627" width="14.28515625" style="364" customWidth="1"/>
    <col min="15628" max="15628" width="15.42578125" style="364" customWidth="1"/>
    <col min="15629" max="15629" width="19.42578125" style="364" customWidth="1"/>
    <col min="15630" max="15630" width="12.42578125" style="364" customWidth="1"/>
    <col min="15631" max="15631" width="9.140625" style="364" customWidth="1"/>
    <col min="15632" max="15872" width="9.140625" style="364"/>
    <col min="15873" max="15873" width="7.42578125" style="364" customWidth="1"/>
    <col min="15874" max="15874" width="28.85546875" style="364" customWidth="1"/>
    <col min="15875" max="15875" width="7.85546875" style="364" customWidth="1"/>
    <col min="15876" max="15876" width="1.7109375" style="364" customWidth="1"/>
    <col min="15877" max="15877" width="11.42578125" style="364" customWidth="1"/>
    <col min="15878" max="15878" width="13.28515625" style="364" customWidth="1"/>
    <col min="15879" max="15879" width="9.85546875" style="364" customWidth="1"/>
    <col min="15880" max="15880" width="8.85546875" style="364" customWidth="1"/>
    <col min="15881" max="15881" width="6.85546875" style="364" customWidth="1"/>
    <col min="15882" max="15882" width="9.42578125" style="364" customWidth="1"/>
    <col min="15883" max="15883" width="14.28515625" style="364" customWidth="1"/>
    <col min="15884" max="15884" width="15.42578125" style="364" customWidth="1"/>
    <col min="15885" max="15885" width="19.42578125" style="364" customWidth="1"/>
    <col min="15886" max="15886" width="12.42578125" style="364" customWidth="1"/>
    <col min="15887" max="15887" width="9.140625" style="364" customWidth="1"/>
    <col min="15888" max="16128" width="9.140625" style="364"/>
    <col min="16129" max="16129" width="7.42578125" style="364" customWidth="1"/>
    <col min="16130" max="16130" width="28.85546875" style="364" customWidth="1"/>
    <col min="16131" max="16131" width="7.85546875" style="364" customWidth="1"/>
    <col min="16132" max="16132" width="1.7109375" style="364" customWidth="1"/>
    <col min="16133" max="16133" width="11.42578125" style="364" customWidth="1"/>
    <col min="16134" max="16134" width="13.28515625" style="364" customWidth="1"/>
    <col min="16135" max="16135" width="9.85546875" style="364" customWidth="1"/>
    <col min="16136" max="16136" width="8.85546875" style="364" customWidth="1"/>
    <col min="16137" max="16137" width="6.85546875" style="364" customWidth="1"/>
    <col min="16138" max="16138" width="9.42578125" style="364" customWidth="1"/>
    <col min="16139" max="16139" width="14.28515625" style="364" customWidth="1"/>
    <col min="16140" max="16140" width="15.42578125" style="364" customWidth="1"/>
    <col min="16141" max="16141" width="19.42578125" style="364" customWidth="1"/>
    <col min="16142" max="16142" width="12.42578125" style="364" customWidth="1"/>
    <col min="16143" max="16143" width="9.140625" style="364" customWidth="1"/>
    <col min="16144" max="16384" width="9.140625" style="364"/>
  </cols>
  <sheetData>
    <row r="1" spans="1:15" ht="12.75" customHeight="1" x14ac:dyDescent="0.25">
      <c r="E1" s="849"/>
      <c r="F1" s="849"/>
      <c r="G1" s="849"/>
      <c r="H1" s="849"/>
    </row>
    <row r="2" spans="1:15" ht="18.75" x14ac:dyDescent="0.25">
      <c r="L2" s="364"/>
      <c r="M2" s="856" t="s">
        <v>1584</v>
      </c>
      <c r="N2" s="815"/>
    </row>
    <row r="3" spans="1:15" ht="18.75" x14ac:dyDescent="0.25">
      <c r="L3" s="814"/>
      <c r="M3" s="857" t="s">
        <v>1635</v>
      </c>
      <c r="N3" s="813"/>
    </row>
    <row r="4" spans="1:15" ht="18.75" x14ac:dyDescent="0.25">
      <c r="L4" s="814"/>
      <c r="M4" s="857" t="s">
        <v>1636</v>
      </c>
      <c r="N4" s="813"/>
    </row>
    <row r="5" spans="1:15" ht="19.5" x14ac:dyDescent="0.3">
      <c r="E5" s="812"/>
      <c r="F5" s="812"/>
      <c r="G5" s="812"/>
      <c r="H5" s="812"/>
      <c r="L5" s="749"/>
      <c r="M5" s="858" t="s">
        <v>1637</v>
      </c>
      <c r="N5" s="811"/>
    </row>
    <row r="6" spans="1:15" ht="19.5" x14ac:dyDescent="0.3">
      <c r="E6" s="812"/>
      <c r="F6" s="812"/>
      <c r="G6" s="812"/>
      <c r="H6" s="812"/>
      <c r="L6" s="749"/>
      <c r="M6" s="811"/>
      <c r="N6" s="811"/>
    </row>
    <row r="7" spans="1:15" ht="18.75" x14ac:dyDescent="0.25">
      <c r="A7" s="2377" t="s">
        <v>764</v>
      </c>
      <c r="B7" s="2377"/>
      <c r="C7" s="2377"/>
      <c r="D7" s="2377"/>
      <c r="E7" s="2377"/>
      <c r="F7" s="2377"/>
      <c r="G7" s="2377"/>
      <c r="H7" s="2377"/>
      <c r="I7" s="2377"/>
      <c r="J7" s="2377"/>
      <c r="K7" s="2377"/>
      <c r="L7" s="2377"/>
      <c r="M7" s="2377"/>
      <c r="N7" s="2377"/>
      <c r="O7" s="2377"/>
    </row>
    <row r="8" spans="1:15" ht="19.5" x14ac:dyDescent="0.25">
      <c r="A8" s="2404" t="s">
        <v>765</v>
      </c>
      <c r="B8" s="2404"/>
      <c r="C8" s="2404"/>
      <c r="D8" s="2404"/>
      <c r="E8" s="2404"/>
      <c r="F8" s="2404"/>
      <c r="G8" s="2404"/>
      <c r="H8" s="2404"/>
      <c r="I8" s="2404"/>
      <c r="J8" s="2404"/>
      <c r="K8" s="2404"/>
      <c r="L8" s="2404"/>
      <c r="M8" s="2404"/>
      <c r="N8" s="2404"/>
      <c r="O8" s="2404"/>
    </row>
    <row r="9" spans="1:15" ht="15.75" x14ac:dyDescent="0.25">
      <c r="A9" s="2405" t="s">
        <v>1585</v>
      </c>
      <c r="B9" s="2405"/>
      <c r="C9" s="2405"/>
      <c r="D9" s="2405"/>
      <c r="E9" s="2405"/>
      <c r="F9" s="2405"/>
      <c r="G9" s="2405"/>
      <c r="H9" s="2405"/>
      <c r="I9" s="2405"/>
      <c r="J9" s="2405"/>
      <c r="K9" s="2405"/>
      <c r="L9" s="2405"/>
      <c r="M9" s="2405"/>
      <c r="N9" s="2405"/>
      <c r="O9" s="2405"/>
    </row>
    <row r="10" spans="1:15" ht="15.75" x14ac:dyDescent="0.25">
      <c r="E10" s="854"/>
      <c r="F10" s="854"/>
      <c r="G10" s="854"/>
      <c r="H10" s="854"/>
    </row>
    <row r="11" spans="1:15" ht="21.75" customHeight="1" x14ac:dyDescent="0.25">
      <c r="A11" s="2377" t="s">
        <v>111</v>
      </c>
      <c r="B11" s="2377"/>
      <c r="C11" s="2377"/>
      <c r="D11" s="2377"/>
      <c r="E11" s="2377"/>
      <c r="F11" s="2377"/>
      <c r="G11" s="2377"/>
      <c r="H11" s="2377"/>
      <c r="I11" s="2025" t="s">
        <v>766</v>
      </c>
      <c r="J11" s="2025"/>
      <c r="K11" s="2025"/>
      <c r="L11" s="2025"/>
      <c r="M11" s="2025"/>
      <c r="N11" s="2025"/>
      <c r="O11" s="2025"/>
    </row>
    <row r="12" spans="1:15" ht="18.75" x14ac:dyDescent="0.25">
      <c r="A12" s="2377" t="s">
        <v>199</v>
      </c>
      <c r="B12" s="2377"/>
      <c r="C12" s="2377"/>
      <c r="D12" s="2377"/>
      <c r="E12" s="2377"/>
      <c r="F12" s="2377"/>
      <c r="G12" s="2377"/>
      <c r="H12" s="2377"/>
    </row>
    <row r="13" spans="1:15" ht="12.75" customHeight="1" x14ac:dyDescent="0.25">
      <c r="E13" s="812"/>
      <c r="F13" s="812"/>
      <c r="G13" s="812"/>
      <c r="H13" s="812"/>
    </row>
    <row r="14" spans="1:15" ht="13.5" customHeight="1" x14ac:dyDescent="0.25">
      <c r="A14" s="2378" t="s">
        <v>1179</v>
      </c>
      <c r="B14" s="2378"/>
      <c r="C14" s="2378"/>
      <c r="D14" s="2378"/>
      <c r="E14" s="2378"/>
      <c r="F14" s="2378"/>
      <c r="G14" s="2378"/>
      <c r="H14" s="2378"/>
      <c r="I14" s="2378"/>
      <c r="J14" s="2378"/>
      <c r="K14" s="2378"/>
      <c r="L14" s="2378"/>
      <c r="M14" s="2378"/>
      <c r="N14" s="2378"/>
      <c r="O14" s="2378"/>
    </row>
    <row r="15" spans="1:15" ht="15.75" customHeight="1" x14ac:dyDescent="0.25">
      <c r="A15" s="2376" t="s">
        <v>172</v>
      </c>
      <c r="B15" s="2384" t="s">
        <v>767</v>
      </c>
      <c r="C15" s="2385"/>
      <c r="D15" s="2385"/>
      <c r="E15" s="2385"/>
      <c r="F15" s="2385"/>
      <c r="G15" s="2385"/>
      <c r="H15" s="2385"/>
      <c r="I15" s="810" t="s">
        <v>768</v>
      </c>
      <c r="J15" s="2388" t="s">
        <v>768</v>
      </c>
      <c r="K15" s="2389"/>
      <c r="L15" s="2376" t="s">
        <v>768</v>
      </c>
      <c r="M15" s="2376"/>
      <c r="N15" s="2376" t="s">
        <v>768</v>
      </c>
      <c r="O15" s="2376"/>
    </row>
    <row r="16" spans="1:15" ht="15.75" x14ac:dyDescent="0.25">
      <c r="A16" s="2376"/>
      <c r="B16" s="2386"/>
      <c r="C16" s="2387"/>
      <c r="D16" s="2387"/>
      <c r="E16" s="2387"/>
      <c r="F16" s="2387"/>
      <c r="G16" s="2387"/>
      <c r="H16" s="2387"/>
      <c r="I16" s="810"/>
      <c r="J16" s="2376"/>
      <c r="K16" s="2376"/>
      <c r="L16" s="2376"/>
      <c r="M16" s="2376"/>
      <c r="N16" s="2376"/>
      <c r="O16" s="2376"/>
    </row>
    <row r="17" spans="1:15" ht="25.5" customHeight="1" x14ac:dyDescent="0.25">
      <c r="A17" s="2376" t="s">
        <v>173</v>
      </c>
      <c r="B17" s="2384" t="s">
        <v>1586</v>
      </c>
      <c r="C17" s="2385"/>
      <c r="D17" s="2385"/>
      <c r="E17" s="2385"/>
      <c r="F17" s="2385"/>
      <c r="G17" s="2385"/>
      <c r="H17" s="2385"/>
      <c r="I17" s="2282" t="s">
        <v>1587</v>
      </c>
      <c r="J17" s="2283"/>
      <c r="K17" s="2283"/>
      <c r="L17" s="2283"/>
      <c r="M17" s="2283"/>
      <c r="N17" s="2283"/>
      <c r="O17" s="2284"/>
    </row>
    <row r="18" spans="1:15" ht="15" customHeight="1" x14ac:dyDescent="0.25">
      <c r="A18" s="2376"/>
      <c r="B18" s="2386"/>
      <c r="C18" s="2387"/>
      <c r="D18" s="2387"/>
      <c r="E18" s="2387"/>
      <c r="F18" s="2387"/>
      <c r="G18" s="2387"/>
      <c r="H18" s="2387"/>
      <c r="I18" s="2285"/>
      <c r="J18" s="2286"/>
      <c r="K18" s="2286"/>
      <c r="L18" s="2286"/>
      <c r="M18" s="2286"/>
      <c r="N18" s="2286"/>
      <c r="O18" s="2287"/>
    </row>
    <row r="19" spans="1:15" s="850" customFormat="1" ht="15.75" customHeight="1" x14ac:dyDescent="0.25">
      <c r="A19" s="2382" t="s">
        <v>1257</v>
      </c>
      <c r="B19" s="2383"/>
      <c r="C19" s="2383"/>
      <c r="D19" s="2383"/>
      <c r="E19" s="2383"/>
      <c r="F19" s="2383"/>
      <c r="G19" s="2383"/>
      <c r="H19" s="2383"/>
      <c r="I19" s="2383"/>
      <c r="J19" s="2383"/>
      <c r="K19" s="2383"/>
      <c r="L19" s="2383"/>
      <c r="M19" s="2383"/>
      <c r="N19" s="2383"/>
      <c r="O19" s="2383"/>
    </row>
    <row r="20" spans="1:15" ht="14.25" customHeight="1" x14ac:dyDescent="0.25"/>
    <row r="21" spans="1:15" s="16" customFormat="1" ht="32.25" customHeight="1" x14ac:dyDescent="0.25">
      <c r="A21" s="2379" t="s">
        <v>1423</v>
      </c>
      <c r="B21" s="2380"/>
      <c r="C21" s="2380"/>
      <c r="D21" s="2380"/>
      <c r="E21" s="2380"/>
      <c r="F21" s="2380"/>
      <c r="G21" s="2380"/>
      <c r="H21" s="2380"/>
      <c r="I21" s="2380"/>
      <c r="J21" s="2380"/>
      <c r="K21" s="2380"/>
      <c r="L21" s="2380"/>
      <c r="M21" s="2380"/>
      <c r="N21" s="2380"/>
      <c r="O21" s="2381"/>
    </row>
    <row r="22" spans="1:15" s="16" customFormat="1" ht="15.75" customHeight="1" x14ac:dyDescent="0.25">
      <c r="A22" s="2379"/>
      <c r="B22" s="2380"/>
      <c r="C22" s="2380"/>
      <c r="D22" s="2380"/>
      <c r="E22" s="2380"/>
      <c r="F22" s="2380"/>
      <c r="G22" s="2380"/>
      <c r="H22" s="2380"/>
      <c r="I22" s="2380"/>
      <c r="J22" s="2380"/>
      <c r="K22" s="2380"/>
      <c r="L22" s="2380"/>
      <c r="M22" s="2380"/>
      <c r="N22" s="2380"/>
      <c r="O22" s="2381"/>
    </row>
    <row r="23" spans="1:15" s="16" customFormat="1" ht="15.75" customHeight="1" x14ac:dyDescent="0.25">
      <c r="A23" s="2379" t="s">
        <v>1588</v>
      </c>
      <c r="B23" s="2380"/>
      <c r="C23" s="2380"/>
      <c r="D23" s="2380"/>
      <c r="E23" s="2380"/>
      <c r="F23" s="2380"/>
      <c r="G23" s="2380"/>
      <c r="H23" s="2380"/>
      <c r="I23" s="2380"/>
      <c r="J23" s="2380"/>
      <c r="K23" s="2380"/>
      <c r="L23" s="2380"/>
      <c r="M23" s="2380"/>
      <c r="N23" s="2380"/>
      <c r="O23" s="2381"/>
    </row>
    <row r="24" spans="1:15" s="16" customFormat="1" ht="15.75" customHeight="1" x14ac:dyDescent="0.25">
      <c r="A24" s="1910"/>
      <c r="B24" s="2373"/>
      <c r="C24" s="2373"/>
      <c r="D24" s="2373"/>
      <c r="E24" s="2373"/>
      <c r="F24" s="2373"/>
      <c r="G24" s="2373"/>
      <c r="H24" s="2373"/>
      <c r="I24" s="2373"/>
      <c r="J24" s="2373"/>
      <c r="K24" s="2373"/>
      <c r="L24" s="2373"/>
      <c r="M24" s="2373"/>
      <c r="N24" s="2373"/>
      <c r="O24" s="2374"/>
    </row>
    <row r="25" spans="1:15" s="16" customFormat="1" ht="24.75" customHeight="1" x14ac:dyDescent="0.25">
      <c r="A25" s="2370" t="s">
        <v>1638</v>
      </c>
      <c r="B25" s="2371"/>
      <c r="C25" s="2371"/>
      <c r="D25" s="2371"/>
      <c r="E25" s="2371"/>
      <c r="F25" s="2371"/>
      <c r="G25" s="2371"/>
      <c r="H25" s="2371"/>
      <c r="I25" s="2371"/>
      <c r="J25" s="2371"/>
      <c r="K25" s="2371"/>
      <c r="L25" s="2371"/>
      <c r="M25" s="2371"/>
      <c r="N25" s="2371"/>
      <c r="O25" s="2372"/>
    </row>
    <row r="26" spans="1:15" s="16" customFormat="1" ht="14.25" customHeight="1" x14ac:dyDescent="0.25">
      <c r="A26" s="2370" t="s">
        <v>1701</v>
      </c>
      <c r="B26" s="2371"/>
      <c r="C26" s="2371"/>
      <c r="D26" s="2371"/>
      <c r="E26" s="2371"/>
      <c r="F26" s="2371"/>
      <c r="G26" s="2371"/>
      <c r="H26" s="2371"/>
      <c r="I26" s="2371"/>
      <c r="J26" s="2371"/>
      <c r="K26" s="2371"/>
      <c r="L26" s="2371"/>
      <c r="M26" s="2371"/>
      <c r="N26" s="2371"/>
      <c r="O26" s="2372"/>
    </row>
    <row r="27" spans="1:15" s="16" customFormat="1" ht="33" customHeight="1" x14ac:dyDescent="0.25">
      <c r="A27" s="809" t="s">
        <v>1589</v>
      </c>
      <c r="B27" s="809" t="s">
        <v>1517</v>
      </c>
      <c r="C27" s="1739" t="s">
        <v>1590</v>
      </c>
      <c r="D27" s="1740"/>
      <c r="E27" s="1740"/>
      <c r="F27" s="1740"/>
      <c r="G27" s="1740"/>
      <c r="H27" s="1740"/>
      <c r="I27" s="1741"/>
      <c r="J27" s="809" t="s">
        <v>1591</v>
      </c>
      <c r="K27" s="855" t="s">
        <v>1592</v>
      </c>
      <c r="L27" s="855" t="s">
        <v>1639</v>
      </c>
      <c r="M27" s="855" t="s">
        <v>1640</v>
      </c>
      <c r="N27" s="1739" t="s">
        <v>855</v>
      </c>
      <c r="O27" s="1741"/>
    </row>
    <row r="28" spans="1:15" s="16" customFormat="1" ht="61.5" customHeight="1" x14ac:dyDescent="0.25">
      <c r="A28" s="852">
        <v>1</v>
      </c>
      <c r="B28" s="809" t="s">
        <v>1641</v>
      </c>
      <c r="C28" s="2367" t="s">
        <v>1642</v>
      </c>
      <c r="D28" s="2368"/>
      <c r="E28" s="2368"/>
      <c r="F28" s="2368"/>
      <c r="G28" s="2368"/>
      <c r="H28" s="2368"/>
      <c r="I28" s="2369"/>
      <c r="J28" s="809" t="s">
        <v>1593</v>
      </c>
      <c r="K28" s="808"/>
      <c r="L28" s="808"/>
      <c r="M28" s="808"/>
      <c r="N28" s="2365"/>
      <c r="O28" s="2366"/>
    </row>
    <row r="29" spans="1:15" s="16" customFormat="1" ht="130.5" customHeight="1" x14ac:dyDescent="0.25">
      <c r="A29" s="852">
        <v>2</v>
      </c>
      <c r="B29" s="809" t="s">
        <v>1643</v>
      </c>
      <c r="C29" s="2367" t="s">
        <v>1644</v>
      </c>
      <c r="D29" s="2368"/>
      <c r="E29" s="2368"/>
      <c r="F29" s="2368"/>
      <c r="G29" s="2368"/>
      <c r="H29" s="2368"/>
      <c r="I29" s="2369"/>
      <c r="J29" s="809" t="s">
        <v>1593</v>
      </c>
      <c r="K29" s="808"/>
      <c r="L29" s="808"/>
      <c r="M29" s="808"/>
      <c r="N29" s="2365"/>
      <c r="O29" s="2366"/>
    </row>
    <row r="30" spans="1:15" s="16" customFormat="1" ht="49.5" customHeight="1" x14ac:dyDescent="0.25">
      <c r="A30" s="807">
        <v>3</v>
      </c>
      <c r="B30" s="809" t="s">
        <v>1645</v>
      </c>
      <c r="C30" s="2367" t="s">
        <v>1594</v>
      </c>
      <c r="D30" s="2368"/>
      <c r="E30" s="2368"/>
      <c r="F30" s="2368"/>
      <c r="G30" s="2368"/>
      <c r="H30" s="2368"/>
      <c r="I30" s="2369"/>
      <c r="J30" s="809" t="s">
        <v>1593</v>
      </c>
      <c r="K30" s="808"/>
      <c r="L30" s="808"/>
      <c r="M30" s="808"/>
      <c r="N30" s="2365"/>
      <c r="O30" s="2366"/>
    </row>
    <row r="31" spans="1:15" s="16" customFormat="1" ht="36.75" customHeight="1" x14ac:dyDescent="0.25">
      <c r="A31" s="855">
        <v>4</v>
      </c>
      <c r="B31" s="809" t="s">
        <v>1595</v>
      </c>
      <c r="C31" s="2367" t="s">
        <v>1646</v>
      </c>
      <c r="D31" s="2368"/>
      <c r="E31" s="2368"/>
      <c r="F31" s="2368"/>
      <c r="G31" s="2368"/>
      <c r="H31" s="2368"/>
      <c r="I31" s="2369"/>
      <c r="J31" s="809" t="s">
        <v>164</v>
      </c>
      <c r="K31" s="808"/>
      <c r="L31" s="808"/>
      <c r="M31" s="808"/>
      <c r="N31" s="2365"/>
      <c r="O31" s="2366"/>
    </row>
    <row r="32" spans="1:15" s="16" customFormat="1" ht="27.75" customHeight="1" x14ac:dyDescent="0.25">
      <c r="A32" s="2375" t="s">
        <v>1647</v>
      </c>
      <c r="B32" s="2375"/>
      <c r="C32" s="2375"/>
      <c r="D32" s="2375"/>
      <c r="E32" s="2375"/>
      <c r="F32" s="2375"/>
      <c r="G32" s="2375"/>
      <c r="H32" s="2375"/>
      <c r="I32" s="2375"/>
      <c r="J32" s="2375"/>
      <c r="K32" s="2375"/>
      <c r="L32" s="2375"/>
      <c r="M32" s="2375"/>
      <c r="N32" s="2375"/>
      <c r="O32" s="2375"/>
    </row>
    <row r="33" spans="1:16" s="16" customFormat="1" ht="16.5" customHeight="1" x14ac:dyDescent="0.25">
      <c r="A33" s="108"/>
      <c r="B33" s="108"/>
      <c r="C33" s="108"/>
      <c r="D33" s="108"/>
      <c r="E33" s="108"/>
      <c r="F33" s="108"/>
      <c r="G33" s="108"/>
      <c r="H33" s="108"/>
      <c r="I33" s="108"/>
      <c r="J33" s="108"/>
      <c r="K33" s="108"/>
      <c r="L33" s="108"/>
      <c r="M33" s="851"/>
      <c r="N33" s="851"/>
      <c r="O33" s="851"/>
    </row>
    <row r="34" spans="1:16" s="16" customFormat="1" ht="16.5" customHeight="1" x14ac:dyDescent="0.25">
      <c r="A34" s="2406" t="s">
        <v>1648</v>
      </c>
      <c r="B34" s="2406"/>
      <c r="C34" s="2406"/>
      <c r="D34" s="2406"/>
      <c r="E34" s="2406"/>
      <c r="F34" s="2406"/>
      <c r="G34" s="2406"/>
      <c r="H34" s="2406"/>
      <c r="I34" s="2406"/>
      <c r="J34" s="2406"/>
      <c r="K34" s="2406"/>
      <c r="L34" s="2406"/>
      <c r="M34" s="2406"/>
      <c r="N34" s="2406"/>
      <c r="O34" s="2406"/>
      <c r="P34" s="2406"/>
    </row>
    <row r="35" spans="1:16" s="16" customFormat="1" ht="16.5" customHeight="1" x14ac:dyDescent="0.25">
      <c r="A35" s="2407" t="s">
        <v>1649</v>
      </c>
      <c r="B35" s="2408"/>
      <c r="C35" s="2408"/>
      <c r="D35" s="2408"/>
      <c r="E35" s="2408"/>
      <c r="F35" s="2408"/>
      <c r="G35" s="2408"/>
      <c r="H35" s="2408"/>
      <c r="I35" s="2408"/>
      <c r="J35" s="2408"/>
      <c r="K35" s="2408"/>
      <c r="L35" s="2408"/>
      <c r="M35" s="2408"/>
      <c r="N35" s="2408"/>
      <c r="O35" s="2408"/>
      <c r="P35" s="2408"/>
    </row>
    <row r="36" spans="1:16" s="16" customFormat="1" ht="16.5" customHeight="1" x14ac:dyDescent="0.25">
      <c r="A36" s="1706"/>
      <c r="B36" s="1707"/>
      <c r="C36" s="1707"/>
      <c r="D36" s="1707"/>
      <c r="E36" s="1707"/>
      <c r="F36" s="1707"/>
      <c r="G36" s="1707"/>
      <c r="H36" s="1707"/>
      <c r="I36" s="1707"/>
      <c r="J36" s="1707"/>
      <c r="K36" s="1707"/>
      <c r="L36" s="1707"/>
      <c r="M36" s="1707"/>
      <c r="N36" s="1707"/>
      <c r="O36" s="1707"/>
      <c r="P36" s="1708"/>
    </row>
    <row r="37" spans="1:16" s="16" customFormat="1" ht="22.5" customHeight="1" x14ac:dyDescent="0.25">
      <c r="A37" s="2409" t="s">
        <v>1650</v>
      </c>
      <c r="B37" s="2410"/>
      <c r="C37" s="2410"/>
      <c r="D37" s="2410"/>
      <c r="E37" s="2410"/>
      <c r="F37" s="2410"/>
      <c r="G37" s="2410"/>
      <c r="H37" s="2410"/>
      <c r="I37" s="2410"/>
      <c r="J37" s="2410"/>
      <c r="K37" s="2410"/>
      <c r="L37" s="2410"/>
      <c r="M37" s="2410"/>
      <c r="N37" s="2410"/>
      <c r="O37" s="2410"/>
      <c r="P37" s="2411"/>
    </row>
    <row r="38" spans="1:16" s="16" customFormat="1" ht="16.5" customHeight="1" x14ac:dyDescent="0.25">
      <c r="A38" s="2412" t="s">
        <v>1693</v>
      </c>
      <c r="B38" s="2413"/>
      <c r="C38" s="2413"/>
      <c r="D38" s="2413"/>
      <c r="E38" s="2413"/>
      <c r="F38" s="2413"/>
      <c r="G38" s="2413"/>
      <c r="H38" s="2413"/>
      <c r="I38" s="2413"/>
      <c r="J38" s="2413"/>
      <c r="K38" s="2413"/>
      <c r="L38" s="2413"/>
      <c r="M38" s="2413"/>
      <c r="N38" s="2413"/>
      <c r="O38" s="2413"/>
      <c r="P38" s="2413"/>
    </row>
    <row r="39" spans="1:16" s="16" customFormat="1" ht="19.5" customHeight="1" x14ac:dyDescent="0.25">
      <c r="A39" s="2379" t="s">
        <v>1596</v>
      </c>
      <c r="B39" s="2380"/>
      <c r="C39" s="2380"/>
      <c r="D39" s="2380"/>
      <c r="E39" s="2380"/>
      <c r="F39" s="2380"/>
      <c r="G39" s="2380"/>
      <c r="H39" s="2380"/>
      <c r="I39" s="2380"/>
      <c r="J39" s="2380"/>
      <c r="K39" s="2380"/>
      <c r="L39" s="2380"/>
      <c r="M39" s="2380"/>
      <c r="N39" s="2380"/>
      <c r="O39" s="2381"/>
    </row>
    <row r="40" spans="1:16" s="16" customFormat="1" ht="136.5" customHeight="1" x14ac:dyDescent="0.25">
      <c r="A40" s="2392" t="s">
        <v>1651</v>
      </c>
      <c r="B40" s="2393"/>
      <c r="C40" s="2393"/>
      <c r="D40" s="2393"/>
      <c r="E40" s="2393"/>
      <c r="F40" s="2393"/>
      <c r="G40" s="2393"/>
      <c r="H40" s="2393"/>
      <c r="I40" s="2393"/>
      <c r="J40" s="2393"/>
      <c r="K40" s="2393"/>
      <c r="L40" s="2393"/>
      <c r="M40" s="2393"/>
      <c r="N40" s="2393"/>
      <c r="O40" s="2394"/>
    </row>
    <row r="41" spans="1:16" s="750" customFormat="1" ht="67.5" customHeight="1" x14ac:dyDescent="0.25">
      <c r="A41" s="2392" t="s">
        <v>1259</v>
      </c>
      <c r="B41" s="2393"/>
      <c r="C41" s="2393"/>
      <c r="D41" s="2393"/>
      <c r="E41" s="2393"/>
      <c r="F41" s="2393"/>
      <c r="G41" s="2393"/>
      <c r="H41" s="2393"/>
      <c r="I41" s="2393"/>
      <c r="J41" s="2393"/>
      <c r="K41" s="2393"/>
      <c r="L41" s="2393"/>
      <c r="M41" s="2393"/>
      <c r="N41" s="2393"/>
      <c r="O41" s="2394"/>
    </row>
    <row r="42" spans="1:16" s="750" customFormat="1" ht="9.75" customHeight="1" x14ac:dyDescent="0.25">
      <c r="A42" s="841"/>
      <c r="B42" s="841"/>
      <c r="C42" s="841"/>
      <c r="D42" s="841"/>
      <c r="E42" s="841"/>
      <c r="F42" s="841"/>
      <c r="G42" s="841"/>
      <c r="H42" s="841"/>
      <c r="I42" s="841"/>
      <c r="J42" s="841"/>
      <c r="K42" s="841"/>
      <c r="L42" s="841"/>
      <c r="M42" s="841"/>
      <c r="N42" s="841"/>
      <c r="O42" s="841"/>
    </row>
    <row r="43" spans="1:16" s="750" customFormat="1" ht="18.75" x14ac:dyDescent="0.25">
      <c r="A43" s="2395" t="s">
        <v>1020</v>
      </c>
      <c r="B43" s="2395"/>
      <c r="C43" s="2395"/>
      <c r="D43" s="2395"/>
      <c r="E43" s="2395"/>
      <c r="F43" s="2395"/>
      <c r="G43" s="2395"/>
      <c r="H43" s="2395"/>
      <c r="I43" s="2395"/>
      <c r="J43" s="2395"/>
      <c r="K43" s="2395"/>
      <c r="L43" s="2395"/>
      <c r="M43" s="2395"/>
      <c r="N43" s="2395"/>
      <c r="O43" s="2395"/>
    </row>
    <row r="44" spans="1:16" s="750" customFormat="1" ht="18.75" x14ac:dyDescent="0.25">
      <c r="A44" s="1828" t="s">
        <v>163</v>
      </c>
      <c r="B44" s="1828"/>
      <c r="C44" s="1828"/>
      <c r="D44" s="1828" t="s">
        <v>164</v>
      </c>
      <c r="E44" s="1828"/>
      <c r="F44" s="1919" t="s">
        <v>1652</v>
      </c>
      <c r="G44" s="1921"/>
      <c r="H44" s="2390" t="s">
        <v>1653</v>
      </c>
      <c r="I44" s="2391"/>
      <c r="J44" s="1919" t="s">
        <v>1654</v>
      </c>
      <c r="K44" s="1920"/>
      <c r="L44" s="1921"/>
      <c r="M44" s="364"/>
      <c r="N44" s="364"/>
      <c r="O44" s="364"/>
    </row>
    <row r="45" spans="1:16" s="750" customFormat="1" ht="15.75" x14ac:dyDescent="0.25">
      <c r="A45" s="1828"/>
      <c r="B45" s="1828"/>
      <c r="C45" s="1828"/>
      <c r="D45" s="1863"/>
      <c r="E45" s="1863"/>
      <c r="F45" s="1919"/>
      <c r="G45" s="1921"/>
      <c r="H45" s="2390"/>
      <c r="I45" s="2391"/>
      <c r="J45" s="2414">
        <f>(A45+(A45*D45/100/12*H45))*F45</f>
        <v>0</v>
      </c>
      <c r="K45" s="2415"/>
      <c r="L45" s="2416"/>
      <c r="M45" s="364"/>
      <c r="N45" s="364"/>
      <c r="O45" s="364"/>
    </row>
    <row r="46" spans="1:16" s="750" customFormat="1" ht="15.75" x14ac:dyDescent="0.25">
      <c r="A46" s="1828"/>
      <c r="B46" s="1828"/>
      <c r="C46" s="1828"/>
      <c r="D46" s="1863"/>
      <c r="E46" s="1863"/>
      <c r="F46" s="1919"/>
      <c r="G46" s="1921"/>
      <c r="H46" s="2390"/>
      <c r="I46" s="2391"/>
      <c r="J46" s="2414">
        <f>(A46+(A46*D46/100/12*H46))*F46</f>
        <v>0</v>
      </c>
      <c r="K46" s="2415"/>
      <c r="L46" s="2416"/>
      <c r="M46" s="364"/>
      <c r="N46" s="364"/>
      <c r="O46" s="364"/>
    </row>
    <row r="47" spans="1:16" s="750" customFormat="1" ht="15.75" x14ac:dyDescent="0.25">
      <c r="A47" s="1828"/>
      <c r="B47" s="1828"/>
      <c r="C47" s="1828"/>
      <c r="D47" s="1863"/>
      <c r="E47" s="1863"/>
      <c r="F47" s="1828"/>
      <c r="G47" s="1828"/>
      <c r="H47" s="1828"/>
      <c r="I47" s="1828"/>
      <c r="J47" s="1864">
        <f>(A47+(A47*D47/100/12*H47))*F47</f>
        <v>0</v>
      </c>
      <c r="K47" s="1864"/>
      <c r="L47" s="1864"/>
      <c r="M47" s="364"/>
      <c r="N47" s="364"/>
      <c r="O47" s="364"/>
    </row>
    <row r="48" spans="1:16" s="750" customFormat="1" ht="15.75" x14ac:dyDescent="0.25">
      <c r="A48" s="1828"/>
      <c r="B48" s="1828"/>
      <c r="C48" s="1828"/>
      <c r="D48" s="2008"/>
      <c r="E48" s="2008"/>
      <c r="F48" s="1828"/>
      <c r="G48" s="1828"/>
      <c r="H48" s="1828"/>
      <c r="I48" s="1828"/>
      <c r="J48" s="1864">
        <f>(A48+A48*D48/100*H48)*F48</f>
        <v>0</v>
      </c>
      <c r="K48" s="1864"/>
      <c r="L48" s="1864"/>
      <c r="M48" s="364"/>
      <c r="N48" s="364"/>
      <c r="O48" s="364"/>
    </row>
    <row r="49" spans="1:15" s="750" customFormat="1" ht="30" customHeight="1" x14ac:dyDescent="0.25">
      <c r="A49" s="2375" t="s">
        <v>1655</v>
      </c>
      <c r="B49" s="2375"/>
      <c r="C49" s="2375"/>
      <c r="D49" s="2375"/>
      <c r="E49" s="2375"/>
      <c r="F49" s="2375"/>
      <c r="G49" s="2375"/>
      <c r="H49" s="2375"/>
      <c r="I49" s="2375"/>
      <c r="J49" s="2375"/>
      <c r="K49" s="2375"/>
      <c r="L49" s="2375"/>
      <c r="M49" s="2375"/>
      <c r="N49" s="2375"/>
      <c r="O49" s="2375"/>
    </row>
    <row r="50" spans="1:15" s="750" customFormat="1" ht="29.25" customHeight="1" x14ac:dyDescent="0.25">
      <c r="A50" s="2375" t="s">
        <v>1656</v>
      </c>
      <c r="B50" s="2375"/>
      <c r="C50" s="2375"/>
      <c r="D50" s="2375"/>
      <c r="E50" s="2375"/>
      <c r="F50" s="2375"/>
      <c r="G50" s="2375"/>
      <c r="H50" s="2375"/>
      <c r="I50" s="2375"/>
      <c r="J50" s="2375"/>
      <c r="K50" s="2375"/>
      <c r="L50" s="2375"/>
      <c r="M50" s="2375"/>
      <c r="N50" s="2375"/>
      <c r="O50" s="2375"/>
    </row>
    <row r="51" spans="1:15" s="750" customFormat="1" ht="15.75" x14ac:dyDescent="0.25">
      <c r="A51" s="108" t="s">
        <v>1657</v>
      </c>
      <c r="B51" s="108"/>
      <c r="C51" s="108"/>
      <c r="D51" s="108"/>
      <c r="E51" s="108"/>
      <c r="F51" s="108"/>
      <c r="G51" s="108"/>
      <c r="H51" s="108"/>
      <c r="I51" s="108"/>
      <c r="J51" s="108"/>
      <c r="K51" s="108"/>
      <c r="L51" s="108"/>
      <c r="M51" s="851"/>
      <c r="N51" s="851"/>
      <c r="O51" s="851"/>
    </row>
    <row r="52" spans="1:15" ht="9.75" customHeight="1" x14ac:dyDescent="0.25">
      <c r="A52" s="411"/>
      <c r="B52" s="411"/>
      <c r="C52" s="411"/>
      <c r="D52" s="411"/>
      <c r="E52" s="845"/>
      <c r="F52" s="845"/>
      <c r="G52" s="845"/>
      <c r="H52" s="845"/>
      <c r="I52" s="411"/>
      <c r="J52" s="411"/>
      <c r="K52" s="411"/>
      <c r="L52" s="411"/>
      <c r="M52" s="411"/>
      <c r="N52" s="411"/>
      <c r="O52" s="411"/>
    </row>
    <row r="53" spans="1:15" ht="18.75" x14ac:dyDescent="0.25">
      <c r="A53" s="2378" t="s">
        <v>1424</v>
      </c>
      <c r="B53" s="2378"/>
      <c r="C53" s="2378"/>
      <c r="D53" s="2378"/>
      <c r="E53" s="2378"/>
      <c r="F53" s="2378"/>
      <c r="G53" s="2378"/>
      <c r="H53" s="2378"/>
      <c r="I53" s="2378"/>
      <c r="J53" s="2378"/>
      <c r="K53" s="2378"/>
      <c r="L53" s="2378"/>
      <c r="M53" s="2378"/>
      <c r="N53" s="2378"/>
      <c r="O53" s="2378"/>
    </row>
    <row r="54" spans="1:15" ht="69" customHeight="1" x14ac:dyDescent="0.25">
      <c r="A54" s="2375" t="s">
        <v>1597</v>
      </c>
      <c r="B54" s="2375"/>
      <c r="C54" s="2375"/>
      <c r="D54" s="2375"/>
      <c r="E54" s="2375"/>
      <c r="F54" s="2375"/>
      <c r="G54" s="2375"/>
      <c r="H54" s="2375"/>
      <c r="I54" s="2375"/>
      <c r="J54" s="2375"/>
      <c r="K54" s="2375"/>
      <c r="L54" s="2375"/>
      <c r="M54" s="2375"/>
      <c r="N54" s="2375"/>
      <c r="O54" s="2375"/>
    </row>
    <row r="55" spans="1:15" ht="9.75" customHeight="1" x14ac:dyDescent="0.25">
      <c r="A55" s="411"/>
      <c r="B55" s="411"/>
      <c r="C55" s="411"/>
      <c r="D55" s="411"/>
      <c r="E55" s="845"/>
      <c r="F55" s="845"/>
      <c r="G55" s="845"/>
      <c r="H55" s="845"/>
      <c r="I55" s="411"/>
      <c r="J55" s="411"/>
      <c r="K55" s="411"/>
      <c r="L55" s="411"/>
      <c r="M55" s="411"/>
      <c r="N55" s="411"/>
      <c r="O55" s="411"/>
    </row>
    <row r="56" spans="1:15" ht="18.75" x14ac:dyDescent="0.25">
      <c r="A56" s="2378" t="s">
        <v>1598</v>
      </c>
      <c r="B56" s="2378"/>
      <c r="C56" s="2378"/>
      <c r="D56" s="2378"/>
      <c r="E56" s="2378"/>
      <c r="F56" s="2378"/>
      <c r="G56" s="2378"/>
      <c r="H56" s="2378"/>
      <c r="I56" s="2378"/>
      <c r="J56" s="2378"/>
      <c r="K56" s="2378"/>
      <c r="L56" s="2378"/>
      <c r="M56" s="2378"/>
      <c r="N56" s="2378"/>
      <c r="O56" s="2378"/>
    </row>
    <row r="57" spans="1:15" ht="156.75" customHeight="1" x14ac:dyDescent="0.25">
      <c r="A57" s="2376" t="s">
        <v>1263</v>
      </c>
      <c r="B57" s="2376"/>
      <c r="C57" s="2376"/>
      <c r="D57" s="2376"/>
      <c r="E57" s="2376" t="s">
        <v>1658</v>
      </c>
      <c r="F57" s="2376"/>
      <c r="G57" s="2376"/>
      <c r="H57" s="2376" t="s">
        <v>1427</v>
      </c>
      <c r="I57" s="2376"/>
      <c r="J57" s="2376"/>
      <c r="K57" s="2397" t="s">
        <v>1659</v>
      </c>
      <c r="L57" s="2397"/>
      <c r="M57" s="2397"/>
      <c r="N57" s="2376" t="s">
        <v>336</v>
      </c>
      <c r="O57" s="2376"/>
    </row>
    <row r="58" spans="1:15" ht="16.5" customHeight="1" x14ac:dyDescent="0.25">
      <c r="A58" s="2388" t="s">
        <v>337</v>
      </c>
      <c r="B58" s="2396"/>
      <c r="C58" s="2396"/>
      <c r="D58" s="2396"/>
      <c r="E58" s="2396"/>
      <c r="F58" s="2396"/>
      <c r="G58" s="2396"/>
      <c r="H58" s="2396"/>
      <c r="I58" s="2396"/>
      <c r="J58" s="2396"/>
      <c r="K58" s="2396"/>
      <c r="L58" s="2396"/>
      <c r="M58" s="2396"/>
      <c r="N58" s="2396"/>
      <c r="O58" s="2389"/>
    </row>
    <row r="59" spans="1:15" ht="15.75" customHeight="1" x14ac:dyDescent="0.25">
      <c r="A59" s="2376"/>
      <c r="B59" s="2376"/>
      <c r="C59" s="2376"/>
      <c r="D59" s="2376"/>
      <c r="E59" s="2376"/>
      <c r="F59" s="2376"/>
      <c r="G59" s="2376"/>
      <c r="H59" s="2376"/>
      <c r="I59" s="2376"/>
      <c r="J59" s="2376"/>
      <c r="K59" s="2399"/>
      <c r="L59" s="2399"/>
      <c r="M59" s="2399"/>
      <c r="N59" s="2376"/>
      <c r="O59" s="2376"/>
    </row>
    <row r="60" spans="1:15" ht="11.25" customHeight="1" x14ac:dyDescent="0.25">
      <c r="A60" s="2376"/>
      <c r="B60" s="2376"/>
      <c r="C60" s="2376"/>
      <c r="D60" s="2376"/>
      <c r="E60" s="2376"/>
      <c r="F60" s="2376"/>
      <c r="G60" s="2376"/>
      <c r="H60" s="2376"/>
      <c r="I60" s="2376"/>
      <c r="J60" s="2376"/>
      <c r="K60" s="2399"/>
      <c r="L60" s="2399"/>
      <c r="M60" s="2399"/>
      <c r="N60" s="2376"/>
      <c r="O60" s="2376"/>
    </row>
    <row r="61" spans="1:15" ht="16.5" customHeight="1" x14ac:dyDescent="0.25">
      <c r="A61" s="2388" t="s">
        <v>338</v>
      </c>
      <c r="B61" s="2396"/>
      <c r="C61" s="2396"/>
      <c r="D61" s="2396"/>
      <c r="E61" s="2396"/>
      <c r="F61" s="2396"/>
      <c r="G61" s="2396"/>
      <c r="H61" s="2396"/>
      <c r="I61" s="2396"/>
      <c r="J61" s="2396"/>
      <c r="K61" s="2396"/>
      <c r="L61" s="2396"/>
      <c r="M61" s="2396"/>
      <c r="N61" s="2396"/>
      <c r="O61" s="2389"/>
    </row>
    <row r="62" spans="1:15" ht="11.25" customHeight="1" x14ac:dyDescent="0.25">
      <c r="A62" s="2376"/>
      <c r="B62" s="2376"/>
      <c r="C62" s="2376"/>
      <c r="D62" s="2376"/>
      <c r="E62" s="2376"/>
      <c r="F62" s="2376"/>
      <c r="G62" s="2376"/>
      <c r="H62" s="2376"/>
      <c r="I62" s="2376"/>
      <c r="J62" s="2376"/>
      <c r="K62" s="2399"/>
      <c r="L62" s="2399"/>
      <c r="M62" s="2399"/>
      <c r="N62" s="2376"/>
      <c r="O62" s="2376"/>
    </row>
    <row r="63" spans="1:15" ht="15.75" customHeight="1" x14ac:dyDescent="0.25">
      <c r="A63" s="2376"/>
      <c r="B63" s="2376"/>
      <c r="C63" s="2376"/>
      <c r="D63" s="2376"/>
      <c r="E63" s="2376"/>
      <c r="F63" s="2376"/>
      <c r="G63" s="2376"/>
      <c r="H63" s="2376"/>
      <c r="I63" s="2376"/>
      <c r="J63" s="2376"/>
      <c r="K63" s="2399"/>
      <c r="L63" s="2399"/>
      <c r="M63" s="2399"/>
      <c r="N63" s="2376"/>
      <c r="O63" s="2376"/>
    </row>
    <row r="64" spans="1:15" ht="36" customHeight="1" x14ac:dyDescent="0.25">
      <c r="A64" s="2398" t="s">
        <v>1599</v>
      </c>
      <c r="B64" s="2398"/>
      <c r="C64" s="2398"/>
      <c r="D64" s="2398"/>
      <c r="E64" s="2398"/>
      <c r="F64" s="2398"/>
      <c r="G64" s="2398"/>
      <c r="H64" s="2398"/>
      <c r="I64" s="2398"/>
      <c r="J64" s="2398"/>
      <c r="K64" s="2398"/>
      <c r="L64" s="2398"/>
      <c r="M64" s="2398"/>
      <c r="N64" s="2398"/>
      <c r="O64" s="2398"/>
    </row>
    <row r="65" spans="1:15" ht="14.25" customHeight="1" x14ac:dyDescent="0.25">
      <c r="A65" s="842"/>
      <c r="B65" s="842"/>
      <c r="C65" s="842"/>
      <c r="D65" s="842"/>
      <c r="E65" s="842"/>
      <c r="F65" s="842"/>
      <c r="G65" s="842"/>
      <c r="H65" s="842"/>
      <c r="I65" s="842"/>
      <c r="J65" s="842"/>
      <c r="K65" s="842"/>
      <c r="L65" s="842"/>
      <c r="M65" s="842"/>
      <c r="N65" s="842"/>
      <c r="O65" s="842"/>
    </row>
    <row r="66" spans="1:15" ht="18.75" x14ac:dyDescent="0.3">
      <c r="A66" s="815" t="s">
        <v>193</v>
      </c>
      <c r="B66" s="815"/>
      <c r="C66" s="815"/>
      <c r="D66" s="751"/>
      <c r="E66" s="751"/>
      <c r="F66" s="815"/>
      <c r="G66" s="2403" t="s">
        <v>422</v>
      </c>
      <c r="H66" s="2403"/>
      <c r="I66" s="2403"/>
      <c r="J66" s="2402" t="s">
        <v>769</v>
      </c>
      <c r="K66" s="2402"/>
      <c r="L66" s="2402"/>
      <c r="M66" s="2402" t="s">
        <v>769</v>
      </c>
      <c r="N66" s="2402"/>
      <c r="O66" s="2402"/>
    </row>
    <row r="67" spans="1:15" ht="11.25" customHeight="1" x14ac:dyDescent="0.3">
      <c r="A67" s="815"/>
      <c r="B67" s="815"/>
      <c r="C67" s="815"/>
      <c r="D67" s="751"/>
      <c r="E67" s="751"/>
      <c r="F67" s="815"/>
      <c r="G67" s="2403"/>
      <c r="H67" s="2403"/>
      <c r="I67" s="2403"/>
      <c r="J67" s="2402" t="s">
        <v>773</v>
      </c>
      <c r="K67" s="2402"/>
      <c r="L67" s="2402"/>
      <c r="M67" s="2402" t="s">
        <v>770</v>
      </c>
      <c r="N67" s="2402"/>
      <c r="O67" s="2402"/>
    </row>
    <row r="68" spans="1:15" ht="18.75" x14ac:dyDescent="0.25">
      <c r="A68" s="2401" t="s">
        <v>771</v>
      </c>
      <c r="B68" s="2401"/>
      <c r="C68" s="2401"/>
      <c r="D68" s="2401"/>
      <c r="E68" s="2401"/>
      <c r="F68" s="2401"/>
      <c r="G68" s="2401"/>
      <c r="H68" s="2401"/>
      <c r="I68" s="2401"/>
      <c r="J68" s="2402" t="s">
        <v>772</v>
      </c>
      <c r="K68" s="2402"/>
      <c r="L68" s="2402"/>
      <c r="M68" s="2402" t="s">
        <v>769</v>
      </c>
      <c r="N68" s="2402"/>
      <c r="O68" s="2402"/>
    </row>
    <row r="69" spans="1:15" ht="15.75" x14ac:dyDescent="0.25">
      <c r="A69" s="843"/>
      <c r="B69" s="843"/>
      <c r="C69" s="843"/>
      <c r="F69" s="843"/>
      <c r="G69" s="843"/>
      <c r="H69" s="843"/>
      <c r="I69" s="844"/>
      <c r="J69" s="2402" t="s">
        <v>773</v>
      </c>
      <c r="K69" s="2402"/>
      <c r="L69" s="2402"/>
      <c r="M69" s="2402" t="s">
        <v>770</v>
      </c>
      <c r="N69" s="2402"/>
      <c r="O69" s="2402"/>
    </row>
    <row r="70" spans="1:15" ht="19.5" x14ac:dyDescent="0.3">
      <c r="A70" s="751" t="s">
        <v>197</v>
      </c>
      <c r="B70" s="751"/>
      <c r="C70" s="410"/>
      <c r="F70" s="410"/>
      <c r="G70" s="410"/>
      <c r="H70" s="410"/>
    </row>
    <row r="71" spans="1:15" ht="11.25" customHeight="1" x14ac:dyDescent="0.25">
      <c r="A71" s="749"/>
      <c r="B71" s="749"/>
      <c r="C71" s="749"/>
      <c r="D71" s="749"/>
      <c r="E71" s="749"/>
      <c r="F71" s="749"/>
      <c r="G71" s="749"/>
      <c r="H71" s="749"/>
      <c r="I71" s="749"/>
      <c r="J71" s="749"/>
      <c r="K71" s="749"/>
      <c r="L71" s="749"/>
      <c r="M71" s="749"/>
      <c r="N71" s="749"/>
      <c r="O71" s="749"/>
    </row>
    <row r="72" spans="1:15" s="750" customFormat="1" ht="13.5" customHeight="1" x14ac:dyDescent="0.25">
      <c r="A72" s="2400" t="s">
        <v>1660</v>
      </c>
      <c r="B72" s="2400"/>
      <c r="C72" s="2400"/>
      <c r="D72" s="2400"/>
      <c r="E72" s="2400"/>
      <c r="F72" s="2400"/>
      <c r="G72" s="2400"/>
      <c r="H72" s="2400"/>
      <c r="I72" s="2400"/>
      <c r="J72" s="2400"/>
      <c r="K72" s="2400"/>
      <c r="L72" s="2400"/>
      <c r="M72" s="2400"/>
      <c r="N72" s="2400"/>
      <c r="O72" s="2400"/>
    </row>
    <row r="73" spans="1:15" ht="9.75" customHeight="1" x14ac:dyDescent="0.25">
      <c r="A73" s="411"/>
      <c r="B73" s="412"/>
      <c r="C73" s="412"/>
      <c r="D73" s="412"/>
      <c r="E73" s="412"/>
      <c r="F73" s="412"/>
      <c r="G73" s="412"/>
      <c r="H73" s="570"/>
      <c r="I73" s="570"/>
      <c r="J73" s="570"/>
      <c r="K73" s="571"/>
      <c r="L73" s="571"/>
      <c r="M73" s="571"/>
      <c r="N73" s="571"/>
      <c r="O73" s="571"/>
    </row>
    <row r="74" spans="1:15" ht="7.5" customHeight="1" x14ac:dyDescent="0.25">
      <c r="A74" s="364"/>
      <c r="B74" s="413"/>
      <c r="C74" s="413"/>
      <c r="D74" s="413"/>
      <c r="E74" s="413"/>
      <c r="F74" s="413"/>
      <c r="G74" s="413"/>
      <c r="H74" s="572"/>
      <c r="I74" s="572"/>
      <c r="J74" s="572"/>
      <c r="K74" s="851"/>
      <c r="L74" s="851"/>
      <c r="M74" s="851"/>
      <c r="N74" s="851"/>
      <c r="O74" s="851"/>
    </row>
    <row r="75" spans="1:15" hidden="1" x14ac:dyDescent="0.25"/>
  </sheetData>
  <mergeCells count="115">
    <mergeCell ref="A7:O7"/>
    <mergeCell ref="A8:O8"/>
    <mergeCell ref="A9:O9"/>
    <mergeCell ref="A11:H11"/>
    <mergeCell ref="H45:I45"/>
    <mergeCell ref="J47:L47"/>
    <mergeCell ref="A47:C47"/>
    <mergeCell ref="D47:E47"/>
    <mergeCell ref="F47:G47"/>
    <mergeCell ref="H47:I47"/>
    <mergeCell ref="A34:P34"/>
    <mergeCell ref="A35:P35"/>
    <mergeCell ref="A36:P36"/>
    <mergeCell ref="A37:P37"/>
    <mergeCell ref="A38:P38"/>
    <mergeCell ref="J45:L45"/>
    <mergeCell ref="A46:C46"/>
    <mergeCell ref="D46:E46"/>
    <mergeCell ref="F46:G46"/>
    <mergeCell ref="H46:I46"/>
    <mergeCell ref="J46:L46"/>
    <mergeCell ref="A45:C45"/>
    <mergeCell ref="D45:E45"/>
    <mergeCell ref="F45:G45"/>
    <mergeCell ref="G66:I66"/>
    <mergeCell ref="J66:L66"/>
    <mergeCell ref="M66:O66"/>
    <mergeCell ref="E62:G62"/>
    <mergeCell ref="H62:J62"/>
    <mergeCell ref="K62:M62"/>
    <mergeCell ref="N62:O62"/>
    <mergeCell ref="A63:D63"/>
    <mergeCell ref="E63:G63"/>
    <mergeCell ref="K63:M63"/>
    <mergeCell ref="N63:O63"/>
    <mergeCell ref="A72:O72"/>
    <mergeCell ref="A68:I68"/>
    <mergeCell ref="J68:L68"/>
    <mergeCell ref="M68:O68"/>
    <mergeCell ref="G67:I67"/>
    <mergeCell ref="J67:L67"/>
    <mergeCell ref="J69:L69"/>
    <mergeCell ref="M69:O69"/>
    <mergeCell ref="M67:O67"/>
    <mergeCell ref="N60:O60"/>
    <mergeCell ref="A64:O64"/>
    <mergeCell ref="A59:D59"/>
    <mergeCell ref="E59:G59"/>
    <mergeCell ref="H59:J59"/>
    <mergeCell ref="K59:M59"/>
    <mergeCell ref="N59:O59"/>
    <mergeCell ref="H63:J63"/>
    <mergeCell ref="A62:D62"/>
    <mergeCell ref="A61:O61"/>
    <mergeCell ref="A60:D60"/>
    <mergeCell ref="E60:G60"/>
    <mergeCell ref="H60:J60"/>
    <mergeCell ref="K60:M60"/>
    <mergeCell ref="A58:O58"/>
    <mergeCell ref="E57:G57"/>
    <mergeCell ref="H57:J57"/>
    <mergeCell ref="K57:M57"/>
    <mergeCell ref="N57:O57"/>
    <mergeCell ref="H48:I48"/>
    <mergeCell ref="J48:L48"/>
    <mergeCell ref="A49:O49"/>
    <mergeCell ref="A53:O53"/>
    <mergeCell ref="A54:O54"/>
    <mergeCell ref="A56:O56"/>
    <mergeCell ref="A48:C48"/>
    <mergeCell ref="D48:E48"/>
    <mergeCell ref="F48:G48"/>
    <mergeCell ref="A57:D57"/>
    <mergeCell ref="A50:O50"/>
    <mergeCell ref="A44:C44"/>
    <mergeCell ref="D44:E44"/>
    <mergeCell ref="F44:G44"/>
    <mergeCell ref="H44:I44"/>
    <mergeCell ref="A39:O39"/>
    <mergeCell ref="A40:O40"/>
    <mergeCell ref="A41:O41"/>
    <mergeCell ref="A43:O43"/>
    <mergeCell ref="J44:L44"/>
    <mergeCell ref="I11:O11"/>
    <mergeCell ref="L16:M16"/>
    <mergeCell ref="N16:O16"/>
    <mergeCell ref="A12:H12"/>
    <mergeCell ref="A14:O14"/>
    <mergeCell ref="A15:A16"/>
    <mergeCell ref="A23:O23"/>
    <mergeCell ref="A17:A18"/>
    <mergeCell ref="A19:O19"/>
    <mergeCell ref="A21:O21"/>
    <mergeCell ref="B15:H16"/>
    <mergeCell ref="J15:K15"/>
    <mergeCell ref="L15:M15"/>
    <mergeCell ref="N15:O15"/>
    <mergeCell ref="J16:K16"/>
    <mergeCell ref="I17:O18"/>
    <mergeCell ref="B17:H18"/>
    <mergeCell ref="A22:O22"/>
    <mergeCell ref="N31:O31"/>
    <mergeCell ref="C31:I31"/>
    <mergeCell ref="A25:O25"/>
    <mergeCell ref="A24:O24"/>
    <mergeCell ref="N28:O28"/>
    <mergeCell ref="N29:O29"/>
    <mergeCell ref="A32:O32"/>
    <mergeCell ref="N30:O30"/>
    <mergeCell ref="C30:I30"/>
    <mergeCell ref="A26:O26"/>
    <mergeCell ref="C28:I28"/>
    <mergeCell ref="C27:I27"/>
    <mergeCell ref="C29:I29"/>
    <mergeCell ref="N27:O27"/>
  </mergeCells>
  <dataValidations count="1">
    <dataValidation type="whole" allowBlank="1" showInputMessage="1" showErrorMessage="1" sqref="H45:I48 JD45:JE48 SZ45:TA48 ACV45:ACW48 AMR45:AMS48 AWN45:AWO48 BGJ45:BGK48 BQF45:BQG48 CAB45:CAC48 CJX45:CJY48 CTT45:CTU48 DDP45:DDQ48 DNL45:DNM48 DXH45:DXI48 EHD45:EHE48 EQZ45:ERA48 FAV45:FAW48 FKR45:FKS48 FUN45:FUO48 GEJ45:GEK48 GOF45:GOG48 GYB45:GYC48 HHX45:HHY48 HRT45:HRU48 IBP45:IBQ48 ILL45:ILM48 IVH45:IVI48 JFD45:JFE48 JOZ45:JPA48 JYV45:JYW48 KIR45:KIS48 KSN45:KSO48 LCJ45:LCK48 LMF45:LMG48 LWB45:LWC48 MFX45:MFY48 MPT45:MPU48 MZP45:MZQ48 NJL45:NJM48 NTH45:NTI48 ODD45:ODE48 OMZ45:ONA48 OWV45:OWW48 PGR45:PGS48 PQN45:PQO48 QAJ45:QAK48 QKF45:QKG48 QUB45:QUC48 RDX45:RDY48 RNT45:RNU48 RXP45:RXQ48 SHL45:SHM48 SRH45:SRI48 TBD45:TBE48 TKZ45:TLA48 TUV45:TUW48 UER45:UES48 UON45:UOO48 UYJ45:UYK48 VIF45:VIG48 VSB45:VSC48 WBX45:WBY48 WLT45:WLU48 WVP45:WVQ48 H65581:I65584 JD65581:JE65584 SZ65581:TA65584 ACV65581:ACW65584 AMR65581:AMS65584 AWN65581:AWO65584 BGJ65581:BGK65584 BQF65581:BQG65584 CAB65581:CAC65584 CJX65581:CJY65584 CTT65581:CTU65584 DDP65581:DDQ65584 DNL65581:DNM65584 DXH65581:DXI65584 EHD65581:EHE65584 EQZ65581:ERA65584 FAV65581:FAW65584 FKR65581:FKS65584 FUN65581:FUO65584 GEJ65581:GEK65584 GOF65581:GOG65584 GYB65581:GYC65584 HHX65581:HHY65584 HRT65581:HRU65584 IBP65581:IBQ65584 ILL65581:ILM65584 IVH65581:IVI65584 JFD65581:JFE65584 JOZ65581:JPA65584 JYV65581:JYW65584 KIR65581:KIS65584 KSN65581:KSO65584 LCJ65581:LCK65584 LMF65581:LMG65584 LWB65581:LWC65584 MFX65581:MFY65584 MPT65581:MPU65584 MZP65581:MZQ65584 NJL65581:NJM65584 NTH65581:NTI65584 ODD65581:ODE65584 OMZ65581:ONA65584 OWV65581:OWW65584 PGR65581:PGS65584 PQN65581:PQO65584 QAJ65581:QAK65584 QKF65581:QKG65584 QUB65581:QUC65584 RDX65581:RDY65584 RNT65581:RNU65584 RXP65581:RXQ65584 SHL65581:SHM65584 SRH65581:SRI65584 TBD65581:TBE65584 TKZ65581:TLA65584 TUV65581:TUW65584 UER65581:UES65584 UON65581:UOO65584 UYJ65581:UYK65584 VIF65581:VIG65584 VSB65581:VSC65584 WBX65581:WBY65584 WLT65581:WLU65584 WVP65581:WVQ65584 H131117:I131120 JD131117:JE131120 SZ131117:TA131120 ACV131117:ACW131120 AMR131117:AMS131120 AWN131117:AWO131120 BGJ131117:BGK131120 BQF131117:BQG131120 CAB131117:CAC131120 CJX131117:CJY131120 CTT131117:CTU131120 DDP131117:DDQ131120 DNL131117:DNM131120 DXH131117:DXI131120 EHD131117:EHE131120 EQZ131117:ERA131120 FAV131117:FAW131120 FKR131117:FKS131120 FUN131117:FUO131120 GEJ131117:GEK131120 GOF131117:GOG131120 GYB131117:GYC131120 HHX131117:HHY131120 HRT131117:HRU131120 IBP131117:IBQ131120 ILL131117:ILM131120 IVH131117:IVI131120 JFD131117:JFE131120 JOZ131117:JPA131120 JYV131117:JYW131120 KIR131117:KIS131120 KSN131117:KSO131120 LCJ131117:LCK131120 LMF131117:LMG131120 LWB131117:LWC131120 MFX131117:MFY131120 MPT131117:MPU131120 MZP131117:MZQ131120 NJL131117:NJM131120 NTH131117:NTI131120 ODD131117:ODE131120 OMZ131117:ONA131120 OWV131117:OWW131120 PGR131117:PGS131120 PQN131117:PQO131120 QAJ131117:QAK131120 QKF131117:QKG131120 QUB131117:QUC131120 RDX131117:RDY131120 RNT131117:RNU131120 RXP131117:RXQ131120 SHL131117:SHM131120 SRH131117:SRI131120 TBD131117:TBE131120 TKZ131117:TLA131120 TUV131117:TUW131120 UER131117:UES131120 UON131117:UOO131120 UYJ131117:UYK131120 VIF131117:VIG131120 VSB131117:VSC131120 WBX131117:WBY131120 WLT131117:WLU131120 WVP131117:WVQ131120 H196653:I196656 JD196653:JE196656 SZ196653:TA196656 ACV196653:ACW196656 AMR196653:AMS196656 AWN196653:AWO196656 BGJ196653:BGK196656 BQF196653:BQG196656 CAB196653:CAC196656 CJX196653:CJY196656 CTT196653:CTU196656 DDP196653:DDQ196656 DNL196653:DNM196656 DXH196653:DXI196656 EHD196653:EHE196656 EQZ196653:ERA196656 FAV196653:FAW196656 FKR196653:FKS196656 FUN196653:FUO196656 GEJ196653:GEK196656 GOF196653:GOG196656 GYB196653:GYC196656 HHX196653:HHY196656 HRT196653:HRU196656 IBP196653:IBQ196656 ILL196653:ILM196656 IVH196653:IVI196656 JFD196653:JFE196656 JOZ196653:JPA196656 JYV196653:JYW196656 KIR196653:KIS196656 KSN196653:KSO196656 LCJ196653:LCK196656 LMF196653:LMG196656 LWB196653:LWC196656 MFX196653:MFY196656 MPT196653:MPU196656 MZP196653:MZQ196656 NJL196653:NJM196656 NTH196653:NTI196656 ODD196653:ODE196656 OMZ196653:ONA196656 OWV196653:OWW196656 PGR196653:PGS196656 PQN196653:PQO196656 QAJ196653:QAK196656 QKF196653:QKG196656 QUB196653:QUC196656 RDX196653:RDY196656 RNT196653:RNU196656 RXP196653:RXQ196656 SHL196653:SHM196656 SRH196653:SRI196656 TBD196653:TBE196656 TKZ196653:TLA196656 TUV196653:TUW196656 UER196653:UES196656 UON196653:UOO196656 UYJ196653:UYK196656 VIF196653:VIG196656 VSB196653:VSC196656 WBX196653:WBY196656 WLT196653:WLU196656 WVP196653:WVQ196656 H262189:I262192 JD262189:JE262192 SZ262189:TA262192 ACV262189:ACW262192 AMR262189:AMS262192 AWN262189:AWO262192 BGJ262189:BGK262192 BQF262189:BQG262192 CAB262189:CAC262192 CJX262189:CJY262192 CTT262189:CTU262192 DDP262189:DDQ262192 DNL262189:DNM262192 DXH262189:DXI262192 EHD262189:EHE262192 EQZ262189:ERA262192 FAV262189:FAW262192 FKR262189:FKS262192 FUN262189:FUO262192 GEJ262189:GEK262192 GOF262189:GOG262192 GYB262189:GYC262192 HHX262189:HHY262192 HRT262189:HRU262192 IBP262189:IBQ262192 ILL262189:ILM262192 IVH262189:IVI262192 JFD262189:JFE262192 JOZ262189:JPA262192 JYV262189:JYW262192 KIR262189:KIS262192 KSN262189:KSO262192 LCJ262189:LCK262192 LMF262189:LMG262192 LWB262189:LWC262192 MFX262189:MFY262192 MPT262189:MPU262192 MZP262189:MZQ262192 NJL262189:NJM262192 NTH262189:NTI262192 ODD262189:ODE262192 OMZ262189:ONA262192 OWV262189:OWW262192 PGR262189:PGS262192 PQN262189:PQO262192 QAJ262189:QAK262192 QKF262189:QKG262192 QUB262189:QUC262192 RDX262189:RDY262192 RNT262189:RNU262192 RXP262189:RXQ262192 SHL262189:SHM262192 SRH262189:SRI262192 TBD262189:TBE262192 TKZ262189:TLA262192 TUV262189:TUW262192 UER262189:UES262192 UON262189:UOO262192 UYJ262189:UYK262192 VIF262189:VIG262192 VSB262189:VSC262192 WBX262189:WBY262192 WLT262189:WLU262192 WVP262189:WVQ262192 H327725:I327728 JD327725:JE327728 SZ327725:TA327728 ACV327725:ACW327728 AMR327725:AMS327728 AWN327725:AWO327728 BGJ327725:BGK327728 BQF327725:BQG327728 CAB327725:CAC327728 CJX327725:CJY327728 CTT327725:CTU327728 DDP327725:DDQ327728 DNL327725:DNM327728 DXH327725:DXI327728 EHD327725:EHE327728 EQZ327725:ERA327728 FAV327725:FAW327728 FKR327725:FKS327728 FUN327725:FUO327728 GEJ327725:GEK327728 GOF327725:GOG327728 GYB327725:GYC327728 HHX327725:HHY327728 HRT327725:HRU327728 IBP327725:IBQ327728 ILL327725:ILM327728 IVH327725:IVI327728 JFD327725:JFE327728 JOZ327725:JPA327728 JYV327725:JYW327728 KIR327725:KIS327728 KSN327725:KSO327728 LCJ327725:LCK327728 LMF327725:LMG327728 LWB327725:LWC327728 MFX327725:MFY327728 MPT327725:MPU327728 MZP327725:MZQ327728 NJL327725:NJM327728 NTH327725:NTI327728 ODD327725:ODE327728 OMZ327725:ONA327728 OWV327725:OWW327728 PGR327725:PGS327728 PQN327725:PQO327728 QAJ327725:QAK327728 QKF327725:QKG327728 QUB327725:QUC327728 RDX327725:RDY327728 RNT327725:RNU327728 RXP327725:RXQ327728 SHL327725:SHM327728 SRH327725:SRI327728 TBD327725:TBE327728 TKZ327725:TLA327728 TUV327725:TUW327728 UER327725:UES327728 UON327725:UOO327728 UYJ327725:UYK327728 VIF327725:VIG327728 VSB327725:VSC327728 WBX327725:WBY327728 WLT327725:WLU327728 WVP327725:WVQ327728 H393261:I393264 JD393261:JE393264 SZ393261:TA393264 ACV393261:ACW393264 AMR393261:AMS393264 AWN393261:AWO393264 BGJ393261:BGK393264 BQF393261:BQG393264 CAB393261:CAC393264 CJX393261:CJY393264 CTT393261:CTU393264 DDP393261:DDQ393264 DNL393261:DNM393264 DXH393261:DXI393264 EHD393261:EHE393264 EQZ393261:ERA393264 FAV393261:FAW393264 FKR393261:FKS393264 FUN393261:FUO393264 GEJ393261:GEK393264 GOF393261:GOG393264 GYB393261:GYC393264 HHX393261:HHY393264 HRT393261:HRU393264 IBP393261:IBQ393264 ILL393261:ILM393264 IVH393261:IVI393264 JFD393261:JFE393264 JOZ393261:JPA393264 JYV393261:JYW393264 KIR393261:KIS393264 KSN393261:KSO393264 LCJ393261:LCK393264 LMF393261:LMG393264 LWB393261:LWC393264 MFX393261:MFY393264 MPT393261:MPU393264 MZP393261:MZQ393264 NJL393261:NJM393264 NTH393261:NTI393264 ODD393261:ODE393264 OMZ393261:ONA393264 OWV393261:OWW393264 PGR393261:PGS393264 PQN393261:PQO393264 QAJ393261:QAK393264 QKF393261:QKG393264 QUB393261:QUC393264 RDX393261:RDY393264 RNT393261:RNU393264 RXP393261:RXQ393264 SHL393261:SHM393264 SRH393261:SRI393264 TBD393261:TBE393264 TKZ393261:TLA393264 TUV393261:TUW393264 UER393261:UES393264 UON393261:UOO393264 UYJ393261:UYK393264 VIF393261:VIG393264 VSB393261:VSC393264 WBX393261:WBY393264 WLT393261:WLU393264 WVP393261:WVQ393264 H458797:I458800 JD458797:JE458800 SZ458797:TA458800 ACV458797:ACW458800 AMR458797:AMS458800 AWN458797:AWO458800 BGJ458797:BGK458800 BQF458797:BQG458800 CAB458797:CAC458800 CJX458797:CJY458800 CTT458797:CTU458800 DDP458797:DDQ458800 DNL458797:DNM458800 DXH458797:DXI458800 EHD458797:EHE458800 EQZ458797:ERA458800 FAV458797:FAW458800 FKR458797:FKS458800 FUN458797:FUO458800 GEJ458797:GEK458800 GOF458797:GOG458800 GYB458797:GYC458800 HHX458797:HHY458800 HRT458797:HRU458800 IBP458797:IBQ458800 ILL458797:ILM458800 IVH458797:IVI458800 JFD458797:JFE458800 JOZ458797:JPA458800 JYV458797:JYW458800 KIR458797:KIS458800 KSN458797:KSO458800 LCJ458797:LCK458800 LMF458797:LMG458800 LWB458797:LWC458800 MFX458797:MFY458800 MPT458797:MPU458800 MZP458797:MZQ458800 NJL458797:NJM458800 NTH458797:NTI458800 ODD458797:ODE458800 OMZ458797:ONA458800 OWV458797:OWW458800 PGR458797:PGS458800 PQN458797:PQO458800 QAJ458797:QAK458800 QKF458797:QKG458800 QUB458797:QUC458800 RDX458797:RDY458800 RNT458797:RNU458800 RXP458797:RXQ458800 SHL458797:SHM458800 SRH458797:SRI458800 TBD458797:TBE458800 TKZ458797:TLA458800 TUV458797:TUW458800 UER458797:UES458800 UON458797:UOO458800 UYJ458797:UYK458800 VIF458797:VIG458800 VSB458797:VSC458800 WBX458797:WBY458800 WLT458797:WLU458800 WVP458797:WVQ458800 H524333:I524336 JD524333:JE524336 SZ524333:TA524336 ACV524333:ACW524336 AMR524333:AMS524336 AWN524333:AWO524336 BGJ524333:BGK524336 BQF524333:BQG524336 CAB524333:CAC524336 CJX524333:CJY524336 CTT524333:CTU524336 DDP524333:DDQ524336 DNL524333:DNM524336 DXH524333:DXI524336 EHD524333:EHE524336 EQZ524333:ERA524336 FAV524333:FAW524336 FKR524333:FKS524336 FUN524333:FUO524336 GEJ524333:GEK524336 GOF524333:GOG524336 GYB524333:GYC524336 HHX524333:HHY524336 HRT524333:HRU524336 IBP524333:IBQ524336 ILL524333:ILM524336 IVH524333:IVI524336 JFD524333:JFE524336 JOZ524333:JPA524336 JYV524333:JYW524336 KIR524333:KIS524336 KSN524333:KSO524336 LCJ524333:LCK524336 LMF524333:LMG524336 LWB524333:LWC524336 MFX524333:MFY524336 MPT524333:MPU524336 MZP524333:MZQ524336 NJL524333:NJM524336 NTH524333:NTI524336 ODD524333:ODE524336 OMZ524333:ONA524336 OWV524333:OWW524336 PGR524333:PGS524336 PQN524333:PQO524336 QAJ524333:QAK524336 QKF524333:QKG524336 QUB524333:QUC524336 RDX524333:RDY524336 RNT524333:RNU524336 RXP524333:RXQ524336 SHL524333:SHM524336 SRH524333:SRI524336 TBD524333:TBE524336 TKZ524333:TLA524336 TUV524333:TUW524336 UER524333:UES524336 UON524333:UOO524336 UYJ524333:UYK524336 VIF524333:VIG524336 VSB524333:VSC524336 WBX524333:WBY524336 WLT524333:WLU524336 WVP524333:WVQ524336 H589869:I589872 JD589869:JE589872 SZ589869:TA589872 ACV589869:ACW589872 AMR589869:AMS589872 AWN589869:AWO589872 BGJ589869:BGK589872 BQF589869:BQG589872 CAB589869:CAC589872 CJX589869:CJY589872 CTT589869:CTU589872 DDP589869:DDQ589872 DNL589869:DNM589872 DXH589869:DXI589872 EHD589869:EHE589872 EQZ589869:ERA589872 FAV589869:FAW589872 FKR589869:FKS589872 FUN589869:FUO589872 GEJ589869:GEK589872 GOF589869:GOG589872 GYB589869:GYC589872 HHX589869:HHY589872 HRT589869:HRU589872 IBP589869:IBQ589872 ILL589869:ILM589872 IVH589869:IVI589872 JFD589869:JFE589872 JOZ589869:JPA589872 JYV589869:JYW589872 KIR589869:KIS589872 KSN589869:KSO589872 LCJ589869:LCK589872 LMF589869:LMG589872 LWB589869:LWC589872 MFX589869:MFY589872 MPT589869:MPU589872 MZP589869:MZQ589872 NJL589869:NJM589872 NTH589869:NTI589872 ODD589869:ODE589872 OMZ589869:ONA589872 OWV589869:OWW589872 PGR589869:PGS589872 PQN589869:PQO589872 QAJ589869:QAK589872 QKF589869:QKG589872 QUB589869:QUC589872 RDX589869:RDY589872 RNT589869:RNU589872 RXP589869:RXQ589872 SHL589869:SHM589872 SRH589869:SRI589872 TBD589869:TBE589872 TKZ589869:TLA589872 TUV589869:TUW589872 UER589869:UES589872 UON589869:UOO589872 UYJ589869:UYK589872 VIF589869:VIG589872 VSB589869:VSC589872 WBX589869:WBY589872 WLT589869:WLU589872 WVP589869:WVQ589872 H655405:I655408 JD655405:JE655408 SZ655405:TA655408 ACV655405:ACW655408 AMR655405:AMS655408 AWN655405:AWO655408 BGJ655405:BGK655408 BQF655405:BQG655408 CAB655405:CAC655408 CJX655405:CJY655408 CTT655405:CTU655408 DDP655405:DDQ655408 DNL655405:DNM655408 DXH655405:DXI655408 EHD655405:EHE655408 EQZ655405:ERA655408 FAV655405:FAW655408 FKR655405:FKS655408 FUN655405:FUO655408 GEJ655405:GEK655408 GOF655405:GOG655408 GYB655405:GYC655408 HHX655405:HHY655408 HRT655405:HRU655408 IBP655405:IBQ655408 ILL655405:ILM655408 IVH655405:IVI655408 JFD655405:JFE655408 JOZ655405:JPA655408 JYV655405:JYW655408 KIR655405:KIS655408 KSN655405:KSO655408 LCJ655405:LCK655408 LMF655405:LMG655408 LWB655405:LWC655408 MFX655405:MFY655408 MPT655405:MPU655408 MZP655405:MZQ655408 NJL655405:NJM655408 NTH655405:NTI655408 ODD655405:ODE655408 OMZ655405:ONA655408 OWV655405:OWW655408 PGR655405:PGS655408 PQN655405:PQO655408 QAJ655405:QAK655408 QKF655405:QKG655408 QUB655405:QUC655408 RDX655405:RDY655408 RNT655405:RNU655408 RXP655405:RXQ655408 SHL655405:SHM655408 SRH655405:SRI655408 TBD655405:TBE655408 TKZ655405:TLA655408 TUV655405:TUW655408 UER655405:UES655408 UON655405:UOO655408 UYJ655405:UYK655408 VIF655405:VIG655408 VSB655405:VSC655408 WBX655405:WBY655408 WLT655405:WLU655408 WVP655405:WVQ655408 H720941:I720944 JD720941:JE720944 SZ720941:TA720944 ACV720941:ACW720944 AMR720941:AMS720944 AWN720941:AWO720944 BGJ720941:BGK720944 BQF720941:BQG720944 CAB720941:CAC720944 CJX720941:CJY720944 CTT720941:CTU720944 DDP720941:DDQ720944 DNL720941:DNM720944 DXH720941:DXI720944 EHD720941:EHE720944 EQZ720941:ERA720944 FAV720941:FAW720944 FKR720941:FKS720944 FUN720941:FUO720944 GEJ720941:GEK720944 GOF720941:GOG720944 GYB720941:GYC720944 HHX720941:HHY720944 HRT720941:HRU720944 IBP720941:IBQ720944 ILL720941:ILM720944 IVH720941:IVI720944 JFD720941:JFE720944 JOZ720941:JPA720944 JYV720941:JYW720944 KIR720941:KIS720944 KSN720941:KSO720944 LCJ720941:LCK720944 LMF720941:LMG720944 LWB720941:LWC720944 MFX720941:MFY720944 MPT720941:MPU720944 MZP720941:MZQ720944 NJL720941:NJM720944 NTH720941:NTI720944 ODD720941:ODE720944 OMZ720941:ONA720944 OWV720941:OWW720944 PGR720941:PGS720944 PQN720941:PQO720944 QAJ720941:QAK720944 QKF720941:QKG720944 QUB720941:QUC720944 RDX720941:RDY720944 RNT720941:RNU720944 RXP720941:RXQ720944 SHL720941:SHM720944 SRH720941:SRI720944 TBD720941:TBE720944 TKZ720941:TLA720944 TUV720941:TUW720944 UER720941:UES720944 UON720941:UOO720944 UYJ720941:UYK720944 VIF720941:VIG720944 VSB720941:VSC720944 WBX720941:WBY720944 WLT720941:WLU720944 WVP720941:WVQ720944 H786477:I786480 JD786477:JE786480 SZ786477:TA786480 ACV786477:ACW786480 AMR786477:AMS786480 AWN786477:AWO786480 BGJ786477:BGK786480 BQF786477:BQG786480 CAB786477:CAC786480 CJX786477:CJY786480 CTT786477:CTU786480 DDP786477:DDQ786480 DNL786477:DNM786480 DXH786477:DXI786480 EHD786477:EHE786480 EQZ786477:ERA786480 FAV786477:FAW786480 FKR786477:FKS786480 FUN786477:FUO786480 GEJ786477:GEK786480 GOF786477:GOG786480 GYB786477:GYC786480 HHX786477:HHY786480 HRT786477:HRU786480 IBP786477:IBQ786480 ILL786477:ILM786480 IVH786477:IVI786480 JFD786477:JFE786480 JOZ786477:JPA786480 JYV786477:JYW786480 KIR786477:KIS786480 KSN786477:KSO786480 LCJ786477:LCK786480 LMF786477:LMG786480 LWB786477:LWC786480 MFX786477:MFY786480 MPT786477:MPU786480 MZP786477:MZQ786480 NJL786477:NJM786480 NTH786477:NTI786480 ODD786477:ODE786480 OMZ786477:ONA786480 OWV786477:OWW786480 PGR786477:PGS786480 PQN786477:PQO786480 QAJ786477:QAK786480 QKF786477:QKG786480 QUB786477:QUC786480 RDX786477:RDY786480 RNT786477:RNU786480 RXP786477:RXQ786480 SHL786477:SHM786480 SRH786477:SRI786480 TBD786477:TBE786480 TKZ786477:TLA786480 TUV786477:TUW786480 UER786477:UES786480 UON786477:UOO786480 UYJ786477:UYK786480 VIF786477:VIG786480 VSB786477:VSC786480 WBX786477:WBY786480 WLT786477:WLU786480 WVP786477:WVQ786480 H852013:I852016 JD852013:JE852016 SZ852013:TA852016 ACV852013:ACW852016 AMR852013:AMS852016 AWN852013:AWO852016 BGJ852013:BGK852016 BQF852013:BQG852016 CAB852013:CAC852016 CJX852013:CJY852016 CTT852013:CTU852016 DDP852013:DDQ852016 DNL852013:DNM852016 DXH852013:DXI852016 EHD852013:EHE852016 EQZ852013:ERA852016 FAV852013:FAW852016 FKR852013:FKS852016 FUN852013:FUO852016 GEJ852013:GEK852016 GOF852013:GOG852016 GYB852013:GYC852016 HHX852013:HHY852016 HRT852013:HRU852016 IBP852013:IBQ852016 ILL852013:ILM852016 IVH852013:IVI852016 JFD852013:JFE852016 JOZ852013:JPA852016 JYV852013:JYW852016 KIR852013:KIS852016 KSN852013:KSO852016 LCJ852013:LCK852016 LMF852013:LMG852016 LWB852013:LWC852016 MFX852013:MFY852016 MPT852013:MPU852016 MZP852013:MZQ852016 NJL852013:NJM852016 NTH852013:NTI852016 ODD852013:ODE852016 OMZ852013:ONA852016 OWV852013:OWW852016 PGR852013:PGS852016 PQN852013:PQO852016 QAJ852013:QAK852016 QKF852013:QKG852016 QUB852013:QUC852016 RDX852013:RDY852016 RNT852013:RNU852016 RXP852013:RXQ852016 SHL852013:SHM852016 SRH852013:SRI852016 TBD852013:TBE852016 TKZ852013:TLA852016 TUV852013:TUW852016 UER852013:UES852016 UON852013:UOO852016 UYJ852013:UYK852016 VIF852013:VIG852016 VSB852013:VSC852016 WBX852013:WBY852016 WLT852013:WLU852016 WVP852013:WVQ852016 H917549:I917552 JD917549:JE917552 SZ917549:TA917552 ACV917549:ACW917552 AMR917549:AMS917552 AWN917549:AWO917552 BGJ917549:BGK917552 BQF917549:BQG917552 CAB917549:CAC917552 CJX917549:CJY917552 CTT917549:CTU917552 DDP917549:DDQ917552 DNL917549:DNM917552 DXH917549:DXI917552 EHD917549:EHE917552 EQZ917549:ERA917552 FAV917549:FAW917552 FKR917549:FKS917552 FUN917549:FUO917552 GEJ917549:GEK917552 GOF917549:GOG917552 GYB917549:GYC917552 HHX917549:HHY917552 HRT917549:HRU917552 IBP917549:IBQ917552 ILL917549:ILM917552 IVH917549:IVI917552 JFD917549:JFE917552 JOZ917549:JPA917552 JYV917549:JYW917552 KIR917549:KIS917552 KSN917549:KSO917552 LCJ917549:LCK917552 LMF917549:LMG917552 LWB917549:LWC917552 MFX917549:MFY917552 MPT917549:MPU917552 MZP917549:MZQ917552 NJL917549:NJM917552 NTH917549:NTI917552 ODD917549:ODE917552 OMZ917549:ONA917552 OWV917549:OWW917552 PGR917549:PGS917552 PQN917549:PQO917552 QAJ917549:QAK917552 QKF917549:QKG917552 QUB917549:QUC917552 RDX917549:RDY917552 RNT917549:RNU917552 RXP917549:RXQ917552 SHL917549:SHM917552 SRH917549:SRI917552 TBD917549:TBE917552 TKZ917549:TLA917552 TUV917549:TUW917552 UER917549:UES917552 UON917549:UOO917552 UYJ917549:UYK917552 VIF917549:VIG917552 VSB917549:VSC917552 WBX917549:WBY917552 WLT917549:WLU917552 WVP917549:WVQ917552 H983085:I983088 JD983085:JE983088 SZ983085:TA983088 ACV983085:ACW983088 AMR983085:AMS983088 AWN983085:AWO983088 BGJ983085:BGK983088 BQF983085:BQG983088 CAB983085:CAC983088 CJX983085:CJY983088 CTT983085:CTU983088 DDP983085:DDQ983088 DNL983085:DNM983088 DXH983085:DXI983088 EHD983085:EHE983088 EQZ983085:ERA983088 FAV983085:FAW983088 FKR983085:FKS983088 FUN983085:FUO983088 GEJ983085:GEK983088 GOF983085:GOG983088 GYB983085:GYC983088 HHX983085:HHY983088 HRT983085:HRU983088 IBP983085:IBQ983088 ILL983085:ILM983088 IVH983085:IVI983088 JFD983085:JFE983088 JOZ983085:JPA983088 JYV983085:JYW983088 KIR983085:KIS983088 KSN983085:KSO983088 LCJ983085:LCK983088 LMF983085:LMG983088 LWB983085:LWC983088 MFX983085:MFY983088 MPT983085:MPU983088 MZP983085:MZQ983088 NJL983085:NJM983088 NTH983085:NTI983088 ODD983085:ODE983088 OMZ983085:ONA983088 OWV983085:OWW983088 PGR983085:PGS983088 PQN983085:PQO983088 QAJ983085:QAK983088 QKF983085:QKG983088 QUB983085:QUC983088 RDX983085:RDY983088 RNT983085:RNU983088 RXP983085:RXQ983088 SHL983085:SHM983088 SRH983085:SRI983088 TBD983085:TBE983088 TKZ983085:TLA983088 TUV983085:TUW983088 UER983085:UES983088 UON983085:UOO983088 UYJ983085:UYK983088 VIF983085:VIG983088 VSB983085:VSC983088 WBX983085:WBY983088 WLT983085:WLU983088 WVP983085:WVQ983088">
      <formula1>1</formula1>
      <formula2>12</formula2>
    </dataValidation>
  </dataValidations>
  <pageMargins left="0.7" right="0.7" top="0.75" bottom="0.75" header="0.3" footer="0.3"/>
  <pageSetup paperSize="9" scale="74" fitToHeight="0" orientation="landscape" r:id="rId1"/>
  <rowBreaks count="2" manualBreakCount="2">
    <brk id="22" max="14" man="1"/>
    <brk id="40" max="14"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selection sqref="A1:XFD1048576"/>
    </sheetView>
  </sheetViews>
  <sheetFormatPr defaultRowHeight="15" x14ac:dyDescent="0.25"/>
  <cols>
    <col min="1" max="1" width="5" style="595" customWidth="1"/>
    <col min="2" max="2" width="75.7109375" style="595" customWidth="1"/>
    <col min="3" max="3" width="41.140625" style="595" customWidth="1"/>
    <col min="4" max="256" width="9.140625" style="595"/>
    <col min="257" max="257" width="5" style="595" customWidth="1"/>
    <col min="258" max="258" width="75.7109375" style="595" customWidth="1"/>
    <col min="259" max="259" width="41.140625" style="595" customWidth="1"/>
    <col min="260" max="512" width="9.140625" style="595"/>
    <col min="513" max="513" width="5" style="595" customWidth="1"/>
    <col min="514" max="514" width="75.7109375" style="595" customWidth="1"/>
    <col min="515" max="515" width="41.140625" style="595" customWidth="1"/>
    <col min="516" max="768" width="9.140625" style="595"/>
    <col min="769" max="769" width="5" style="595" customWidth="1"/>
    <col min="770" max="770" width="75.7109375" style="595" customWidth="1"/>
    <col min="771" max="771" width="41.140625" style="595" customWidth="1"/>
    <col min="772" max="1024" width="9.140625" style="595"/>
    <col min="1025" max="1025" width="5" style="595" customWidth="1"/>
    <col min="1026" max="1026" width="75.7109375" style="595" customWidth="1"/>
    <col min="1027" max="1027" width="41.140625" style="595" customWidth="1"/>
    <col min="1028" max="1280" width="9.140625" style="595"/>
    <col min="1281" max="1281" width="5" style="595" customWidth="1"/>
    <col min="1282" max="1282" width="75.7109375" style="595" customWidth="1"/>
    <col min="1283" max="1283" width="41.140625" style="595" customWidth="1"/>
    <col min="1284" max="1536" width="9.140625" style="595"/>
    <col min="1537" max="1537" width="5" style="595" customWidth="1"/>
    <col min="1538" max="1538" width="75.7109375" style="595" customWidth="1"/>
    <col min="1539" max="1539" width="41.140625" style="595" customWidth="1"/>
    <col min="1540" max="1792" width="9.140625" style="595"/>
    <col min="1793" max="1793" width="5" style="595" customWidth="1"/>
    <col min="1794" max="1794" width="75.7109375" style="595" customWidth="1"/>
    <col min="1795" max="1795" width="41.140625" style="595" customWidth="1"/>
    <col min="1796" max="2048" width="9.140625" style="595"/>
    <col min="2049" max="2049" width="5" style="595" customWidth="1"/>
    <col min="2050" max="2050" width="75.7109375" style="595" customWidth="1"/>
    <col min="2051" max="2051" width="41.140625" style="595" customWidth="1"/>
    <col min="2052" max="2304" width="9.140625" style="595"/>
    <col min="2305" max="2305" width="5" style="595" customWidth="1"/>
    <col min="2306" max="2306" width="75.7109375" style="595" customWidth="1"/>
    <col min="2307" max="2307" width="41.140625" style="595" customWidth="1"/>
    <col min="2308" max="2560" width="9.140625" style="595"/>
    <col min="2561" max="2561" width="5" style="595" customWidth="1"/>
    <col min="2562" max="2562" width="75.7109375" style="595" customWidth="1"/>
    <col min="2563" max="2563" width="41.140625" style="595" customWidth="1"/>
    <col min="2564" max="2816" width="9.140625" style="595"/>
    <col min="2817" max="2817" width="5" style="595" customWidth="1"/>
    <col min="2818" max="2818" width="75.7109375" style="595" customWidth="1"/>
    <col min="2819" max="2819" width="41.140625" style="595" customWidth="1"/>
    <col min="2820" max="3072" width="9.140625" style="595"/>
    <col min="3073" max="3073" width="5" style="595" customWidth="1"/>
    <col min="3074" max="3074" width="75.7109375" style="595" customWidth="1"/>
    <col min="3075" max="3075" width="41.140625" style="595" customWidth="1"/>
    <col min="3076" max="3328" width="9.140625" style="595"/>
    <col min="3329" max="3329" width="5" style="595" customWidth="1"/>
    <col min="3330" max="3330" width="75.7109375" style="595" customWidth="1"/>
    <col min="3331" max="3331" width="41.140625" style="595" customWidth="1"/>
    <col min="3332" max="3584" width="9.140625" style="595"/>
    <col min="3585" max="3585" width="5" style="595" customWidth="1"/>
    <col min="3586" max="3586" width="75.7109375" style="595" customWidth="1"/>
    <col min="3587" max="3587" width="41.140625" style="595" customWidth="1"/>
    <col min="3588" max="3840" width="9.140625" style="595"/>
    <col min="3841" max="3841" width="5" style="595" customWidth="1"/>
    <col min="3842" max="3842" width="75.7109375" style="595" customWidth="1"/>
    <col min="3843" max="3843" width="41.140625" style="595" customWidth="1"/>
    <col min="3844" max="4096" width="9.140625" style="595"/>
    <col min="4097" max="4097" width="5" style="595" customWidth="1"/>
    <col min="4098" max="4098" width="75.7109375" style="595" customWidth="1"/>
    <col min="4099" max="4099" width="41.140625" style="595" customWidth="1"/>
    <col min="4100" max="4352" width="9.140625" style="595"/>
    <col min="4353" max="4353" width="5" style="595" customWidth="1"/>
    <col min="4354" max="4354" width="75.7109375" style="595" customWidth="1"/>
    <col min="4355" max="4355" width="41.140625" style="595" customWidth="1"/>
    <col min="4356" max="4608" width="9.140625" style="595"/>
    <col min="4609" max="4609" width="5" style="595" customWidth="1"/>
    <col min="4610" max="4610" width="75.7109375" style="595" customWidth="1"/>
    <col min="4611" max="4611" width="41.140625" style="595" customWidth="1"/>
    <col min="4612" max="4864" width="9.140625" style="595"/>
    <col min="4865" max="4865" width="5" style="595" customWidth="1"/>
    <col min="4866" max="4866" width="75.7109375" style="595" customWidth="1"/>
    <col min="4867" max="4867" width="41.140625" style="595" customWidth="1"/>
    <col min="4868" max="5120" width="9.140625" style="595"/>
    <col min="5121" max="5121" width="5" style="595" customWidth="1"/>
    <col min="5122" max="5122" width="75.7109375" style="595" customWidth="1"/>
    <col min="5123" max="5123" width="41.140625" style="595" customWidth="1"/>
    <col min="5124" max="5376" width="9.140625" style="595"/>
    <col min="5377" max="5377" width="5" style="595" customWidth="1"/>
    <col min="5378" max="5378" width="75.7109375" style="595" customWidth="1"/>
    <col min="5379" max="5379" width="41.140625" style="595" customWidth="1"/>
    <col min="5380" max="5632" width="9.140625" style="595"/>
    <col min="5633" max="5633" width="5" style="595" customWidth="1"/>
    <col min="5634" max="5634" width="75.7109375" style="595" customWidth="1"/>
    <col min="5635" max="5635" width="41.140625" style="595" customWidth="1"/>
    <col min="5636" max="5888" width="9.140625" style="595"/>
    <col min="5889" max="5889" width="5" style="595" customWidth="1"/>
    <col min="5890" max="5890" width="75.7109375" style="595" customWidth="1"/>
    <col min="5891" max="5891" width="41.140625" style="595" customWidth="1"/>
    <col min="5892" max="6144" width="9.140625" style="595"/>
    <col min="6145" max="6145" width="5" style="595" customWidth="1"/>
    <col min="6146" max="6146" width="75.7109375" style="595" customWidth="1"/>
    <col min="6147" max="6147" width="41.140625" style="595" customWidth="1"/>
    <col min="6148" max="6400" width="9.140625" style="595"/>
    <col min="6401" max="6401" width="5" style="595" customWidth="1"/>
    <col min="6402" max="6402" width="75.7109375" style="595" customWidth="1"/>
    <col min="6403" max="6403" width="41.140625" style="595" customWidth="1"/>
    <col min="6404" max="6656" width="9.140625" style="595"/>
    <col min="6657" max="6657" width="5" style="595" customWidth="1"/>
    <col min="6658" max="6658" width="75.7109375" style="595" customWidth="1"/>
    <col min="6659" max="6659" width="41.140625" style="595" customWidth="1"/>
    <col min="6660" max="6912" width="9.140625" style="595"/>
    <col min="6913" max="6913" width="5" style="595" customWidth="1"/>
    <col min="6914" max="6914" width="75.7109375" style="595" customWidth="1"/>
    <col min="6915" max="6915" width="41.140625" style="595" customWidth="1"/>
    <col min="6916" max="7168" width="9.140625" style="595"/>
    <col min="7169" max="7169" width="5" style="595" customWidth="1"/>
    <col min="7170" max="7170" width="75.7109375" style="595" customWidth="1"/>
    <col min="7171" max="7171" width="41.140625" style="595" customWidth="1"/>
    <col min="7172" max="7424" width="9.140625" style="595"/>
    <col min="7425" max="7425" width="5" style="595" customWidth="1"/>
    <col min="7426" max="7426" width="75.7109375" style="595" customWidth="1"/>
    <col min="7427" max="7427" width="41.140625" style="595" customWidth="1"/>
    <col min="7428" max="7680" width="9.140625" style="595"/>
    <col min="7681" max="7681" width="5" style="595" customWidth="1"/>
    <col min="7682" max="7682" width="75.7109375" style="595" customWidth="1"/>
    <col min="7683" max="7683" width="41.140625" style="595" customWidth="1"/>
    <col min="7684" max="7936" width="9.140625" style="595"/>
    <col min="7937" max="7937" width="5" style="595" customWidth="1"/>
    <col min="7938" max="7938" width="75.7109375" style="595" customWidth="1"/>
    <col min="7939" max="7939" width="41.140625" style="595" customWidth="1"/>
    <col min="7940" max="8192" width="9.140625" style="595"/>
    <col min="8193" max="8193" width="5" style="595" customWidth="1"/>
    <col min="8194" max="8194" width="75.7109375" style="595" customWidth="1"/>
    <col min="8195" max="8195" width="41.140625" style="595" customWidth="1"/>
    <col min="8196" max="8448" width="9.140625" style="595"/>
    <col min="8449" max="8449" width="5" style="595" customWidth="1"/>
    <col min="8450" max="8450" width="75.7109375" style="595" customWidth="1"/>
    <col min="8451" max="8451" width="41.140625" style="595" customWidth="1"/>
    <col min="8452" max="8704" width="9.140625" style="595"/>
    <col min="8705" max="8705" width="5" style="595" customWidth="1"/>
    <col min="8706" max="8706" width="75.7109375" style="595" customWidth="1"/>
    <col min="8707" max="8707" width="41.140625" style="595" customWidth="1"/>
    <col min="8708" max="8960" width="9.140625" style="595"/>
    <col min="8961" max="8961" width="5" style="595" customWidth="1"/>
    <col min="8962" max="8962" width="75.7109375" style="595" customWidth="1"/>
    <col min="8963" max="8963" width="41.140625" style="595" customWidth="1"/>
    <col min="8964" max="9216" width="9.140625" style="595"/>
    <col min="9217" max="9217" width="5" style="595" customWidth="1"/>
    <col min="9218" max="9218" width="75.7109375" style="595" customWidth="1"/>
    <col min="9219" max="9219" width="41.140625" style="595" customWidth="1"/>
    <col min="9220" max="9472" width="9.140625" style="595"/>
    <col min="9473" max="9473" width="5" style="595" customWidth="1"/>
    <col min="9474" max="9474" width="75.7109375" style="595" customWidth="1"/>
    <col min="9475" max="9475" width="41.140625" style="595" customWidth="1"/>
    <col min="9476" max="9728" width="9.140625" style="595"/>
    <col min="9729" max="9729" width="5" style="595" customWidth="1"/>
    <col min="9730" max="9730" width="75.7109375" style="595" customWidth="1"/>
    <col min="9731" max="9731" width="41.140625" style="595" customWidth="1"/>
    <col min="9732" max="9984" width="9.140625" style="595"/>
    <col min="9985" max="9985" width="5" style="595" customWidth="1"/>
    <col min="9986" max="9986" width="75.7109375" style="595" customWidth="1"/>
    <col min="9987" max="9987" width="41.140625" style="595" customWidth="1"/>
    <col min="9988" max="10240" width="9.140625" style="595"/>
    <col min="10241" max="10241" width="5" style="595" customWidth="1"/>
    <col min="10242" max="10242" width="75.7109375" style="595" customWidth="1"/>
    <col min="10243" max="10243" width="41.140625" style="595" customWidth="1"/>
    <col min="10244" max="10496" width="9.140625" style="595"/>
    <col min="10497" max="10497" width="5" style="595" customWidth="1"/>
    <col min="10498" max="10498" width="75.7109375" style="595" customWidth="1"/>
    <col min="10499" max="10499" width="41.140625" style="595" customWidth="1"/>
    <col min="10500" max="10752" width="9.140625" style="595"/>
    <col min="10753" max="10753" width="5" style="595" customWidth="1"/>
    <col min="10754" max="10754" width="75.7109375" style="595" customWidth="1"/>
    <col min="10755" max="10755" width="41.140625" style="595" customWidth="1"/>
    <col min="10756" max="11008" width="9.140625" style="595"/>
    <col min="11009" max="11009" width="5" style="595" customWidth="1"/>
    <col min="11010" max="11010" width="75.7109375" style="595" customWidth="1"/>
    <col min="11011" max="11011" width="41.140625" style="595" customWidth="1"/>
    <col min="11012" max="11264" width="9.140625" style="595"/>
    <col min="11265" max="11265" width="5" style="595" customWidth="1"/>
    <col min="11266" max="11266" width="75.7109375" style="595" customWidth="1"/>
    <col min="11267" max="11267" width="41.140625" style="595" customWidth="1"/>
    <col min="11268" max="11520" width="9.140625" style="595"/>
    <col min="11521" max="11521" width="5" style="595" customWidth="1"/>
    <col min="11522" max="11522" width="75.7109375" style="595" customWidth="1"/>
    <col min="11523" max="11523" width="41.140625" style="595" customWidth="1"/>
    <col min="11524" max="11776" width="9.140625" style="595"/>
    <col min="11777" max="11777" width="5" style="595" customWidth="1"/>
    <col min="11778" max="11778" width="75.7109375" style="595" customWidth="1"/>
    <col min="11779" max="11779" width="41.140625" style="595" customWidth="1"/>
    <col min="11780" max="12032" width="9.140625" style="595"/>
    <col min="12033" max="12033" width="5" style="595" customWidth="1"/>
    <col min="12034" max="12034" width="75.7109375" style="595" customWidth="1"/>
    <col min="12035" max="12035" width="41.140625" style="595" customWidth="1"/>
    <col min="12036" max="12288" width="9.140625" style="595"/>
    <col min="12289" max="12289" width="5" style="595" customWidth="1"/>
    <col min="12290" max="12290" width="75.7109375" style="595" customWidth="1"/>
    <col min="12291" max="12291" width="41.140625" style="595" customWidth="1"/>
    <col min="12292" max="12544" width="9.140625" style="595"/>
    <col min="12545" max="12545" width="5" style="595" customWidth="1"/>
    <col min="12546" max="12546" width="75.7109375" style="595" customWidth="1"/>
    <col min="12547" max="12547" width="41.140625" style="595" customWidth="1"/>
    <col min="12548" max="12800" width="9.140625" style="595"/>
    <col min="12801" max="12801" width="5" style="595" customWidth="1"/>
    <col min="12802" max="12802" width="75.7109375" style="595" customWidth="1"/>
    <col min="12803" max="12803" width="41.140625" style="595" customWidth="1"/>
    <col min="12804" max="13056" width="9.140625" style="595"/>
    <col min="13057" max="13057" width="5" style="595" customWidth="1"/>
    <col min="13058" max="13058" width="75.7109375" style="595" customWidth="1"/>
    <col min="13059" max="13059" width="41.140625" style="595" customWidth="1"/>
    <col min="13060" max="13312" width="9.140625" style="595"/>
    <col min="13313" max="13313" width="5" style="595" customWidth="1"/>
    <col min="13314" max="13314" width="75.7109375" style="595" customWidth="1"/>
    <col min="13315" max="13315" width="41.140625" style="595" customWidth="1"/>
    <col min="13316" max="13568" width="9.140625" style="595"/>
    <col min="13569" max="13569" width="5" style="595" customWidth="1"/>
    <col min="13570" max="13570" width="75.7109375" style="595" customWidth="1"/>
    <col min="13571" max="13571" width="41.140625" style="595" customWidth="1"/>
    <col min="13572" max="13824" width="9.140625" style="595"/>
    <col min="13825" max="13825" width="5" style="595" customWidth="1"/>
    <col min="13826" max="13826" width="75.7109375" style="595" customWidth="1"/>
    <col min="13827" max="13827" width="41.140625" style="595" customWidth="1"/>
    <col min="13828" max="14080" width="9.140625" style="595"/>
    <col min="14081" max="14081" width="5" style="595" customWidth="1"/>
    <col min="14082" max="14082" width="75.7109375" style="595" customWidth="1"/>
    <col min="14083" max="14083" width="41.140625" style="595" customWidth="1"/>
    <col min="14084" max="14336" width="9.140625" style="595"/>
    <col min="14337" max="14337" width="5" style="595" customWidth="1"/>
    <col min="14338" max="14338" width="75.7109375" style="595" customWidth="1"/>
    <col min="14339" max="14339" width="41.140625" style="595" customWidth="1"/>
    <col min="14340" max="14592" width="9.140625" style="595"/>
    <col min="14593" max="14593" width="5" style="595" customWidth="1"/>
    <col min="14594" max="14594" width="75.7109375" style="595" customWidth="1"/>
    <col min="14595" max="14595" width="41.140625" style="595" customWidth="1"/>
    <col min="14596" max="14848" width="9.140625" style="595"/>
    <col min="14849" max="14849" width="5" style="595" customWidth="1"/>
    <col min="14850" max="14850" width="75.7109375" style="595" customWidth="1"/>
    <col min="14851" max="14851" width="41.140625" style="595" customWidth="1"/>
    <col min="14852" max="15104" width="9.140625" style="595"/>
    <col min="15105" max="15105" width="5" style="595" customWidth="1"/>
    <col min="15106" max="15106" width="75.7109375" style="595" customWidth="1"/>
    <col min="15107" max="15107" width="41.140625" style="595" customWidth="1"/>
    <col min="15108" max="15360" width="9.140625" style="595"/>
    <col min="15361" max="15361" width="5" style="595" customWidth="1"/>
    <col min="15362" max="15362" width="75.7109375" style="595" customWidth="1"/>
    <col min="15363" max="15363" width="41.140625" style="595" customWidth="1"/>
    <col min="15364" max="15616" width="9.140625" style="595"/>
    <col min="15617" max="15617" width="5" style="595" customWidth="1"/>
    <col min="15618" max="15618" width="75.7109375" style="595" customWidth="1"/>
    <col min="15619" max="15619" width="41.140625" style="595" customWidth="1"/>
    <col min="15620" max="15872" width="9.140625" style="595"/>
    <col min="15873" max="15873" width="5" style="595" customWidth="1"/>
    <col min="15874" max="15874" width="75.7109375" style="595" customWidth="1"/>
    <col min="15875" max="15875" width="41.140625" style="595" customWidth="1"/>
    <col min="15876" max="16128" width="9.140625" style="595"/>
    <col min="16129" max="16129" width="5" style="595" customWidth="1"/>
    <col min="16130" max="16130" width="75.7109375" style="595" customWidth="1"/>
    <col min="16131" max="16131" width="41.140625" style="595" customWidth="1"/>
    <col min="16132" max="16384" width="9.140625" style="595"/>
  </cols>
  <sheetData>
    <row r="1" spans="1:3" ht="19.5" x14ac:dyDescent="0.3">
      <c r="A1" s="752"/>
      <c r="C1" s="753" t="s">
        <v>1600</v>
      </c>
    </row>
    <row r="2" spans="1:3" ht="14.25" customHeight="1" x14ac:dyDescent="0.25">
      <c r="A2" s="752"/>
    </row>
    <row r="3" spans="1:3" ht="16.5" x14ac:dyDescent="0.25">
      <c r="A3" s="2422" t="s">
        <v>1601</v>
      </c>
      <c r="B3" s="2422"/>
      <c r="C3" s="2422"/>
    </row>
    <row r="4" spans="1:3" ht="60.75" customHeight="1" x14ac:dyDescent="0.25">
      <c r="A4" s="2423" t="s">
        <v>1602</v>
      </c>
      <c r="B4" s="2423"/>
      <c r="C4" s="2423"/>
    </row>
    <row r="5" spans="1:3" ht="10.5" customHeight="1" x14ac:dyDescent="0.25">
      <c r="A5" s="754"/>
    </row>
    <row r="6" spans="1:3" ht="16.5" customHeight="1" x14ac:dyDescent="0.25">
      <c r="A6" s="2424" t="s">
        <v>482</v>
      </c>
      <c r="B6" s="2424" t="s">
        <v>1517</v>
      </c>
      <c r="C6" s="2424" t="s">
        <v>1603</v>
      </c>
    </row>
    <row r="7" spans="1:3" ht="21.75" customHeight="1" x14ac:dyDescent="0.25">
      <c r="A7" s="2424"/>
      <c r="B7" s="2424"/>
      <c r="C7" s="2424"/>
    </row>
    <row r="8" spans="1:3" ht="15.75" customHeight="1" x14ac:dyDescent="0.25">
      <c r="A8" s="2418" t="s">
        <v>1604</v>
      </c>
      <c r="B8" s="2419"/>
      <c r="C8" s="2419"/>
    </row>
    <row r="9" spans="1:3" ht="156" customHeight="1" x14ac:dyDescent="0.25">
      <c r="A9" s="755">
        <v>1</v>
      </c>
      <c r="B9" s="756" t="s">
        <v>1605</v>
      </c>
      <c r="C9" s="757"/>
    </row>
    <row r="10" spans="1:3" ht="66" customHeight="1" x14ac:dyDescent="0.25">
      <c r="A10" s="755">
        <v>2</v>
      </c>
      <c r="B10" s="758" t="s">
        <v>1606</v>
      </c>
      <c r="C10" s="757"/>
    </row>
    <row r="11" spans="1:3" ht="15.75" x14ac:dyDescent="0.25">
      <c r="A11" s="759" t="s">
        <v>1607</v>
      </c>
      <c r="B11" s="758" t="s">
        <v>1608</v>
      </c>
      <c r="C11" s="757"/>
    </row>
    <row r="12" spans="1:3" ht="15.75" x14ac:dyDescent="0.25">
      <c r="A12" s="759" t="s">
        <v>1609</v>
      </c>
      <c r="B12" s="758" t="s">
        <v>1610</v>
      </c>
      <c r="C12" s="757"/>
    </row>
    <row r="13" spans="1:3" ht="15.75" x14ac:dyDescent="0.25">
      <c r="A13" s="759" t="s">
        <v>1611</v>
      </c>
      <c r="B13" s="758" t="s">
        <v>1612</v>
      </c>
      <c r="C13" s="757"/>
    </row>
    <row r="14" spans="1:3" ht="15.75" x14ac:dyDescent="0.25">
      <c r="A14" s="759"/>
      <c r="B14" s="758"/>
      <c r="C14" s="757"/>
    </row>
    <row r="15" spans="1:3" ht="15.75" x14ac:dyDescent="0.25">
      <c r="A15" s="759"/>
      <c r="B15" s="758"/>
      <c r="C15" s="757"/>
    </row>
    <row r="16" spans="1:3" ht="15.75" x14ac:dyDescent="0.25">
      <c r="A16" s="759" t="s">
        <v>1613</v>
      </c>
      <c r="B16" s="758" t="s">
        <v>1614</v>
      </c>
      <c r="C16" s="757"/>
    </row>
    <row r="17" spans="1:3" ht="15.75" x14ac:dyDescent="0.25">
      <c r="A17" s="755">
        <v>3</v>
      </c>
      <c r="B17" s="758" t="s">
        <v>1615</v>
      </c>
      <c r="C17" s="757"/>
    </row>
    <row r="18" spans="1:3" ht="15.75" x14ac:dyDescent="0.25">
      <c r="A18" s="755">
        <v>4</v>
      </c>
      <c r="B18" s="760" t="s">
        <v>1616</v>
      </c>
      <c r="C18" s="757"/>
    </row>
    <row r="19" spans="1:3" ht="22.5" x14ac:dyDescent="0.3">
      <c r="A19" s="755">
        <v>5</v>
      </c>
      <c r="B19" s="761" t="s">
        <v>1617</v>
      </c>
      <c r="C19" s="757"/>
    </row>
    <row r="20" spans="1:3" ht="15.75" x14ac:dyDescent="0.25">
      <c r="A20" s="755">
        <v>6</v>
      </c>
      <c r="B20" s="760" t="s">
        <v>1618</v>
      </c>
      <c r="C20" s="757"/>
    </row>
    <row r="21" spans="1:3" ht="32.25" customHeight="1" x14ac:dyDescent="0.25">
      <c r="A21" s="755">
        <v>7</v>
      </c>
      <c r="B21" s="756" t="s">
        <v>1619</v>
      </c>
      <c r="C21" s="757"/>
    </row>
    <row r="22" spans="1:3" ht="15.75" x14ac:dyDescent="0.25">
      <c r="A22" s="755">
        <v>8</v>
      </c>
      <c r="B22" s="756" t="s">
        <v>1620</v>
      </c>
      <c r="C22" s="757"/>
    </row>
    <row r="23" spans="1:3" ht="15.75" x14ac:dyDescent="0.25">
      <c r="A23" s="2418" t="s">
        <v>1621</v>
      </c>
      <c r="B23" s="2419"/>
      <c r="C23" s="2419"/>
    </row>
    <row r="24" spans="1:3" ht="15.75" x14ac:dyDescent="0.25">
      <c r="A24" s="762">
        <v>1</v>
      </c>
      <c r="B24" s="758" t="s">
        <v>1622</v>
      </c>
      <c r="C24" s="757"/>
    </row>
    <row r="25" spans="1:3" x14ac:dyDescent="0.25">
      <c r="A25" s="762">
        <v>2</v>
      </c>
      <c r="B25" s="758" t="s">
        <v>1623</v>
      </c>
      <c r="C25" s="763"/>
    </row>
    <row r="26" spans="1:3" ht="15.75" x14ac:dyDescent="0.25">
      <c r="A26" s="759" t="s">
        <v>1607</v>
      </c>
      <c r="B26" s="758" t="s">
        <v>1624</v>
      </c>
      <c r="C26" s="763"/>
    </row>
    <row r="27" spans="1:3" ht="15.75" x14ac:dyDescent="0.25">
      <c r="A27" s="759" t="s">
        <v>1609</v>
      </c>
      <c r="B27" s="758" t="s">
        <v>1625</v>
      </c>
      <c r="C27" s="763"/>
    </row>
    <row r="28" spans="1:3" ht="15.75" x14ac:dyDescent="0.25">
      <c r="A28" s="759" t="s">
        <v>1611</v>
      </c>
      <c r="B28" s="758" t="s">
        <v>1626</v>
      </c>
      <c r="C28" s="763"/>
    </row>
    <row r="29" spans="1:3" ht="15.75" x14ac:dyDescent="0.25">
      <c r="A29" s="759"/>
      <c r="B29" s="758"/>
      <c r="C29" s="763"/>
    </row>
    <row r="30" spans="1:3" ht="15.75" x14ac:dyDescent="0.25">
      <c r="A30" s="759"/>
      <c r="B30" s="758"/>
      <c r="C30" s="763"/>
    </row>
    <row r="31" spans="1:3" ht="15.75" x14ac:dyDescent="0.25">
      <c r="A31" s="759" t="s">
        <v>1613</v>
      </c>
      <c r="B31" s="758" t="s">
        <v>1627</v>
      </c>
      <c r="C31" s="757"/>
    </row>
    <row r="32" spans="1:3" ht="15.75" x14ac:dyDescent="0.25">
      <c r="A32" s="764">
        <v>3</v>
      </c>
      <c r="B32" s="758" t="s">
        <v>1628</v>
      </c>
      <c r="C32" s="757"/>
    </row>
    <row r="33" spans="1:9" ht="15.75" x14ac:dyDescent="0.25">
      <c r="A33" s="764">
        <v>4</v>
      </c>
      <c r="B33" s="758" t="s">
        <v>1629</v>
      </c>
      <c r="C33" s="757"/>
    </row>
    <row r="34" spans="1:9" ht="15.75" x14ac:dyDescent="0.25">
      <c r="A34" s="762">
        <v>5</v>
      </c>
      <c r="B34" s="758" t="s">
        <v>1630</v>
      </c>
      <c r="C34" s="757"/>
    </row>
    <row r="35" spans="1:9" ht="9.75" customHeight="1" x14ac:dyDescent="0.25"/>
    <row r="36" spans="1:9" ht="23.25" customHeight="1" x14ac:dyDescent="0.25">
      <c r="A36" s="2420" t="s">
        <v>1631</v>
      </c>
      <c r="B36" s="2420"/>
      <c r="C36" s="2420"/>
    </row>
    <row r="37" spans="1:9" ht="9" customHeight="1" x14ac:dyDescent="0.3">
      <c r="A37" s="765"/>
      <c r="B37" s="766"/>
      <c r="C37" s="766"/>
    </row>
    <row r="38" spans="1:9" ht="16.5" x14ac:dyDescent="0.25">
      <c r="A38" s="765" t="s">
        <v>193</v>
      </c>
      <c r="B38" s="765"/>
      <c r="C38" s="2421" t="s">
        <v>769</v>
      </c>
      <c r="D38" s="2421"/>
      <c r="E38" s="2421"/>
    </row>
    <row r="39" spans="1:9" ht="15" customHeight="1" x14ac:dyDescent="0.25">
      <c r="A39" s="765"/>
      <c r="B39" s="765"/>
      <c r="C39" s="2421" t="s">
        <v>770</v>
      </c>
      <c r="D39" s="2421"/>
      <c r="E39" s="2421"/>
    </row>
    <row r="40" spans="1:9" ht="12" customHeight="1" x14ac:dyDescent="0.25">
      <c r="A40" s="767" t="s">
        <v>1632</v>
      </c>
      <c r="B40" s="767"/>
      <c r="C40" s="2421" t="s">
        <v>769</v>
      </c>
      <c r="D40" s="2421"/>
      <c r="E40" s="2421"/>
      <c r="F40" s="767"/>
      <c r="G40" s="767"/>
      <c r="H40" s="767"/>
      <c r="I40" s="767"/>
    </row>
    <row r="41" spans="1:9" ht="12.75" customHeight="1" x14ac:dyDescent="0.25">
      <c r="A41" s="765"/>
      <c r="B41" s="765"/>
      <c r="C41" s="2421" t="s">
        <v>770</v>
      </c>
      <c r="D41" s="2421"/>
      <c r="E41" s="2421"/>
    </row>
    <row r="42" spans="1:9" ht="16.5" x14ac:dyDescent="0.25">
      <c r="A42" s="765"/>
      <c r="B42" s="765"/>
      <c r="C42" s="765"/>
    </row>
    <row r="43" spans="1:9" ht="16.5" x14ac:dyDescent="0.25">
      <c r="A43" s="768" t="s">
        <v>197</v>
      </c>
      <c r="B43" s="768"/>
      <c r="C43" s="765"/>
    </row>
    <row r="44" spans="1:9" ht="19.5" customHeight="1" x14ac:dyDescent="0.25">
      <c r="A44" s="2417" t="s">
        <v>1633</v>
      </c>
      <c r="B44" s="2417"/>
      <c r="C44" s="2417"/>
      <c r="D44" s="769"/>
    </row>
  </sheetData>
  <mergeCells count="13">
    <mergeCell ref="A8:C8"/>
    <mergeCell ref="A3:C3"/>
    <mergeCell ref="A4:C4"/>
    <mergeCell ref="A6:A7"/>
    <mergeCell ref="B6:B7"/>
    <mergeCell ref="C6:C7"/>
    <mergeCell ref="A44:C44"/>
    <mergeCell ref="A23:C23"/>
    <mergeCell ref="A36:C36"/>
    <mergeCell ref="C38:E38"/>
    <mergeCell ref="C39:E39"/>
    <mergeCell ref="C40:E40"/>
    <mergeCell ref="C41:E4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FFC000"/>
  </sheetPr>
  <dimension ref="A1:I52"/>
  <sheetViews>
    <sheetView view="pageBreakPreview" topLeftCell="A3" zoomScale="85" zoomScaleNormal="100" zoomScaleSheetLayoutView="85" workbookViewId="0">
      <selection activeCell="A22" sqref="A22:H22"/>
    </sheetView>
  </sheetViews>
  <sheetFormatPr defaultRowHeight="15" x14ac:dyDescent="0.25"/>
  <cols>
    <col min="1" max="6" width="9.140625" style="2"/>
    <col min="7" max="7" width="18.5703125" style="2" customWidth="1"/>
    <col min="8" max="8" width="18.42578125" style="2" customWidth="1"/>
    <col min="9" max="16384" width="9.140625" style="2"/>
  </cols>
  <sheetData>
    <row r="1" spans="1:8" x14ac:dyDescent="0.25">
      <c r="A1" s="131"/>
      <c r="B1" s="131"/>
      <c r="C1" s="131"/>
      <c r="D1" s="131"/>
      <c r="E1" s="131"/>
      <c r="F1" s="532" t="s">
        <v>422</v>
      </c>
      <c r="G1" s="131"/>
      <c r="H1" s="131"/>
    </row>
    <row r="2" spans="1:8" ht="15.75" x14ac:dyDescent="0.25">
      <c r="A2" s="130"/>
      <c r="B2" s="131"/>
      <c r="C2" s="131"/>
      <c r="D2" s="131"/>
      <c r="E2" s="131"/>
      <c r="F2" s="131"/>
      <c r="G2" s="131"/>
      <c r="H2" s="131"/>
    </row>
    <row r="3" spans="1:8" x14ac:dyDescent="0.25">
      <c r="A3" s="1280" t="s">
        <v>24</v>
      </c>
      <c r="B3" s="1280"/>
      <c r="C3" s="1280"/>
      <c r="D3" s="1280"/>
      <c r="E3" s="131"/>
      <c r="F3" s="131"/>
      <c r="G3" s="131"/>
      <c r="H3" s="131"/>
    </row>
    <row r="4" spans="1:8" x14ac:dyDescent="0.25">
      <c r="A4" s="1280"/>
      <c r="B4" s="1280"/>
      <c r="C4" s="1280"/>
      <c r="D4" s="1280"/>
      <c r="E4" s="131"/>
      <c r="F4" s="131"/>
      <c r="G4" s="131"/>
      <c r="H4" s="131"/>
    </row>
    <row r="5" spans="1:8" x14ac:dyDescent="0.25">
      <c r="A5" s="1280"/>
      <c r="B5" s="1280"/>
      <c r="C5" s="1280"/>
      <c r="D5" s="1280"/>
      <c r="E5" s="131"/>
      <c r="F5" s="131"/>
      <c r="G5" s="131"/>
      <c r="H5" s="131"/>
    </row>
    <row r="6" spans="1:8" x14ac:dyDescent="0.25">
      <c r="A6" s="131"/>
      <c r="B6" s="131"/>
      <c r="C6" s="131"/>
      <c r="D6" s="131"/>
      <c r="E6" s="131"/>
      <c r="F6" s="131"/>
      <c r="G6" s="131"/>
      <c r="H6" s="131"/>
    </row>
    <row r="7" spans="1:8" x14ac:dyDescent="0.25">
      <c r="A7" s="131"/>
      <c r="B7" s="131"/>
      <c r="C7" s="131"/>
      <c r="D7" s="131"/>
      <c r="E7" s="131"/>
      <c r="F7" s="131"/>
      <c r="G7" s="131"/>
      <c r="H7" s="131"/>
    </row>
    <row r="8" spans="1:8" x14ac:dyDescent="0.25">
      <c r="A8" s="131"/>
      <c r="B8" s="131"/>
      <c r="C8" s="131"/>
      <c r="D8" s="131"/>
      <c r="E8" s="131"/>
      <c r="F8" s="131"/>
      <c r="G8" s="131"/>
      <c r="H8" s="131"/>
    </row>
    <row r="9" spans="1:8" ht="19.5" x14ac:dyDescent="0.3">
      <c r="A9" s="131"/>
      <c r="B9" s="131"/>
      <c r="C9" s="160"/>
      <c r="D9" s="1281" t="s">
        <v>3</v>
      </c>
      <c r="E9" s="1281"/>
      <c r="F9" s="1281"/>
      <c r="G9" s="1281"/>
      <c r="H9" s="131"/>
    </row>
    <row r="10" spans="1:8" ht="19.5" x14ac:dyDescent="0.25">
      <c r="A10" s="131"/>
      <c r="B10" s="131"/>
      <c r="C10" s="1291" t="s">
        <v>4</v>
      </c>
      <c r="D10" s="1291"/>
      <c r="E10" s="1291"/>
      <c r="F10" s="1291"/>
      <c r="G10" s="1291"/>
      <c r="H10" s="131"/>
    </row>
    <row r="11" spans="1:8" x14ac:dyDescent="0.25">
      <c r="A11" s="131"/>
      <c r="B11" s="131"/>
      <c r="C11" s="131"/>
      <c r="D11" s="132"/>
      <c r="E11" s="1289"/>
      <c r="F11" s="1289"/>
      <c r="G11" s="132"/>
      <c r="H11" s="131"/>
    </row>
    <row r="12" spans="1:8" x14ac:dyDescent="0.25">
      <c r="A12" s="1292">
        <f>Анкета_ЮЛ!G15</f>
        <v>0</v>
      </c>
      <c r="B12" s="1293"/>
      <c r="C12" s="1293"/>
      <c r="D12" s="1294"/>
      <c r="E12" s="1294"/>
      <c r="F12" s="1294"/>
      <c r="G12" s="1294"/>
      <c r="H12" s="1293"/>
    </row>
    <row r="13" spans="1:8" ht="15" customHeight="1" x14ac:dyDescent="0.25">
      <c r="A13" s="1283" t="s">
        <v>35</v>
      </c>
      <c r="B13" s="1283"/>
      <c r="C13" s="1283"/>
      <c r="D13" s="1283"/>
      <c r="E13" s="1283"/>
      <c r="F13" s="1283"/>
      <c r="G13" s="1283"/>
      <c r="H13" s="1283"/>
    </row>
    <row r="14" spans="1:8" x14ac:dyDescent="0.25">
      <c r="A14" s="1284" t="s">
        <v>1026</v>
      </c>
      <c r="B14" s="1284"/>
      <c r="C14" s="1284"/>
      <c r="D14" s="1284"/>
      <c r="E14" s="1284"/>
      <c r="F14" s="1284"/>
      <c r="G14" s="1284"/>
      <c r="H14" s="1284"/>
    </row>
    <row r="15" spans="1:8" ht="15.75" x14ac:dyDescent="0.25">
      <c r="A15" s="133" t="s">
        <v>1023</v>
      </c>
      <c r="B15" s="133"/>
      <c r="C15" s="133"/>
      <c r="D15" s="133"/>
      <c r="E15" s="133"/>
      <c r="F15" s="1295" t="e">
        <f>Анкета_ЮЛ!#REF!</f>
        <v>#REF!</v>
      </c>
      <c r="G15" s="1295"/>
      <c r="H15" s="1295"/>
    </row>
    <row r="16" spans="1:8" x14ac:dyDescent="0.25">
      <c r="A16" s="1274">
        <f>Анкета_ЮЛ!H112</f>
        <v>0</v>
      </c>
      <c r="B16" s="1274"/>
      <c r="C16" s="1274"/>
      <c r="D16" s="1274"/>
      <c r="E16" s="1274"/>
      <c r="F16" s="1274"/>
      <c r="G16" s="1274"/>
      <c r="H16" s="1274"/>
    </row>
    <row r="17" spans="1:8" x14ac:dyDescent="0.25">
      <c r="A17" s="1283" t="s">
        <v>5</v>
      </c>
      <c r="B17" s="1283"/>
      <c r="C17" s="1283"/>
      <c r="D17" s="1283"/>
      <c r="E17" s="1283"/>
      <c r="F17" s="1283"/>
      <c r="G17" s="1283"/>
      <c r="H17" s="1283"/>
    </row>
    <row r="18" spans="1:8" ht="15.75" x14ac:dyDescent="0.25">
      <c r="A18" s="134" t="s">
        <v>6</v>
      </c>
      <c r="B18" s="131"/>
      <c r="C18" s="131"/>
      <c r="D18" s="131"/>
      <c r="E18" s="1274" t="e">
        <f>Анкета_ЮЛ!#REF!</f>
        <v>#REF!</v>
      </c>
      <c r="F18" s="1274"/>
      <c r="G18" s="1274"/>
      <c r="H18" s="1274"/>
    </row>
    <row r="19" spans="1:8" x14ac:dyDescent="0.25">
      <c r="A19" s="1284" t="s">
        <v>1026</v>
      </c>
      <c r="B19" s="1284"/>
      <c r="C19" s="1284"/>
      <c r="D19" s="1284"/>
      <c r="E19" s="1284"/>
      <c r="F19" s="1284"/>
      <c r="G19" s="1284"/>
      <c r="H19" s="1284"/>
    </row>
    <row r="20" spans="1:8" ht="15.75" x14ac:dyDescent="0.25">
      <c r="A20" s="134" t="s">
        <v>7</v>
      </c>
      <c r="B20" s="131"/>
      <c r="C20" s="131"/>
      <c r="D20" s="1290" t="s">
        <v>36</v>
      </c>
      <c r="E20" s="1290"/>
      <c r="F20" s="1290"/>
      <c r="G20" s="1290"/>
      <c r="H20" s="1290"/>
    </row>
    <row r="21" spans="1:8" ht="75" customHeight="1" x14ac:dyDescent="0.25">
      <c r="A21" s="1285" t="s">
        <v>1730</v>
      </c>
      <c r="B21" s="1286"/>
      <c r="C21" s="1286"/>
      <c r="D21" s="1286"/>
      <c r="E21" s="1286"/>
      <c r="F21" s="1286"/>
      <c r="G21" s="1286"/>
      <c r="H21" s="1286"/>
    </row>
    <row r="22" spans="1:8" ht="213.75" customHeight="1" x14ac:dyDescent="0.25">
      <c r="A22" s="1287" t="s">
        <v>1731</v>
      </c>
      <c r="B22" s="1288"/>
      <c r="C22" s="1288"/>
      <c r="D22" s="1288"/>
      <c r="E22" s="1288"/>
      <c r="F22" s="1288"/>
      <c r="G22" s="1288"/>
      <c r="H22" s="1288"/>
    </row>
    <row r="23" spans="1:8" ht="15.75" customHeight="1" x14ac:dyDescent="0.25">
      <c r="A23" s="1275" t="s">
        <v>16</v>
      </c>
      <c r="B23" s="1275"/>
      <c r="C23" s="1275"/>
      <c r="D23" s="1275"/>
      <c r="E23" s="1275"/>
      <c r="F23" s="1275"/>
      <c r="G23" s="164" t="s">
        <v>17</v>
      </c>
      <c r="H23" s="164" t="s">
        <v>18</v>
      </c>
    </row>
    <row r="24" spans="1:8" x14ac:dyDescent="0.25">
      <c r="A24" s="1276" t="s">
        <v>8</v>
      </c>
      <c r="B24" s="1277"/>
      <c r="C24" s="1277"/>
      <c r="D24" s="1277"/>
      <c r="E24" s="1277"/>
      <c r="F24" s="1278"/>
      <c r="G24" s="158">
        <f>A12</f>
        <v>0</v>
      </c>
      <c r="H24" s="165"/>
    </row>
    <row r="25" spans="1:8" ht="61.5" customHeight="1" x14ac:dyDescent="0.25">
      <c r="A25" s="1267" t="s">
        <v>19</v>
      </c>
      <c r="B25" s="1267"/>
      <c r="C25" s="1267"/>
      <c r="D25" s="1267"/>
      <c r="E25" s="1267"/>
      <c r="F25" s="1267"/>
      <c r="G25" s="158">
        <f>Анкета_ЮЛ!G25</f>
        <v>0</v>
      </c>
      <c r="H25" s="165" t="s">
        <v>9</v>
      </c>
    </row>
    <row r="26" spans="1:8" x14ac:dyDescent="0.25">
      <c r="A26" s="1267" t="s">
        <v>10</v>
      </c>
      <c r="B26" s="1267"/>
      <c r="C26" s="1267"/>
      <c r="D26" s="1267"/>
      <c r="E26" s="1267"/>
      <c r="F26" s="1267"/>
      <c r="G26" s="158" t="str">
        <f>Анкета_ЮЛ!G17</f>
        <v xml:space="preserve"> </v>
      </c>
      <c r="H26" s="165"/>
    </row>
    <row r="27" spans="1:8" ht="78" customHeight="1" x14ac:dyDescent="0.25">
      <c r="A27" s="1267" t="s">
        <v>1732</v>
      </c>
      <c r="B27" s="1267"/>
      <c r="C27" s="1267"/>
      <c r="D27" s="1267"/>
      <c r="E27" s="1267"/>
      <c r="F27" s="1267"/>
      <c r="G27" s="158" t="s">
        <v>9</v>
      </c>
      <c r="H27" s="165" t="s">
        <v>9</v>
      </c>
    </row>
    <row r="28" spans="1:8" x14ac:dyDescent="0.25">
      <c r="A28" s="1267" t="s">
        <v>11</v>
      </c>
      <c r="B28" s="1267"/>
      <c r="C28" s="1267"/>
      <c r="D28" s="1267"/>
      <c r="E28" s="1267"/>
      <c r="F28" s="1267"/>
      <c r="G28" s="166">
        <f>Анкета_ЮЛ!J25</f>
        <v>0</v>
      </c>
      <c r="H28" s="165" t="s">
        <v>9</v>
      </c>
    </row>
    <row r="29" spans="1:8" x14ac:dyDescent="0.25">
      <c r="A29" s="1271" t="s">
        <v>12</v>
      </c>
      <c r="B29" s="1272"/>
      <c r="C29" s="1272"/>
      <c r="D29" s="1272"/>
      <c r="E29" s="1272"/>
      <c r="F29" s="1273"/>
      <c r="G29" s="158">
        <f>Анкета_ЮЛ!G25</f>
        <v>0</v>
      </c>
      <c r="H29" s="165" t="s">
        <v>9</v>
      </c>
    </row>
    <row r="30" spans="1:8" x14ac:dyDescent="0.25">
      <c r="A30" s="1267" t="s">
        <v>13</v>
      </c>
      <c r="B30" s="1267"/>
      <c r="C30" s="1267"/>
      <c r="D30" s="1267"/>
      <c r="E30" s="1267"/>
      <c r="F30" s="1267"/>
      <c r="G30" s="159"/>
      <c r="H30" s="165" t="s">
        <v>9</v>
      </c>
    </row>
    <row r="31" spans="1:8" ht="42" customHeight="1" x14ac:dyDescent="0.25">
      <c r="A31" s="1267" t="s">
        <v>14</v>
      </c>
      <c r="B31" s="1267"/>
      <c r="C31" s="1267"/>
      <c r="D31" s="1267"/>
      <c r="E31" s="1267"/>
      <c r="F31" s="1267"/>
      <c r="G31" s="158" t="s">
        <v>9</v>
      </c>
      <c r="H31" s="165" t="s">
        <v>9</v>
      </c>
    </row>
    <row r="32" spans="1:8" ht="30" customHeight="1" x14ac:dyDescent="0.25">
      <c r="A32" s="1267" t="s">
        <v>15</v>
      </c>
      <c r="B32" s="1267"/>
      <c r="C32" s="1267"/>
      <c r="D32" s="1267"/>
      <c r="E32" s="1267"/>
      <c r="F32" s="1267"/>
      <c r="G32" s="158"/>
      <c r="H32" s="165" t="s">
        <v>9</v>
      </c>
    </row>
    <row r="33" spans="1:9" x14ac:dyDescent="0.25">
      <c r="A33" s="1267" t="s">
        <v>20</v>
      </c>
      <c r="B33" s="1267"/>
      <c r="C33" s="1267"/>
      <c r="D33" s="1267"/>
      <c r="E33" s="1267"/>
      <c r="F33" s="1267"/>
      <c r="G33" s="158"/>
      <c r="H33" s="165" t="s">
        <v>9</v>
      </c>
    </row>
    <row r="34" spans="1:9" s="167" customFormat="1" ht="76.5" customHeight="1" x14ac:dyDescent="0.25">
      <c r="A34" s="1268" t="s">
        <v>21</v>
      </c>
      <c r="B34" s="1268"/>
      <c r="C34" s="1268"/>
      <c r="D34" s="1268"/>
      <c r="E34" s="1268" t="s">
        <v>1029</v>
      </c>
      <c r="F34" s="1268"/>
      <c r="G34" s="1268"/>
      <c r="H34" s="170" t="s">
        <v>22</v>
      </c>
    </row>
    <row r="35" spans="1:9" ht="15.75" x14ac:dyDescent="0.25">
      <c r="A35" s="1269"/>
      <c r="B35" s="1269"/>
      <c r="C35" s="1269"/>
      <c r="D35" s="1269"/>
      <c r="E35" s="1269"/>
      <c r="F35" s="1269"/>
      <c r="G35" s="1269"/>
      <c r="H35" s="51"/>
    </row>
    <row r="36" spans="1:9" ht="10.5" customHeight="1" x14ac:dyDescent="0.25">
      <c r="A36" s="168"/>
      <c r="B36" s="168"/>
      <c r="C36" s="168"/>
      <c r="D36" s="168"/>
      <c r="E36" s="168"/>
      <c r="F36" s="168"/>
      <c r="G36" s="168"/>
      <c r="H36" s="168"/>
    </row>
    <row r="37" spans="1:9" x14ac:dyDescent="0.25">
      <c r="A37" s="1266" t="s">
        <v>23</v>
      </c>
      <c r="B37" s="1266"/>
      <c r="C37" s="1266"/>
      <c r="D37" s="1266"/>
      <c r="E37" s="1266"/>
      <c r="F37" s="1266"/>
      <c r="G37" s="1266"/>
      <c r="H37" s="1266"/>
    </row>
    <row r="38" spans="1:9" x14ac:dyDescent="0.25">
      <c r="A38" s="168"/>
      <c r="B38" s="168"/>
      <c r="C38" s="168"/>
      <c r="D38" s="168"/>
      <c r="E38" s="168"/>
      <c r="F38" s="168"/>
      <c r="G38" s="168"/>
      <c r="H38" s="168"/>
    </row>
    <row r="39" spans="1:9" ht="15" customHeight="1" x14ac:dyDescent="0.25">
      <c r="A39" s="168"/>
      <c r="B39" s="1274">
        <f>Анкета_ЮЛ!B182</f>
        <v>0</v>
      </c>
      <c r="C39" s="1274"/>
      <c r="D39" s="1274"/>
      <c r="F39" s="1279"/>
      <c r="G39" s="1279"/>
      <c r="H39" s="157">
        <f>Анкета_ЮЛ!J182</f>
        <v>0</v>
      </c>
      <c r="I39" s="3"/>
    </row>
    <row r="40" spans="1:9" s="5" customFormat="1" ht="12.75" x14ac:dyDescent="0.2">
      <c r="A40" s="168"/>
      <c r="B40" s="1266" t="s">
        <v>30</v>
      </c>
      <c r="C40" s="1266"/>
      <c r="D40" s="1266"/>
      <c r="E40" s="168"/>
      <c r="F40" s="1266" t="s">
        <v>31</v>
      </c>
      <c r="G40" s="1266"/>
      <c r="H40" s="168" t="s">
        <v>32</v>
      </c>
      <c r="I40" s="65"/>
    </row>
    <row r="41" spans="1:9" x14ac:dyDescent="0.25">
      <c r="A41" s="168"/>
      <c r="B41" s="168"/>
      <c r="C41" s="168"/>
      <c r="D41" s="168"/>
      <c r="E41" s="168"/>
      <c r="F41" s="168"/>
      <c r="G41" s="168"/>
      <c r="H41" s="168"/>
    </row>
    <row r="42" spans="1:9" x14ac:dyDescent="0.25">
      <c r="A42" s="168"/>
      <c r="B42" s="168"/>
      <c r="C42" s="168"/>
      <c r="D42" s="168"/>
      <c r="E42" s="168"/>
      <c r="F42" s="168"/>
      <c r="G42" s="168"/>
      <c r="H42" s="168"/>
    </row>
    <row r="43" spans="1:9" ht="15.75" x14ac:dyDescent="0.25">
      <c r="A43" s="168" t="s">
        <v>27</v>
      </c>
      <c r="B43" s="1270">
        <f>Анкета_ЮЛ!B184</f>
        <v>0</v>
      </c>
      <c r="C43" s="1270"/>
      <c r="D43" s="1270"/>
      <c r="E43" s="168"/>
      <c r="F43" s="168"/>
      <c r="G43" s="168"/>
      <c r="H43" s="168"/>
    </row>
    <row r="44" spans="1:9" x14ac:dyDescent="0.25">
      <c r="A44" s="168"/>
      <c r="B44" s="168"/>
      <c r="C44" s="168"/>
      <c r="D44" s="168"/>
      <c r="E44" s="168"/>
      <c r="F44" s="168"/>
      <c r="G44" s="168"/>
      <c r="H44" s="168"/>
    </row>
    <row r="45" spans="1:9" x14ac:dyDescent="0.25">
      <c r="A45" s="168" t="s">
        <v>1</v>
      </c>
      <c r="B45" s="168"/>
      <c r="C45" s="168"/>
      <c r="D45" s="168"/>
      <c r="E45" s="168"/>
      <c r="F45" s="168"/>
      <c r="G45" s="168"/>
      <c r="H45" s="168"/>
    </row>
    <row r="46" spans="1:9" x14ac:dyDescent="0.25">
      <c r="A46" s="168"/>
      <c r="B46" s="168"/>
      <c r="C46" s="168"/>
      <c r="D46" s="168"/>
      <c r="E46" s="168"/>
      <c r="F46" s="168"/>
      <c r="G46" s="168"/>
      <c r="H46" s="168"/>
    </row>
    <row r="47" spans="1:9" x14ac:dyDescent="0.25">
      <c r="A47" s="1266" t="s">
        <v>1436</v>
      </c>
      <c r="B47" s="1266"/>
      <c r="C47" s="1266"/>
      <c r="D47" s="1266"/>
      <c r="E47" s="1266"/>
      <c r="F47" s="1266"/>
      <c r="G47" s="1266"/>
      <c r="H47" s="1266"/>
    </row>
    <row r="48" spans="1:9" ht="15" customHeight="1" x14ac:dyDescent="0.25">
      <c r="A48" s="169"/>
      <c r="B48" s="1274"/>
      <c r="C48" s="1274"/>
      <c r="D48" s="1274"/>
      <c r="E48" s="169"/>
      <c r="F48" s="1274"/>
      <c r="G48" s="1274"/>
      <c r="H48" s="157"/>
      <c r="I48" s="3"/>
    </row>
    <row r="49" spans="1:9" s="5" customFormat="1" ht="12.75" x14ac:dyDescent="0.2">
      <c r="A49" s="169"/>
      <c r="B49" s="1282" t="s">
        <v>30</v>
      </c>
      <c r="C49" s="1282"/>
      <c r="D49" s="1282"/>
      <c r="E49" s="169"/>
      <c r="F49" s="1282" t="s">
        <v>31</v>
      </c>
      <c r="G49" s="1282"/>
      <c r="H49" s="169" t="s">
        <v>32</v>
      </c>
      <c r="I49" s="65"/>
    </row>
    <row r="51" spans="1:9" ht="15.75" x14ac:dyDescent="0.25">
      <c r="A51" s="1264" t="s">
        <v>1437</v>
      </c>
      <c r="B51" s="1264"/>
    </row>
    <row r="52" spans="1:9" ht="29.25" customHeight="1" x14ac:dyDescent="0.25">
      <c r="A52" s="1265" t="s">
        <v>1438</v>
      </c>
      <c r="B52" s="1265"/>
      <c r="C52" s="1265"/>
      <c r="D52" s="1265"/>
      <c r="E52" s="1265"/>
      <c r="F52" s="1265"/>
      <c r="G52" s="1265"/>
      <c r="H52" s="1265"/>
    </row>
  </sheetData>
  <mergeCells count="43">
    <mergeCell ref="C10:G10"/>
    <mergeCell ref="A12:H12"/>
    <mergeCell ref="A13:H13"/>
    <mergeCell ref="A14:H14"/>
    <mergeCell ref="F15:H15"/>
    <mergeCell ref="A3:D5"/>
    <mergeCell ref="D9:G9"/>
    <mergeCell ref="B48:D48"/>
    <mergeCell ref="F48:G48"/>
    <mergeCell ref="B49:D49"/>
    <mergeCell ref="F49:G49"/>
    <mergeCell ref="A16:H16"/>
    <mergeCell ref="A17:H17"/>
    <mergeCell ref="E18:H18"/>
    <mergeCell ref="A19:H19"/>
    <mergeCell ref="A21:H21"/>
    <mergeCell ref="A22:H22"/>
    <mergeCell ref="A26:F26"/>
    <mergeCell ref="A27:F27"/>
    <mergeCell ref="E11:F11"/>
    <mergeCell ref="D20:H20"/>
    <mergeCell ref="A23:F23"/>
    <mergeCell ref="A25:F25"/>
    <mergeCell ref="A24:F24"/>
    <mergeCell ref="F39:G39"/>
    <mergeCell ref="A33:F33"/>
    <mergeCell ref="A31:F31"/>
    <mergeCell ref="A32:F32"/>
    <mergeCell ref="A37:H37"/>
    <mergeCell ref="A51:B51"/>
    <mergeCell ref="A52:H52"/>
    <mergeCell ref="B40:D40"/>
    <mergeCell ref="F40:G40"/>
    <mergeCell ref="A28:F28"/>
    <mergeCell ref="A47:H47"/>
    <mergeCell ref="A34:D34"/>
    <mergeCell ref="E34:G34"/>
    <mergeCell ref="A35:D35"/>
    <mergeCell ref="E35:G35"/>
    <mergeCell ref="B43:D43"/>
    <mergeCell ref="A30:F30"/>
    <mergeCell ref="A29:F29"/>
    <mergeCell ref="B39:D39"/>
  </mergeCells>
  <pageMargins left="0.7" right="0.7" top="0.75"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rgb="FFFFC000"/>
  </sheetPr>
  <dimension ref="A1:K38"/>
  <sheetViews>
    <sheetView view="pageBreakPreview" topLeftCell="A13" zoomScaleNormal="100" zoomScaleSheetLayoutView="100" workbookViewId="0">
      <selection activeCell="A23" sqref="A23:H23"/>
    </sheetView>
  </sheetViews>
  <sheetFormatPr defaultRowHeight="15" x14ac:dyDescent="0.25"/>
  <cols>
    <col min="1" max="6" width="9.140625" style="533"/>
    <col min="7" max="7" width="18.5703125" style="533" customWidth="1"/>
    <col min="8" max="8" width="18.42578125" style="533" customWidth="1"/>
    <col min="9" max="10" width="9.140625" style="533"/>
    <col min="11" max="11" width="0" style="534" hidden="1" customWidth="1"/>
    <col min="12" max="16384" width="9.140625" style="533"/>
  </cols>
  <sheetData>
    <row r="1" spans="1:11" x14ac:dyDescent="0.25">
      <c r="A1" s="532"/>
      <c r="B1" s="532"/>
      <c r="C1" s="532"/>
      <c r="D1" s="532"/>
      <c r="E1" s="532"/>
      <c r="F1" s="532"/>
      <c r="G1" s="532" t="s">
        <v>422</v>
      </c>
      <c r="H1" s="532"/>
    </row>
    <row r="2" spans="1:11" ht="15.75" x14ac:dyDescent="0.25">
      <c r="A2" s="130"/>
      <c r="B2" s="532"/>
      <c r="C2" s="532"/>
      <c r="D2" s="532"/>
      <c r="E2" s="532"/>
      <c r="F2" s="532"/>
      <c r="G2" s="532"/>
      <c r="H2" s="532"/>
    </row>
    <row r="3" spans="1:11" x14ac:dyDescent="0.25">
      <c r="A3" s="1280" t="s">
        <v>24</v>
      </c>
      <c r="B3" s="1280"/>
      <c r="C3" s="1280"/>
      <c r="D3" s="1280"/>
      <c r="E3" s="532"/>
      <c r="F3" s="532"/>
      <c r="G3" s="532"/>
      <c r="H3" s="532"/>
    </row>
    <row r="4" spans="1:11" x14ac:dyDescent="0.25">
      <c r="A4" s="1280"/>
      <c r="B4" s="1280"/>
      <c r="C4" s="1280"/>
      <c r="D4" s="1280"/>
      <c r="E4" s="532"/>
      <c r="F4" s="532"/>
      <c r="G4" s="532"/>
      <c r="H4" s="532"/>
      <c r="K4" s="534">
        <f>'[1]017_Анкета ИП'!J34</f>
        <v>0</v>
      </c>
    </row>
    <row r="5" spans="1:11" x14ac:dyDescent="0.25">
      <c r="A5" s="1280"/>
      <c r="B5" s="1280"/>
      <c r="C5" s="1280"/>
      <c r="D5" s="1280"/>
      <c r="E5" s="532"/>
      <c r="F5" s="532"/>
      <c r="G5" s="532"/>
      <c r="H5" s="532"/>
      <c r="K5" s="534">
        <f>'[1]017_Анкета ИП'!J35</f>
        <v>0</v>
      </c>
    </row>
    <row r="6" spans="1:11" x14ac:dyDescent="0.25">
      <c r="A6" s="532"/>
      <c r="B6" s="532"/>
      <c r="C6" s="532"/>
      <c r="D6" s="532"/>
      <c r="E6" s="532"/>
      <c r="F6" s="532"/>
      <c r="G6" s="532"/>
      <c r="H6" s="532"/>
    </row>
    <row r="7" spans="1:11" ht="19.5" x14ac:dyDescent="0.3">
      <c r="A7" s="532"/>
      <c r="B7" s="532"/>
      <c r="C7" s="535"/>
      <c r="D7" s="1302" t="s">
        <v>3</v>
      </c>
      <c r="E7" s="1302"/>
      <c r="F7" s="1302"/>
      <c r="G7" s="1302"/>
      <c r="H7" s="532"/>
    </row>
    <row r="8" spans="1:11" ht="19.5" x14ac:dyDescent="0.25">
      <c r="A8" s="532"/>
      <c r="B8" s="532"/>
      <c r="C8" s="1303" t="s">
        <v>4</v>
      </c>
      <c r="D8" s="1303"/>
      <c r="E8" s="1303"/>
      <c r="F8" s="1303"/>
      <c r="G8" s="1303"/>
      <c r="H8" s="532"/>
    </row>
    <row r="9" spans="1:11" x14ac:dyDescent="0.25">
      <c r="A9" s="532"/>
      <c r="B9" s="532"/>
      <c r="C9" s="532"/>
      <c r="D9" s="536"/>
      <c r="E9" s="1304"/>
      <c r="F9" s="1304"/>
      <c r="G9" s="536"/>
      <c r="H9" s="532"/>
    </row>
    <row r="10" spans="1:11" ht="15.75" customHeight="1" x14ac:dyDescent="0.25">
      <c r="A10" s="1305" t="s">
        <v>1352</v>
      </c>
      <c r="B10" s="1305"/>
      <c r="C10" s="1305"/>
      <c r="D10" s="1305"/>
      <c r="E10" s="1305"/>
      <c r="F10" s="1305"/>
      <c r="G10" s="537" t="s">
        <v>17</v>
      </c>
      <c r="H10" s="537" t="s">
        <v>18</v>
      </c>
    </row>
    <row r="11" spans="1:11" x14ac:dyDescent="0.25">
      <c r="A11" s="1276" t="s">
        <v>1353</v>
      </c>
      <c r="B11" s="1277"/>
      <c r="C11" s="1277"/>
      <c r="D11" s="1277"/>
      <c r="E11" s="1277"/>
      <c r="F11" s="1278"/>
      <c r="G11" s="538"/>
      <c r="H11" s="539">
        <f>'[1]017_Анкета ИП'!F20</f>
        <v>0</v>
      </c>
    </row>
    <row r="12" spans="1:11" x14ac:dyDescent="0.25">
      <c r="A12" s="1267" t="s">
        <v>1354</v>
      </c>
      <c r="B12" s="1267"/>
      <c r="C12" s="1267"/>
      <c r="D12" s="1267"/>
      <c r="E12" s="1267"/>
      <c r="F12" s="1267"/>
      <c r="G12" s="538"/>
      <c r="H12" s="539"/>
    </row>
    <row r="13" spans="1:11" x14ac:dyDescent="0.25">
      <c r="A13" s="1267" t="s">
        <v>1355</v>
      </c>
      <c r="B13" s="1267"/>
      <c r="C13" s="1267"/>
      <c r="D13" s="1267"/>
      <c r="E13" s="1267"/>
      <c r="F13" s="1267"/>
      <c r="G13" s="538"/>
      <c r="H13" s="539"/>
    </row>
    <row r="14" spans="1:11" x14ac:dyDescent="0.25">
      <c r="A14" s="1267" t="s">
        <v>1356</v>
      </c>
      <c r="B14" s="1267"/>
      <c r="C14" s="1267"/>
      <c r="D14" s="1267"/>
      <c r="E14" s="1267"/>
      <c r="F14" s="1267"/>
      <c r="G14" s="538"/>
      <c r="H14" s="539"/>
    </row>
    <row r="15" spans="1:11" x14ac:dyDescent="0.25">
      <c r="A15" s="1267" t="s">
        <v>1357</v>
      </c>
      <c r="B15" s="1267"/>
      <c r="C15" s="1267"/>
      <c r="D15" s="1267"/>
      <c r="E15" s="1267"/>
      <c r="F15" s="1267"/>
      <c r="G15" s="540"/>
      <c r="H15" s="539" t="s">
        <v>9</v>
      </c>
    </row>
    <row r="16" spans="1:11" ht="60.75" customHeight="1" x14ac:dyDescent="0.25">
      <c r="A16" s="1271" t="s">
        <v>1358</v>
      </c>
      <c r="B16" s="1272"/>
      <c r="C16" s="1272"/>
      <c r="D16" s="1272"/>
      <c r="E16" s="1272"/>
      <c r="F16" s="1273"/>
      <c r="G16" s="538"/>
      <c r="H16" s="539"/>
    </row>
    <row r="17" spans="1:11" x14ac:dyDescent="0.25">
      <c r="A17" s="1267" t="s">
        <v>1359</v>
      </c>
      <c r="B17" s="1267"/>
      <c r="C17" s="1267"/>
      <c r="D17" s="1267"/>
      <c r="E17" s="1267"/>
      <c r="F17" s="1267"/>
      <c r="G17" s="540"/>
      <c r="H17" s="539"/>
    </row>
    <row r="18" spans="1:11" ht="61.5" customHeight="1" x14ac:dyDescent="0.25">
      <c r="A18" s="1267" t="s">
        <v>1360</v>
      </c>
      <c r="B18" s="1267"/>
      <c r="C18" s="1267"/>
      <c r="D18" s="1267"/>
      <c r="E18" s="1267"/>
      <c r="F18" s="1267"/>
      <c r="G18" s="541" t="s">
        <v>9</v>
      </c>
      <c r="H18" s="539" t="s">
        <v>9</v>
      </c>
    </row>
    <row r="19" spans="1:11" x14ac:dyDescent="0.25">
      <c r="A19" s="1267" t="s">
        <v>1734</v>
      </c>
      <c r="B19" s="1267"/>
      <c r="C19" s="1267"/>
      <c r="D19" s="1267"/>
      <c r="E19" s="1267"/>
      <c r="F19" s="1267"/>
      <c r="G19" s="538"/>
      <c r="H19" s="539"/>
    </row>
    <row r="20" spans="1:11" x14ac:dyDescent="0.25">
      <c r="A20" s="1267" t="s">
        <v>1735</v>
      </c>
      <c r="B20" s="1267"/>
      <c r="C20" s="1267"/>
      <c r="D20" s="1267"/>
      <c r="E20" s="1267"/>
      <c r="F20" s="1267"/>
      <c r="G20" s="538"/>
      <c r="H20" s="539"/>
    </row>
    <row r="21" spans="1:11" x14ac:dyDescent="0.25">
      <c r="A21" s="1267" t="s">
        <v>1733</v>
      </c>
      <c r="B21" s="1267"/>
      <c r="C21" s="1267"/>
      <c r="D21" s="1267"/>
      <c r="E21" s="1267"/>
      <c r="F21" s="1267"/>
      <c r="G21" s="538"/>
      <c r="H21" s="539"/>
    </row>
    <row r="22" spans="1:11" s="891" customFormat="1" x14ac:dyDescent="0.25">
      <c r="A22" s="1299"/>
      <c r="B22" s="1299"/>
      <c r="C22" s="1299"/>
      <c r="D22" s="1299"/>
      <c r="E22" s="1299"/>
      <c r="F22" s="1299"/>
      <c r="G22" s="1299"/>
      <c r="H22" s="1299"/>
      <c r="K22" s="534"/>
    </row>
    <row r="23" spans="1:11" s="891" customFormat="1" ht="263.25" customHeight="1" x14ac:dyDescent="0.25">
      <c r="A23" s="1300" t="s">
        <v>1737</v>
      </c>
      <c r="B23" s="1300"/>
      <c r="C23" s="1300"/>
      <c r="D23" s="1300"/>
      <c r="E23" s="1300"/>
      <c r="F23" s="1300"/>
      <c r="G23" s="1300"/>
      <c r="H23" s="1300"/>
      <c r="K23" s="534"/>
    </row>
    <row r="24" spans="1:11" x14ac:dyDescent="0.25">
      <c r="A24" s="168"/>
      <c r="B24" s="168"/>
      <c r="C24" s="168"/>
      <c r="D24" s="168"/>
      <c r="E24" s="168"/>
      <c r="F24" s="168"/>
      <c r="G24" s="168"/>
      <c r="H24" s="168"/>
    </row>
    <row r="25" spans="1:11" ht="15" customHeight="1" x14ac:dyDescent="0.25">
      <c r="A25" s="168"/>
      <c r="B25" s="1296" t="s">
        <v>1362</v>
      </c>
      <c r="C25" s="1296"/>
      <c r="D25" s="1296"/>
      <c r="F25" s="1297"/>
      <c r="G25" s="1297"/>
      <c r="H25" s="542"/>
      <c r="I25" s="3"/>
    </row>
    <row r="26" spans="1:11" s="5" customFormat="1" ht="12.75" x14ac:dyDescent="0.2">
      <c r="A26" s="168"/>
      <c r="B26" s="1266"/>
      <c r="C26" s="1266"/>
      <c r="D26" s="1266"/>
      <c r="E26" s="168"/>
      <c r="F26" s="1266" t="s">
        <v>31</v>
      </c>
      <c r="G26" s="1266"/>
      <c r="H26" s="168" t="s">
        <v>32</v>
      </c>
      <c r="I26" s="65"/>
      <c r="K26" s="543"/>
    </row>
    <row r="27" spans="1:11" x14ac:dyDescent="0.25">
      <c r="A27" s="168"/>
      <c r="B27" s="168"/>
      <c r="C27" s="168"/>
      <c r="D27" s="168"/>
      <c r="E27" s="168"/>
      <c r="F27" s="168"/>
      <c r="G27" s="168"/>
      <c r="H27" s="168"/>
    </row>
    <row r="28" spans="1:11" ht="15.75" x14ac:dyDescent="0.25">
      <c r="A28" s="168" t="s">
        <v>27</v>
      </c>
      <c r="B28" s="1298"/>
      <c r="C28" s="1298"/>
      <c r="D28" s="1298"/>
      <c r="E28" s="168"/>
      <c r="F28" s="168"/>
      <c r="G28" s="168"/>
      <c r="H28" s="168"/>
    </row>
    <row r="29" spans="1:11" x14ac:dyDescent="0.25">
      <c r="A29" s="168"/>
      <c r="B29" s="168"/>
      <c r="C29" s="168"/>
      <c r="D29" s="168"/>
      <c r="E29" s="168"/>
      <c r="F29" s="168"/>
      <c r="G29" s="168"/>
      <c r="H29" s="168"/>
    </row>
    <row r="30" spans="1:11" x14ac:dyDescent="0.25">
      <c r="A30" s="168" t="s">
        <v>1</v>
      </c>
      <c r="B30" s="168"/>
      <c r="C30" s="168"/>
      <c r="D30" s="168"/>
      <c r="E30" s="168"/>
      <c r="F30" s="168"/>
      <c r="G30" s="168"/>
      <c r="H30" s="168"/>
    </row>
    <row r="31" spans="1:11" x14ac:dyDescent="0.25">
      <c r="A31" s="168"/>
      <c r="B31" s="168"/>
      <c r="C31" s="168"/>
      <c r="D31" s="168"/>
      <c r="E31" s="168"/>
      <c r="F31" s="168"/>
      <c r="G31" s="168"/>
      <c r="H31" s="168"/>
    </row>
    <row r="32" spans="1:11" x14ac:dyDescent="0.25">
      <c r="A32" s="1266" t="s">
        <v>1439</v>
      </c>
      <c r="B32" s="1266"/>
      <c r="C32" s="1266"/>
      <c r="D32" s="1266"/>
      <c r="E32" s="1266"/>
      <c r="F32" s="1266"/>
      <c r="G32" s="1266"/>
      <c r="H32" s="1266"/>
    </row>
    <row r="33" spans="1:11" ht="15" customHeight="1" x14ac:dyDescent="0.25">
      <c r="A33" s="169"/>
      <c r="B33" s="1296"/>
      <c r="C33" s="1296"/>
      <c r="D33" s="1296"/>
      <c r="E33" s="169"/>
      <c r="F33" s="1296"/>
      <c r="G33" s="1296"/>
      <c r="H33" s="542"/>
      <c r="I33" s="3"/>
    </row>
    <row r="34" spans="1:11" s="5" customFormat="1" ht="12.75" x14ac:dyDescent="0.2">
      <c r="A34" s="169"/>
      <c r="B34" s="1282" t="s">
        <v>30</v>
      </c>
      <c r="C34" s="1282"/>
      <c r="D34" s="1282"/>
      <c r="E34" s="169"/>
      <c r="F34" s="1282" t="s">
        <v>31</v>
      </c>
      <c r="G34" s="1282"/>
      <c r="H34" s="169" t="s">
        <v>32</v>
      </c>
      <c r="I34" s="65"/>
      <c r="K34" s="543"/>
    </row>
    <row r="35" spans="1:11" s="5" customFormat="1" ht="12.75" x14ac:dyDescent="0.2">
      <c r="A35" s="928"/>
      <c r="B35" s="928"/>
      <c r="C35" s="928"/>
      <c r="D35" s="928"/>
      <c r="E35" s="928"/>
      <c r="F35" s="928"/>
      <c r="G35" s="928"/>
      <c r="H35" s="928"/>
      <c r="I35" s="65"/>
      <c r="K35" s="543"/>
    </row>
    <row r="36" spans="1:11" s="5" customFormat="1" ht="12.75" x14ac:dyDescent="0.2">
      <c r="A36" s="927" t="s">
        <v>1361</v>
      </c>
      <c r="B36" s="928"/>
      <c r="C36" s="928"/>
      <c r="D36" s="928"/>
      <c r="E36" s="928"/>
      <c r="F36" s="928"/>
      <c r="G36" s="928"/>
      <c r="H36" s="928"/>
      <c r="I36" s="65"/>
      <c r="K36" s="543"/>
    </row>
    <row r="37" spans="1:11" ht="15" customHeight="1" x14ac:dyDescent="0.25">
      <c r="A37" s="1301" t="s">
        <v>1736</v>
      </c>
      <c r="B37" s="1301"/>
      <c r="C37" s="1301"/>
      <c r="D37" s="1301"/>
      <c r="E37" s="1301"/>
      <c r="F37" s="1301"/>
      <c r="G37" s="1301"/>
      <c r="H37" s="1301"/>
    </row>
    <row r="38" spans="1:11" ht="27" customHeight="1" x14ac:dyDescent="0.25">
      <c r="A38" s="1265" t="s">
        <v>1458</v>
      </c>
      <c r="B38" s="1265"/>
      <c r="C38" s="1265"/>
      <c r="D38" s="1265"/>
      <c r="E38" s="1265"/>
      <c r="F38" s="1265"/>
      <c r="G38" s="1265"/>
      <c r="H38" s="1265"/>
    </row>
  </sheetData>
  <mergeCells count="30">
    <mergeCell ref="A3:D5"/>
    <mergeCell ref="D7:G7"/>
    <mergeCell ref="C8:G8"/>
    <mergeCell ref="E9:F9"/>
    <mergeCell ref="A10:F10"/>
    <mergeCell ref="A11:F11"/>
    <mergeCell ref="A12:F12"/>
    <mergeCell ref="A13:F13"/>
    <mergeCell ref="A14:F14"/>
    <mergeCell ref="A15:F15"/>
    <mergeCell ref="A16:F16"/>
    <mergeCell ref="A17:F17"/>
    <mergeCell ref="A18:F18"/>
    <mergeCell ref="A19:F19"/>
    <mergeCell ref="A20:F20"/>
    <mergeCell ref="A38:H38"/>
    <mergeCell ref="A21:F21"/>
    <mergeCell ref="B25:D25"/>
    <mergeCell ref="F25:G25"/>
    <mergeCell ref="B34:D34"/>
    <mergeCell ref="F34:G34"/>
    <mergeCell ref="B26:D26"/>
    <mergeCell ref="F26:G26"/>
    <mergeCell ref="B28:D28"/>
    <mergeCell ref="A32:H32"/>
    <mergeCell ref="B33:D33"/>
    <mergeCell ref="F33:G33"/>
    <mergeCell ref="A22:H22"/>
    <mergeCell ref="A23:H23"/>
    <mergeCell ref="A37:H37"/>
  </mergeCells>
  <pageMargins left="0.7" right="0.7" top="0.75" bottom="0.75" header="0.3" footer="0.3"/>
  <pageSetup paperSize="9" scale="95" orientation="portrait" r:id="rId1"/>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FFC000"/>
  </sheetPr>
  <dimension ref="A1:X73"/>
  <sheetViews>
    <sheetView view="pageBreakPreview" topLeftCell="A49" zoomScale="55" zoomScaleNormal="100" zoomScaleSheetLayoutView="55" workbookViewId="0">
      <selection activeCell="E45" sqref="E45:J45"/>
    </sheetView>
  </sheetViews>
  <sheetFormatPr defaultRowHeight="15" x14ac:dyDescent="0.25"/>
  <cols>
    <col min="1" max="2" width="9.140625" style="56"/>
    <col min="3" max="3" width="9.28515625" style="56" customWidth="1"/>
    <col min="4" max="4" width="20.28515625" style="56" customWidth="1"/>
    <col min="5" max="16384" width="9.140625" style="56"/>
  </cols>
  <sheetData>
    <row r="1" spans="1:24" x14ac:dyDescent="0.25">
      <c r="A1" s="129"/>
      <c r="B1" s="129"/>
      <c r="C1" s="129"/>
      <c r="D1" s="129"/>
      <c r="E1" s="129"/>
      <c r="F1" s="129"/>
      <c r="G1" s="129"/>
      <c r="H1" s="129"/>
      <c r="I1" s="409"/>
      <c r="J1" s="129"/>
      <c r="M1" s="1326"/>
      <c r="N1" s="1326"/>
      <c r="O1" s="1326"/>
      <c r="P1" s="1326"/>
      <c r="Q1" s="867"/>
      <c r="R1" s="867"/>
      <c r="S1" s="867"/>
      <c r="T1" s="867"/>
      <c r="U1" s="867"/>
      <c r="V1" s="867"/>
      <c r="W1" s="868"/>
      <c r="X1" s="868"/>
    </row>
    <row r="2" spans="1:24" ht="15.75" customHeight="1" x14ac:dyDescent="0.25">
      <c r="A2" s="1280" t="s">
        <v>24</v>
      </c>
      <c r="B2" s="1280"/>
      <c r="C2" s="1280"/>
      <c r="D2" s="1280"/>
      <c r="E2" s="129"/>
      <c r="F2" s="129"/>
      <c r="G2" s="129"/>
      <c r="H2" s="129"/>
      <c r="I2" s="129"/>
      <c r="J2" s="129"/>
      <c r="M2" s="1326"/>
      <c r="N2" s="1326"/>
      <c r="O2" s="1326"/>
      <c r="P2" s="1326"/>
      <c r="Q2" s="867"/>
      <c r="R2" s="867"/>
      <c r="S2" s="867"/>
      <c r="T2" s="867"/>
      <c r="U2" s="867"/>
      <c r="V2" s="867"/>
      <c r="W2" s="868"/>
      <c r="X2" s="868"/>
    </row>
    <row r="3" spans="1:24" ht="15.75" customHeight="1" x14ac:dyDescent="0.25">
      <c r="A3" s="1280"/>
      <c r="B3" s="1280"/>
      <c r="C3" s="1280"/>
      <c r="D3" s="1280"/>
      <c r="E3" s="129"/>
      <c r="F3" s="129"/>
      <c r="G3" s="129"/>
      <c r="H3" s="129"/>
      <c r="I3" s="129"/>
      <c r="J3" s="129"/>
      <c r="M3" s="1326"/>
      <c r="N3" s="1326"/>
      <c r="O3" s="1326"/>
      <c r="P3" s="1326"/>
      <c r="Q3" s="867"/>
      <c r="R3" s="867"/>
      <c r="S3" s="867"/>
      <c r="T3" s="867"/>
      <c r="U3" s="867"/>
      <c r="V3" s="867"/>
      <c r="W3" s="868"/>
      <c r="X3" s="868"/>
    </row>
    <row r="4" spans="1:24" ht="15" customHeight="1" x14ac:dyDescent="0.25">
      <c r="A4" s="1280"/>
      <c r="B4" s="1280"/>
      <c r="C4" s="1280"/>
      <c r="D4" s="1280"/>
      <c r="E4" s="129"/>
      <c r="F4" s="129"/>
      <c r="G4" s="129"/>
      <c r="H4" s="129"/>
      <c r="I4" s="129"/>
      <c r="J4" s="129"/>
      <c r="M4" s="867"/>
      <c r="N4" s="867"/>
      <c r="O4" s="867"/>
      <c r="P4" s="867"/>
      <c r="Q4" s="867"/>
      <c r="R4" s="867"/>
      <c r="S4" s="867"/>
      <c r="T4" s="867"/>
      <c r="U4" s="867"/>
      <c r="V4" s="867"/>
      <c r="W4" s="868"/>
      <c r="X4" s="868"/>
    </row>
    <row r="5" spans="1:24" ht="18.75" x14ac:dyDescent="0.25">
      <c r="A5" s="129"/>
      <c r="B5" s="129"/>
      <c r="C5" s="129"/>
      <c r="D5" s="129"/>
      <c r="E5" s="129"/>
      <c r="F5" s="129"/>
      <c r="G5" s="129"/>
      <c r="H5" s="129"/>
      <c r="I5" s="129"/>
      <c r="J5" s="129"/>
      <c r="M5" s="867"/>
      <c r="N5" s="867"/>
      <c r="O5" s="1327"/>
      <c r="P5" s="1327"/>
      <c r="Q5" s="1327"/>
      <c r="R5" s="1327"/>
      <c r="S5" s="1327"/>
      <c r="T5" s="1327"/>
      <c r="U5" s="867"/>
      <c r="V5" s="867"/>
      <c r="W5" s="868"/>
      <c r="X5" s="868"/>
    </row>
    <row r="6" spans="1:24" ht="19.5" x14ac:dyDescent="0.25">
      <c r="A6" s="129"/>
      <c r="B6" s="1323" t="s">
        <v>1024</v>
      </c>
      <c r="C6" s="1323"/>
      <c r="D6" s="1323"/>
      <c r="E6" s="1324"/>
      <c r="F6" s="1324"/>
      <c r="G6" s="1324"/>
      <c r="H6" s="1324"/>
      <c r="I6" s="129"/>
      <c r="J6" s="129"/>
      <c r="M6" s="867"/>
      <c r="N6" s="867"/>
      <c r="O6" s="867"/>
      <c r="P6" s="867"/>
      <c r="Q6" s="867"/>
      <c r="R6" s="869"/>
      <c r="S6" s="870"/>
      <c r="T6" s="867"/>
      <c r="U6" s="867"/>
      <c r="V6" s="867"/>
      <c r="W6" s="868"/>
      <c r="X6" s="868"/>
    </row>
    <row r="7" spans="1:24" x14ac:dyDescent="0.25">
      <c r="A7" s="129"/>
      <c r="B7" s="129"/>
      <c r="C7" s="129"/>
      <c r="D7" s="129"/>
      <c r="E7" s="129"/>
      <c r="F7" s="135" t="s">
        <v>25</v>
      </c>
      <c r="G7" s="135"/>
      <c r="H7" s="129"/>
      <c r="I7" s="129"/>
      <c r="J7" s="129"/>
      <c r="M7" s="867"/>
      <c r="N7" s="867"/>
      <c r="O7" s="867"/>
      <c r="P7" s="867"/>
      <c r="Q7" s="867"/>
      <c r="R7" s="867"/>
      <c r="S7" s="867"/>
      <c r="T7" s="867"/>
      <c r="U7" s="867"/>
      <c r="V7" s="867"/>
      <c r="W7" s="868"/>
      <c r="X7" s="868"/>
    </row>
    <row r="8" spans="1:24" ht="18.75" x14ac:dyDescent="0.3">
      <c r="A8" s="129"/>
      <c r="B8" s="129"/>
      <c r="C8" s="129"/>
      <c r="D8" s="129"/>
      <c r="E8" s="129"/>
      <c r="F8" s="129"/>
      <c r="G8" s="129"/>
      <c r="H8" s="129"/>
      <c r="I8" s="129"/>
      <c r="J8" s="129"/>
      <c r="M8" s="871"/>
      <c r="N8" s="1330"/>
      <c r="O8" s="1330"/>
      <c r="P8" s="1330"/>
      <c r="Q8" s="1330"/>
      <c r="R8" s="1330"/>
      <c r="S8" s="1330"/>
      <c r="T8" s="1330"/>
      <c r="U8" s="1330"/>
      <c r="V8" s="1330"/>
      <c r="W8" s="868"/>
      <c r="X8" s="868"/>
    </row>
    <row r="9" spans="1:24" ht="19.5" x14ac:dyDescent="0.3">
      <c r="A9" s="136" t="s">
        <v>110</v>
      </c>
      <c r="B9" s="1319">
        <f>Анкета_ЮЛ!H112</f>
        <v>0</v>
      </c>
      <c r="C9" s="1319"/>
      <c r="D9" s="1319"/>
      <c r="E9" s="1319"/>
      <c r="F9" s="1319"/>
      <c r="G9" s="1319"/>
      <c r="H9" s="1319"/>
      <c r="I9" s="1319"/>
      <c r="J9" s="1319"/>
      <c r="M9" s="872"/>
      <c r="N9" s="872"/>
      <c r="O9" s="872"/>
      <c r="P9" s="872"/>
      <c r="Q9" s="873"/>
      <c r="R9" s="872"/>
      <c r="S9" s="872"/>
      <c r="T9" s="872"/>
      <c r="U9" s="872"/>
      <c r="V9" s="872"/>
      <c r="W9" s="868"/>
      <c r="X9" s="868"/>
    </row>
    <row r="10" spans="1:24" ht="19.5" x14ac:dyDescent="0.3">
      <c r="A10" s="1320" t="s">
        <v>1738</v>
      </c>
      <c r="B10" s="1320"/>
      <c r="C10" s="1320"/>
      <c r="D10" s="1320"/>
      <c r="E10" s="1321"/>
      <c r="F10" s="1321"/>
      <c r="G10" s="1321"/>
      <c r="H10" s="1322"/>
      <c r="I10" s="1322"/>
      <c r="J10" s="1322"/>
      <c r="M10" s="872"/>
      <c r="N10" s="872"/>
      <c r="O10" s="872"/>
      <c r="P10" s="872"/>
      <c r="Q10" s="873"/>
      <c r="R10" s="872"/>
      <c r="S10" s="872"/>
      <c r="T10" s="872"/>
      <c r="U10" s="872"/>
      <c r="V10" s="872"/>
      <c r="W10" s="868"/>
      <c r="X10" s="868"/>
    </row>
    <row r="11" spans="1:24" ht="19.5" x14ac:dyDescent="0.3">
      <c r="A11" s="1320" t="s">
        <v>26</v>
      </c>
      <c r="B11" s="1320"/>
      <c r="C11" s="1320"/>
      <c r="D11" s="1320"/>
      <c r="E11" s="1321">
        <f>Анкета_ЮЛ!L115</f>
        <v>0</v>
      </c>
      <c r="F11" s="1321"/>
      <c r="G11" s="1321"/>
      <c r="H11" s="1322"/>
      <c r="I11" s="1322"/>
      <c r="J11" s="1322"/>
      <c r="M11" s="1328"/>
      <c r="N11" s="1328"/>
      <c r="O11" s="1328"/>
      <c r="P11" s="1328"/>
      <c r="Q11" s="1328"/>
      <c r="R11" s="1328"/>
      <c r="S11" s="1328"/>
      <c r="T11" s="1328"/>
      <c r="U11" s="1328"/>
      <c r="V11" s="1328"/>
      <c r="W11" s="868"/>
      <c r="X11" s="868"/>
    </row>
    <row r="12" spans="1:24" ht="305.25" customHeight="1" x14ac:dyDescent="0.25">
      <c r="A12" s="1311" t="s">
        <v>1739</v>
      </c>
      <c r="B12" s="1311"/>
      <c r="C12" s="1311"/>
      <c r="D12" s="1311"/>
      <c r="E12" s="1311"/>
      <c r="F12" s="1311"/>
      <c r="G12" s="1311"/>
      <c r="H12" s="1311"/>
      <c r="I12" s="1311"/>
      <c r="J12" s="1311"/>
      <c r="M12" s="1329"/>
      <c r="N12" s="1329"/>
      <c r="O12" s="1329"/>
      <c r="P12" s="1329"/>
      <c r="Q12" s="1329"/>
      <c r="R12" s="1329"/>
      <c r="S12" s="1329"/>
      <c r="T12" s="1329"/>
      <c r="U12" s="1329"/>
      <c r="V12" s="1329"/>
      <c r="W12" s="868"/>
      <c r="X12" s="868"/>
    </row>
    <row r="13" spans="1:24" ht="19.5" x14ac:dyDescent="0.25">
      <c r="A13" s="931"/>
      <c r="B13" s="1312"/>
      <c r="C13" s="1312"/>
      <c r="D13" s="1312"/>
      <c r="E13" s="1312"/>
      <c r="F13" s="1312"/>
      <c r="G13" s="1312"/>
      <c r="H13" s="1312"/>
      <c r="I13" s="1312"/>
      <c r="J13" s="931"/>
      <c r="M13" s="930"/>
      <c r="N13" s="930"/>
      <c r="O13" s="930"/>
      <c r="P13" s="930"/>
      <c r="Q13" s="930"/>
      <c r="R13" s="930"/>
      <c r="S13" s="930"/>
      <c r="T13" s="930"/>
      <c r="U13" s="930"/>
      <c r="V13" s="930"/>
      <c r="W13" s="868"/>
      <c r="X13" s="868"/>
    </row>
    <row r="14" spans="1:24" ht="30.75" customHeight="1" x14ac:dyDescent="0.25">
      <c r="A14" s="931"/>
      <c r="B14" s="1313" t="s">
        <v>1740</v>
      </c>
      <c r="C14" s="1313"/>
      <c r="D14" s="1313"/>
      <c r="E14" s="1313"/>
      <c r="F14" s="1313"/>
      <c r="G14" s="1313"/>
      <c r="H14" s="1313"/>
      <c r="I14" s="1313"/>
      <c r="J14" s="931"/>
      <c r="M14" s="930"/>
      <c r="N14" s="930"/>
      <c r="O14" s="930"/>
      <c r="P14" s="930"/>
      <c r="Q14" s="930"/>
      <c r="R14" s="930"/>
      <c r="S14" s="930"/>
      <c r="T14" s="930"/>
      <c r="U14" s="930"/>
      <c r="V14" s="930"/>
      <c r="W14" s="868"/>
      <c r="X14" s="868"/>
    </row>
    <row r="15" spans="1:24" ht="120" customHeight="1" x14ac:dyDescent="0.25">
      <c r="A15" s="1311" t="s">
        <v>1741</v>
      </c>
      <c r="B15" s="1311"/>
      <c r="C15" s="1311"/>
      <c r="D15" s="1311"/>
      <c r="E15" s="1311"/>
      <c r="F15" s="1311"/>
      <c r="G15" s="1311"/>
      <c r="H15" s="1311"/>
      <c r="I15" s="1311"/>
      <c r="J15" s="1311"/>
      <c r="M15" s="930"/>
      <c r="N15" s="930"/>
      <c r="O15" s="930"/>
      <c r="P15" s="930"/>
      <c r="Q15" s="930"/>
      <c r="R15" s="930"/>
      <c r="S15" s="930"/>
      <c r="T15" s="930"/>
      <c r="U15" s="930"/>
      <c r="V15" s="930"/>
      <c r="W15" s="868"/>
      <c r="X15" s="868"/>
    </row>
    <row r="16" spans="1:24" ht="19.5" x14ac:dyDescent="0.3">
      <c r="A16" s="576"/>
      <c r="B16" s="573"/>
      <c r="C16" s="573"/>
      <c r="D16" s="573"/>
      <c r="E16" s="859"/>
      <c r="F16" s="859"/>
      <c r="G16" s="859"/>
      <c r="H16" s="859"/>
      <c r="I16" s="859"/>
      <c r="J16" s="859"/>
      <c r="M16" s="1332"/>
      <c r="N16" s="1332"/>
      <c r="O16" s="1332"/>
      <c r="P16" s="874"/>
      <c r="Q16" s="1331"/>
      <c r="R16" s="1331"/>
      <c r="S16" s="1331"/>
      <c r="T16" s="1331"/>
      <c r="U16" s="1331"/>
      <c r="V16" s="874"/>
      <c r="W16" s="868"/>
      <c r="X16" s="868"/>
    </row>
    <row r="17" spans="1:24" ht="19.5" customHeight="1" x14ac:dyDescent="0.25">
      <c r="A17" s="1317">
        <f>Анкета_ЮЛ!B184</f>
        <v>0</v>
      </c>
      <c r="B17" s="1317"/>
      <c r="C17" s="1317"/>
      <c r="D17" s="137"/>
      <c r="E17" s="1318" t="s">
        <v>37</v>
      </c>
      <c r="F17" s="1318"/>
      <c r="G17" s="1314">
        <f>Анкета_ЮЛ!J182</f>
        <v>0</v>
      </c>
      <c r="H17" s="1314"/>
      <c r="I17" s="1314"/>
      <c r="J17" s="1314"/>
      <c r="M17" s="1325"/>
      <c r="N17" s="1325"/>
      <c r="O17" s="1325"/>
      <c r="P17" s="1325"/>
      <c r="Q17" s="1325"/>
      <c r="R17" s="1325"/>
      <c r="S17" s="1325"/>
      <c r="T17" s="1325"/>
      <c r="U17" s="1325"/>
      <c r="V17" s="1325"/>
      <c r="W17" s="868"/>
      <c r="X17" s="868"/>
    </row>
    <row r="18" spans="1:24" s="93" customFormat="1" ht="19.5" customHeight="1" x14ac:dyDescent="0.25">
      <c r="A18" s="1316" t="s">
        <v>29</v>
      </c>
      <c r="B18" s="1316"/>
      <c r="C18" s="1316"/>
      <c r="D18" s="138"/>
      <c r="E18" s="1316" t="s">
        <v>31</v>
      </c>
      <c r="F18" s="1316"/>
      <c r="G18" s="1316" t="s">
        <v>1742</v>
      </c>
      <c r="H18" s="1316"/>
      <c r="I18" s="1316"/>
      <c r="J18" s="1316"/>
      <c r="M18" s="868"/>
      <c r="N18" s="868"/>
      <c r="O18" s="868"/>
      <c r="P18" s="868"/>
      <c r="Q18" s="868"/>
      <c r="R18" s="868"/>
      <c r="S18" s="868"/>
      <c r="T18" s="868"/>
      <c r="U18" s="868"/>
      <c r="V18" s="868"/>
      <c r="W18" s="875"/>
      <c r="X18" s="875"/>
    </row>
    <row r="19" spans="1:24" x14ac:dyDescent="0.25">
      <c r="A19" s="860"/>
      <c r="B19" s="860"/>
      <c r="C19" s="860"/>
      <c r="D19" s="860"/>
      <c r="E19" s="860"/>
      <c r="F19" s="860"/>
      <c r="G19" s="860"/>
      <c r="H19" s="860"/>
      <c r="I19" s="860"/>
      <c r="J19" s="860"/>
      <c r="M19" s="868"/>
      <c r="N19" s="868"/>
      <c r="O19" s="868"/>
      <c r="P19" s="868"/>
      <c r="Q19" s="868"/>
      <c r="R19" s="868"/>
      <c r="S19" s="868"/>
      <c r="T19" s="868"/>
      <c r="U19" s="868"/>
      <c r="V19" s="868"/>
      <c r="W19" s="868"/>
      <c r="X19" s="868"/>
    </row>
    <row r="20" spans="1:24" ht="22.5" x14ac:dyDescent="0.3">
      <c r="A20" s="861" t="s">
        <v>1743</v>
      </c>
      <c r="B20" s="861"/>
      <c r="C20" s="861"/>
      <c r="D20" s="861"/>
      <c r="E20" s="861"/>
      <c r="F20" s="862"/>
      <c r="G20" s="860"/>
      <c r="H20" s="860"/>
      <c r="I20" s="860"/>
      <c r="J20" s="860"/>
      <c r="M20" s="868"/>
      <c r="N20" s="868"/>
      <c r="O20" s="868"/>
      <c r="P20" s="868"/>
      <c r="Q20" s="868"/>
      <c r="R20" s="868"/>
      <c r="S20" s="868"/>
      <c r="T20" s="868"/>
      <c r="U20" s="868"/>
      <c r="V20" s="868"/>
      <c r="W20" s="868"/>
      <c r="X20" s="868"/>
    </row>
    <row r="21" spans="1:24" ht="19.5" thickBot="1" x14ac:dyDescent="0.35">
      <c r="A21" s="863"/>
      <c r="B21" s="864"/>
      <c r="C21" s="863"/>
      <c r="D21" s="864"/>
      <c r="E21" s="864"/>
      <c r="F21" s="862"/>
      <c r="G21" s="860"/>
      <c r="H21" s="860"/>
      <c r="I21" s="860"/>
      <c r="J21" s="860"/>
      <c r="M21" s="868"/>
      <c r="N21" s="868"/>
      <c r="O21" s="868"/>
      <c r="P21" s="868"/>
      <c r="Q21" s="868"/>
      <c r="R21" s="868"/>
      <c r="S21" s="868"/>
      <c r="T21" s="868"/>
      <c r="U21" s="868"/>
      <c r="V21" s="868"/>
      <c r="W21" s="868"/>
      <c r="X21" s="868"/>
    </row>
    <row r="22" spans="1:24" ht="15.75" customHeight="1" x14ac:dyDescent="0.3">
      <c r="A22" s="863"/>
      <c r="B22" s="865" t="s">
        <v>1695</v>
      </c>
      <c r="C22" s="863"/>
      <c r="D22" s="865" t="s">
        <v>31</v>
      </c>
      <c r="E22" s="865"/>
      <c r="F22" s="866" t="s">
        <v>32</v>
      </c>
      <c r="G22" s="866"/>
      <c r="H22" s="866"/>
      <c r="I22" s="866"/>
      <c r="J22" s="860"/>
      <c r="M22" s="868"/>
      <c r="N22" s="868"/>
      <c r="O22" s="868"/>
      <c r="P22" s="868"/>
      <c r="Q22" s="868"/>
      <c r="R22" s="868"/>
      <c r="S22" s="868"/>
      <c r="T22" s="868"/>
      <c r="U22" s="868"/>
      <c r="V22" s="868"/>
      <c r="W22" s="868"/>
      <c r="X22" s="868"/>
    </row>
    <row r="23" spans="1:24" ht="15" customHeight="1" x14ac:dyDescent="0.25">
      <c r="A23" s="860"/>
      <c r="B23" s="860"/>
      <c r="C23" s="860"/>
      <c r="D23" s="860"/>
      <c r="E23" s="860"/>
      <c r="F23" s="860"/>
      <c r="G23" s="860"/>
      <c r="H23" s="860"/>
      <c r="I23" s="860"/>
      <c r="J23" s="860"/>
      <c r="M23" s="868"/>
      <c r="N23" s="868"/>
      <c r="O23" s="868"/>
      <c r="P23" s="868"/>
      <c r="Q23" s="868"/>
      <c r="R23" s="868"/>
      <c r="S23" s="868"/>
      <c r="T23" s="868"/>
      <c r="U23" s="868"/>
      <c r="V23" s="868"/>
      <c r="W23" s="868"/>
      <c r="X23" s="868"/>
    </row>
    <row r="24" spans="1:24" ht="15" customHeight="1" x14ac:dyDescent="0.25">
      <c r="A24" s="1315" t="s">
        <v>1744</v>
      </c>
      <c r="B24" s="1315"/>
      <c r="C24" s="1315"/>
      <c r="D24" s="1315"/>
      <c r="E24" s="1315"/>
      <c r="F24" s="1315"/>
      <c r="G24" s="1315"/>
      <c r="H24" s="1315"/>
      <c r="I24" s="1315"/>
      <c r="J24" s="1315"/>
    </row>
    <row r="25" spans="1:24" ht="15" customHeight="1" x14ac:dyDescent="0.25">
      <c r="A25" s="1315" t="s">
        <v>1745</v>
      </c>
      <c r="B25" s="1315"/>
      <c r="C25" s="1315"/>
      <c r="D25" s="1315"/>
      <c r="E25" s="1315"/>
      <c r="F25" s="1315"/>
      <c r="G25" s="1315"/>
      <c r="H25" s="1315"/>
      <c r="I25" s="1315"/>
      <c r="J25" s="1315"/>
    </row>
    <row r="26" spans="1:24" ht="15" customHeight="1" x14ac:dyDescent="0.25">
      <c r="A26" s="929"/>
      <c r="B26" s="929"/>
      <c r="C26" s="929"/>
      <c r="D26" s="929"/>
      <c r="E26" s="929"/>
      <c r="F26" s="929"/>
      <c r="G26" s="929"/>
      <c r="H26" s="929"/>
      <c r="I26" s="929"/>
      <c r="J26" s="929"/>
    </row>
    <row r="27" spans="1:24" ht="15" customHeight="1" x14ac:dyDescent="0.25">
      <c r="A27" s="929"/>
      <c r="B27" s="929"/>
      <c r="C27" s="929"/>
      <c r="D27" s="929"/>
      <c r="E27" s="929"/>
      <c r="F27" s="929"/>
      <c r="G27" s="929"/>
      <c r="H27" s="929"/>
      <c r="I27" s="929"/>
      <c r="J27" s="929"/>
    </row>
    <row r="28" spans="1:24" ht="15" customHeight="1" x14ac:dyDescent="0.25">
      <c r="A28" s="929"/>
      <c r="B28" s="929"/>
      <c r="C28" s="929"/>
      <c r="D28" s="929"/>
      <c r="E28" s="1310" t="s">
        <v>1746</v>
      </c>
      <c r="F28" s="1310"/>
      <c r="G28" s="1310"/>
      <c r="H28" s="1310"/>
      <c r="I28" s="1310"/>
      <c r="J28" s="1310"/>
    </row>
    <row r="29" spans="1:24" ht="15" customHeight="1" x14ac:dyDescent="0.25">
      <c r="A29" s="929"/>
      <c r="B29" s="929"/>
      <c r="C29" s="929"/>
      <c r="D29" s="929"/>
      <c r="E29" s="1310" t="s">
        <v>1747</v>
      </c>
      <c r="F29" s="1310"/>
      <c r="G29" s="1310"/>
      <c r="H29" s="1310"/>
      <c r="I29" s="1310"/>
      <c r="J29" s="1310"/>
    </row>
    <row r="30" spans="1:24" ht="15.75" x14ac:dyDescent="0.25">
      <c r="A30" s="932"/>
      <c r="B30" s="932"/>
      <c r="C30" s="932"/>
      <c r="D30" s="932"/>
      <c r="E30" s="1310" t="s">
        <v>1748</v>
      </c>
      <c r="F30" s="1310"/>
      <c r="G30" s="1310"/>
      <c r="H30" s="1310"/>
      <c r="I30" s="1310"/>
      <c r="J30" s="1310"/>
    </row>
    <row r="31" spans="1:24" x14ac:dyDescent="0.25">
      <c r="A31" s="933"/>
      <c r="B31" s="933"/>
      <c r="C31" s="933"/>
      <c r="D31" s="933"/>
      <c r="E31" s="933"/>
      <c r="F31" s="933"/>
      <c r="G31" s="933"/>
      <c r="H31" s="933"/>
      <c r="I31" s="933"/>
      <c r="J31" s="933"/>
    </row>
    <row r="32" spans="1:24" ht="15.75" x14ac:dyDescent="0.25">
      <c r="A32" s="933"/>
      <c r="B32" s="1309" t="s">
        <v>1749</v>
      </c>
      <c r="C32" s="1309"/>
      <c r="D32" s="1309"/>
      <c r="E32" s="1309"/>
      <c r="F32" s="1309"/>
      <c r="G32" s="1309"/>
      <c r="H32" s="1309"/>
      <c r="I32" s="1309"/>
      <c r="J32" s="933"/>
    </row>
    <row r="33" spans="1:10" x14ac:dyDescent="0.25">
      <c r="A33" s="933"/>
      <c r="B33" s="933"/>
      <c r="C33" s="933"/>
      <c r="D33" s="933"/>
      <c r="E33" s="933"/>
      <c r="F33" s="933"/>
      <c r="G33" s="933"/>
      <c r="H33" s="933"/>
      <c r="I33" s="933"/>
      <c r="J33" s="933"/>
    </row>
    <row r="34" spans="1:10" ht="84.75" customHeight="1" x14ac:dyDescent="0.25">
      <c r="A34" s="1306" t="s">
        <v>1752</v>
      </c>
      <c r="B34" s="1306"/>
      <c r="C34" s="1306"/>
      <c r="D34" s="1306"/>
      <c r="E34" s="1306"/>
      <c r="F34" s="1306"/>
      <c r="G34" s="1306"/>
      <c r="H34" s="1306"/>
      <c r="I34" s="1306"/>
      <c r="J34" s="1306"/>
    </row>
    <row r="35" spans="1:10" ht="15.75" x14ac:dyDescent="0.25">
      <c r="A35" s="1306" t="s">
        <v>1750</v>
      </c>
      <c r="B35" s="1306"/>
      <c r="C35" s="1306"/>
      <c r="D35" s="1307"/>
      <c r="E35" s="1307"/>
      <c r="F35" s="1307"/>
      <c r="G35" s="1307"/>
      <c r="H35" s="1307"/>
      <c r="I35" s="1307"/>
      <c r="J35" s="1307"/>
    </row>
    <row r="36" spans="1:10" ht="15.75" x14ac:dyDescent="0.25">
      <c r="A36" s="934"/>
      <c r="B36" s="934"/>
      <c r="C36" s="934"/>
      <c r="D36" s="1308" t="s">
        <v>1751</v>
      </c>
      <c r="E36" s="1308"/>
      <c r="F36" s="1308"/>
      <c r="G36" s="1308"/>
      <c r="H36" s="1308"/>
      <c r="I36" s="1308"/>
      <c r="J36" s="1308"/>
    </row>
    <row r="37" spans="1:10" ht="129.75" customHeight="1" x14ac:dyDescent="0.25">
      <c r="A37" s="1306" t="s">
        <v>1753</v>
      </c>
      <c r="B37" s="1306"/>
      <c r="C37" s="1306"/>
      <c r="D37" s="1306"/>
      <c r="E37" s="1306"/>
      <c r="F37" s="1306"/>
      <c r="G37" s="1306"/>
      <c r="H37" s="1306"/>
      <c r="I37" s="1306"/>
      <c r="J37" s="1306"/>
    </row>
    <row r="38" spans="1:10" ht="139.5" customHeight="1" x14ac:dyDescent="0.25">
      <c r="A38" s="1306" t="s">
        <v>1754</v>
      </c>
      <c r="B38" s="1306"/>
      <c r="C38" s="1306"/>
      <c r="D38" s="1306"/>
      <c r="E38" s="1306"/>
      <c r="F38" s="1306"/>
      <c r="G38" s="1306"/>
      <c r="H38" s="1306"/>
      <c r="I38" s="1306"/>
      <c r="J38" s="1306"/>
    </row>
    <row r="39" spans="1:10" ht="102.75" customHeight="1" x14ac:dyDescent="0.25">
      <c r="A39" s="1306" t="s">
        <v>1755</v>
      </c>
      <c r="B39" s="1306"/>
      <c r="C39" s="1306"/>
      <c r="D39" s="1306"/>
      <c r="E39" s="1306"/>
      <c r="F39" s="1306"/>
      <c r="G39" s="1306"/>
      <c r="H39" s="1306"/>
      <c r="I39" s="1306"/>
      <c r="J39" s="1306"/>
    </row>
    <row r="40" spans="1:10" ht="15.75" x14ac:dyDescent="0.25">
      <c r="A40" s="1307"/>
      <c r="B40" s="1307"/>
      <c r="C40" s="1307"/>
      <c r="D40" s="1307"/>
      <c r="E40" s="1307"/>
      <c r="F40" s="1307"/>
      <c r="G40" s="1307"/>
      <c r="H40" s="1307"/>
      <c r="I40" s="1307"/>
      <c r="J40" s="1307"/>
    </row>
    <row r="41" spans="1:10" x14ac:dyDescent="0.25">
      <c r="A41" s="1308" t="s">
        <v>1751</v>
      </c>
      <c r="B41" s="1308"/>
      <c r="C41" s="1308"/>
      <c r="D41" s="1308"/>
      <c r="E41" s="1308"/>
      <c r="F41" s="1308"/>
      <c r="G41" s="1308"/>
      <c r="H41" s="1308"/>
      <c r="I41" s="1308"/>
      <c r="J41" s="1308"/>
    </row>
    <row r="42" spans="1:10" ht="15.75" x14ac:dyDescent="0.25">
      <c r="A42" s="934"/>
      <c r="B42" s="934"/>
      <c r="C42" s="934"/>
      <c r="D42" s="934"/>
      <c r="E42" s="934"/>
      <c r="F42" s="934"/>
      <c r="G42" s="934"/>
      <c r="H42" s="934"/>
      <c r="I42" s="934"/>
      <c r="J42" s="934"/>
    </row>
    <row r="43" spans="1:10" ht="15.75" x14ac:dyDescent="0.25">
      <c r="A43" s="934"/>
      <c r="B43" s="934"/>
      <c r="C43" s="934"/>
      <c r="D43" s="934"/>
      <c r="E43" s="934"/>
      <c r="F43" s="934"/>
      <c r="G43" s="934"/>
      <c r="H43" s="934"/>
      <c r="I43" s="934"/>
      <c r="J43" s="934"/>
    </row>
    <row r="44" spans="1:10" ht="15.75" x14ac:dyDescent="0.25">
      <c r="A44" s="934"/>
      <c r="B44" s="934"/>
      <c r="C44" s="934"/>
      <c r="D44" s="934"/>
      <c r="E44" s="1310" t="s">
        <v>1778</v>
      </c>
      <c r="F44" s="1310"/>
      <c r="G44" s="1310"/>
      <c r="H44" s="1310"/>
      <c r="I44" s="1310"/>
      <c r="J44" s="1310"/>
    </row>
    <row r="45" spans="1:10" ht="15.75" x14ac:dyDescent="0.25">
      <c r="A45" s="934"/>
      <c r="B45" s="934"/>
      <c r="C45" s="934"/>
      <c r="D45" s="934"/>
      <c r="E45" s="1310" t="s">
        <v>1747</v>
      </c>
      <c r="F45" s="1310"/>
      <c r="G45" s="1310"/>
      <c r="H45" s="1310"/>
      <c r="I45" s="1310"/>
      <c r="J45" s="1310"/>
    </row>
    <row r="46" spans="1:10" ht="15.75" x14ac:dyDescent="0.25">
      <c r="A46" s="934"/>
      <c r="B46" s="934"/>
      <c r="C46" s="934"/>
      <c r="D46" s="934"/>
      <c r="E46" s="1310" t="s">
        <v>1748</v>
      </c>
      <c r="F46" s="1310"/>
      <c r="G46" s="1310"/>
      <c r="H46" s="1310"/>
      <c r="I46" s="1310"/>
      <c r="J46" s="1310"/>
    </row>
    <row r="47" spans="1:10" ht="15.75" x14ac:dyDescent="0.25">
      <c r="A47" s="934"/>
      <c r="B47" s="934"/>
      <c r="C47" s="934"/>
      <c r="D47" s="934"/>
      <c r="E47" s="934"/>
      <c r="F47" s="934"/>
      <c r="G47" s="934"/>
      <c r="H47" s="934"/>
      <c r="I47" s="934"/>
      <c r="J47" s="934"/>
    </row>
    <row r="48" spans="1:10" ht="15.75" x14ac:dyDescent="0.25">
      <c r="A48" s="933"/>
      <c r="B48" s="1309" t="s">
        <v>1756</v>
      </c>
      <c r="C48" s="1309"/>
      <c r="D48" s="1309"/>
      <c r="E48" s="1309"/>
      <c r="F48" s="1309"/>
      <c r="G48" s="1309"/>
      <c r="H48" s="1309"/>
      <c r="I48" s="1309"/>
      <c r="J48" s="933"/>
    </row>
    <row r="49" spans="1:10" x14ac:dyDescent="0.25">
      <c r="A49" s="933"/>
      <c r="B49" s="933"/>
      <c r="C49" s="933"/>
      <c r="D49" s="933"/>
      <c r="E49" s="933"/>
      <c r="F49" s="933"/>
      <c r="G49" s="933"/>
      <c r="H49" s="933"/>
      <c r="I49" s="933"/>
      <c r="J49" s="933"/>
    </row>
    <row r="50" spans="1:10" ht="242.25" customHeight="1" x14ac:dyDescent="0.25">
      <c r="A50" s="1306" t="s">
        <v>1757</v>
      </c>
      <c r="B50" s="1306"/>
      <c r="C50" s="1306"/>
      <c r="D50" s="1306"/>
      <c r="E50" s="1306"/>
      <c r="F50" s="1306"/>
      <c r="G50" s="1306"/>
      <c r="H50" s="1306"/>
      <c r="I50" s="1306"/>
      <c r="J50" s="1306"/>
    </row>
    <row r="51" spans="1:10" ht="254.25" customHeight="1" x14ac:dyDescent="0.25">
      <c r="A51" s="1306" t="s">
        <v>1758</v>
      </c>
      <c r="B51" s="1306"/>
      <c r="C51" s="1306"/>
      <c r="D51" s="1306"/>
      <c r="E51" s="1306"/>
      <c r="F51" s="1306"/>
      <c r="G51" s="1306"/>
      <c r="H51" s="1306"/>
      <c r="I51" s="1306"/>
      <c r="J51" s="1306"/>
    </row>
    <row r="52" spans="1:10" ht="15.75" x14ac:dyDescent="0.25">
      <c r="A52" s="935" t="s">
        <v>1759</v>
      </c>
      <c r="B52" s="933"/>
      <c r="C52" s="933"/>
      <c r="D52" s="933"/>
      <c r="E52" s="933"/>
      <c r="F52" s="1333"/>
      <c r="G52" s="1333"/>
      <c r="H52" s="1333"/>
      <c r="I52" s="1333"/>
      <c r="J52" s="1333"/>
    </row>
    <row r="53" spans="1:10" x14ac:dyDescent="0.25">
      <c r="A53" s="933"/>
      <c r="B53" s="933"/>
      <c r="C53" s="933"/>
      <c r="D53" s="933"/>
      <c r="E53" s="933"/>
      <c r="F53" s="1308" t="s">
        <v>1751</v>
      </c>
      <c r="G53" s="1308"/>
      <c r="H53" s="1308"/>
      <c r="I53" s="1308"/>
      <c r="J53" s="1308"/>
    </row>
    <row r="54" spans="1:10" ht="15.75" x14ac:dyDescent="0.25">
      <c r="A54" s="935" t="s">
        <v>1760</v>
      </c>
      <c r="B54" s="933"/>
      <c r="C54" s="933"/>
      <c r="D54" s="933"/>
      <c r="E54" s="933"/>
      <c r="F54" s="933"/>
      <c r="G54" s="933"/>
      <c r="H54" s="933"/>
      <c r="I54" s="933"/>
      <c r="J54" s="933"/>
    </row>
    <row r="55" spans="1:10" x14ac:dyDescent="0.25">
      <c r="A55" s="933"/>
      <c r="B55" s="933"/>
      <c r="C55" s="933"/>
      <c r="D55" s="933"/>
      <c r="E55" s="933"/>
      <c r="F55" s="933"/>
      <c r="G55" s="933"/>
      <c r="H55" s="933"/>
      <c r="I55" s="933"/>
      <c r="J55" s="933"/>
    </row>
    <row r="56" spans="1:10" x14ac:dyDescent="0.25">
      <c r="A56" s="933"/>
      <c r="B56" s="933"/>
      <c r="C56" s="933"/>
      <c r="D56" s="933"/>
      <c r="E56" s="933"/>
      <c r="F56" s="933"/>
      <c r="G56" s="933"/>
      <c r="H56" s="933"/>
      <c r="I56" s="933"/>
      <c r="J56" s="933"/>
    </row>
    <row r="57" spans="1:10" x14ac:dyDescent="0.25">
      <c r="A57" s="933"/>
      <c r="B57" s="933"/>
      <c r="C57" s="933"/>
      <c r="D57" s="933"/>
      <c r="E57" s="933"/>
      <c r="F57" s="933"/>
      <c r="G57" s="933"/>
      <c r="H57" s="933"/>
      <c r="I57" s="933"/>
      <c r="J57" s="933"/>
    </row>
    <row r="58" spans="1:10" x14ac:dyDescent="0.25">
      <c r="A58" s="933"/>
      <c r="B58" s="933"/>
      <c r="C58" s="933"/>
      <c r="D58" s="933"/>
      <c r="E58" s="933"/>
      <c r="F58" s="933"/>
      <c r="G58" s="933"/>
      <c r="H58" s="933"/>
      <c r="I58" s="933"/>
      <c r="J58" s="933"/>
    </row>
    <row r="59" spans="1:10" x14ac:dyDescent="0.25">
      <c r="A59" s="933"/>
      <c r="B59" s="933"/>
      <c r="C59" s="933"/>
      <c r="D59" s="933"/>
      <c r="E59" s="933"/>
      <c r="F59" s="933"/>
      <c r="G59" s="933"/>
      <c r="H59" s="933"/>
      <c r="I59" s="933"/>
      <c r="J59" s="933"/>
    </row>
    <row r="60" spans="1:10" x14ac:dyDescent="0.25">
      <c r="A60" s="933"/>
      <c r="B60" s="933"/>
      <c r="C60" s="933"/>
      <c r="D60" s="933"/>
      <c r="E60" s="933"/>
      <c r="F60" s="933"/>
      <c r="G60" s="933"/>
      <c r="H60" s="933"/>
      <c r="I60" s="933"/>
      <c r="J60" s="933"/>
    </row>
    <row r="61" spans="1:10" x14ac:dyDescent="0.25">
      <c r="A61" s="933"/>
      <c r="B61" s="933"/>
      <c r="C61" s="933"/>
      <c r="D61" s="933"/>
      <c r="E61" s="933"/>
      <c r="F61" s="933"/>
      <c r="G61" s="933"/>
      <c r="H61" s="933"/>
      <c r="I61" s="933"/>
      <c r="J61" s="933"/>
    </row>
    <row r="62" spans="1:10" x14ac:dyDescent="0.25">
      <c r="A62" s="933"/>
      <c r="B62" s="933"/>
      <c r="C62" s="933"/>
      <c r="D62" s="933"/>
      <c r="E62" s="933"/>
      <c r="F62" s="933"/>
      <c r="G62" s="933"/>
      <c r="H62" s="933"/>
      <c r="I62" s="933"/>
      <c r="J62" s="933"/>
    </row>
    <row r="63" spans="1:10" x14ac:dyDescent="0.25">
      <c r="A63" s="933"/>
      <c r="B63" s="933"/>
      <c r="C63" s="933"/>
      <c r="D63" s="933"/>
      <c r="E63" s="933"/>
      <c r="F63" s="933"/>
      <c r="G63" s="933"/>
      <c r="H63" s="933"/>
      <c r="I63" s="933"/>
      <c r="J63" s="933"/>
    </row>
    <row r="64" spans="1:10" x14ac:dyDescent="0.25">
      <c r="A64" s="933"/>
      <c r="B64" s="933"/>
      <c r="C64" s="933"/>
      <c r="D64" s="933"/>
      <c r="E64" s="933"/>
      <c r="F64" s="933"/>
      <c r="G64" s="933"/>
      <c r="H64" s="933"/>
      <c r="I64" s="933"/>
      <c r="J64" s="933"/>
    </row>
    <row r="65" spans="1:10" x14ac:dyDescent="0.25">
      <c r="A65" s="933"/>
      <c r="B65" s="933"/>
      <c r="C65" s="933"/>
      <c r="D65" s="933"/>
      <c r="E65" s="933"/>
      <c r="F65" s="933"/>
      <c r="G65" s="933"/>
      <c r="H65" s="933"/>
      <c r="I65" s="933"/>
      <c r="J65" s="933"/>
    </row>
    <row r="66" spans="1:10" x14ac:dyDescent="0.25">
      <c r="A66" s="933"/>
      <c r="B66" s="933"/>
      <c r="C66" s="933"/>
      <c r="D66" s="933"/>
      <c r="E66" s="933"/>
      <c r="F66" s="933"/>
      <c r="G66" s="933"/>
      <c r="H66" s="933"/>
      <c r="I66" s="933"/>
      <c r="J66" s="933"/>
    </row>
    <row r="67" spans="1:10" x14ac:dyDescent="0.25">
      <c r="A67" s="933"/>
      <c r="B67" s="933"/>
      <c r="C67" s="933"/>
      <c r="D67" s="933"/>
      <c r="E67" s="933"/>
      <c r="F67" s="933"/>
      <c r="G67" s="933"/>
      <c r="H67" s="933"/>
      <c r="I67" s="933"/>
      <c r="J67" s="933"/>
    </row>
    <row r="68" spans="1:10" x14ac:dyDescent="0.25">
      <c r="A68" s="933"/>
      <c r="B68" s="933"/>
      <c r="C68" s="933"/>
      <c r="D68" s="933"/>
      <c r="E68" s="933"/>
      <c r="F68" s="933"/>
      <c r="G68" s="933"/>
      <c r="H68" s="933"/>
      <c r="I68" s="933"/>
      <c r="J68" s="933"/>
    </row>
    <row r="69" spans="1:10" x14ac:dyDescent="0.25">
      <c r="A69" s="933"/>
      <c r="B69" s="933"/>
      <c r="C69" s="933"/>
      <c r="D69" s="933"/>
      <c r="E69" s="933"/>
      <c r="F69" s="933"/>
      <c r="G69" s="933"/>
      <c r="H69" s="933"/>
      <c r="I69" s="933"/>
      <c r="J69" s="933"/>
    </row>
    <row r="70" spans="1:10" x14ac:dyDescent="0.25">
      <c r="A70" s="933"/>
      <c r="B70" s="933"/>
      <c r="C70" s="933"/>
      <c r="D70" s="933"/>
      <c r="E70" s="933"/>
      <c r="F70" s="933"/>
      <c r="G70" s="933"/>
      <c r="H70" s="933"/>
      <c r="I70" s="933"/>
      <c r="J70" s="933"/>
    </row>
    <row r="71" spans="1:10" x14ac:dyDescent="0.25">
      <c r="A71" s="933"/>
      <c r="B71" s="933"/>
      <c r="C71" s="933"/>
      <c r="D71" s="933"/>
      <c r="E71" s="933"/>
      <c r="F71" s="933"/>
      <c r="G71" s="933"/>
      <c r="H71" s="933"/>
      <c r="I71" s="933"/>
      <c r="J71" s="933"/>
    </row>
    <row r="72" spans="1:10" x14ac:dyDescent="0.25">
      <c r="A72" s="933"/>
      <c r="B72" s="933"/>
      <c r="C72" s="933"/>
      <c r="D72" s="933"/>
      <c r="E72" s="933"/>
      <c r="F72" s="933"/>
      <c r="G72" s="933"/>
      <c r="H72" s="933"/>
      <c r="I72" s="933"/>
      <c r="J72" s="933"/>
    </row>
    <row r="73" spans="1:10" x14ac:dyDescent="0.25">
      <c r="A73" s="933"/>
      <c r="B73" s="933"/>
      <c r="C73" s="933"/>
      <c r="D73" s="933"/>
      <c r="E73" s="933"/>
      <c r="F73" s="933"/>
      <c r="G73" s="933"/>
      <c r="H73" s="933"/>
      <c r="I73" s="933"/>
      <c r="J73" s="933"/>
    </row>
  </sheetData>
  <sheetProtection formatCells="0" formatColumns="0" formatRows="0" insertColumns="0" insertRows="0" insertHyperlinks="0" deleteColumns="0" deleteRows="0" sort="0" autoFilter="0" pivotTables="0"/>
  <mergeCells count="52">
    <mergeCell ref="A50:J50"/>
    <mergeCell ref="A51:J51"/>
    <mergeCell ref="F52:J52"/>
    <mergeCell ref="F53:J53"/>
    <mergeCell ref="E44:G44"/>
    <mergeCell ref="H44:J44"/>
    <mergeCell ref="E45:J45"/>
    <mergeCell ref="E46:J46"/>
    <mergeCell ref="B48:I48"/>
    <mergeCell ref="M17:V17"/>
    <mergeCell ref="M1:P3"/>
    <mergeCell ref="O5:T5"/>
    <mergeCell ref="M11:V11"/>
    <mergeCell ref="M12:V12"/>
    <mergeCell ref="N8:V8"/>
    <mergeCell ref="Q16:R16"/>
    <mergeCell ref="M16:O16"/>
    <mergeCell ref="S16:U16"/>
    <mergeCell ref="A2:D4"/>
    <mergeCell ref="B9:J9"/>
    <mergeCell ref="A11:D11"/>
    <mergeCell ref="E11:J11"/>
    <mergeCell ref="B6:D6"/>
    <mergeCell ref="E6:H6"/>
    <mergeCell ref="A10:D10"/>
    <mergeCell ref="E10:J10"/>
    <mergeCell ref="E28:G28"/>
    <mergeCell ref="E29:J29"/>
    <mergeCell ref="E30:J30"/>
    <mergeCell ref="A12:J12"/>
    <mergeCell ref="B13:I13"/>
    <mergeCell ref="B14:I14"/>
    <mergeCell ref="A15:J15"/>
    <mergeCell ref="G17:J17"/>
    <mergeCell ref="A24:J24"/>
    <mergeCell ref="G18:J18"/>
    <mergeCell ref="A25:J25"/>
    <mergeCell ref="H28:J28"/>
    <mergeCell ref="A17:C17"/>
    <mergeCell ref="E17:F17"/>
    <mergeCell ref="A18:C18"/>
    <mergeCell ref="E18:F18"/>
    <mergeCell ref="B32:I32"/>
    <mergeCell ref="A34:J34"/>
    <mergeCell ref="A35:C35"/>
    <mergeCell ref="D35:J35"/>
    <mergeCell ref="D36:J36"/>
    <mergeCell ref="A37:J37"/>
    <mergeCell ref="A38:J38"/>
    <mergeCell ref="A39:J39"/>
    <mergeCell ref="A40:J40"/>
    <mergeCell ref="A41:J41"/>
  </mergeCells>
  <pageMargins left="0.7" right="0.7" top="0.75" bottom="0.75" header="0.3" footer="0.3"/>
  <pageSetup paperSize="9" scale="85" orientation="portrait" r:id="rId1"/>
  <rowBreaks count="2" manualBreakCount="2">
    <brk id="26" max="9" man="1"/>
    <brk id="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rgb="FFFFC000"/>
    <pageSetUpPr fitToPage="1"/>
  </sheetPr>
  <dimension ref="A1:BP102"/>
  <sheetViews>
    <sheetView view="pageBreakPreview" zoomScale="60" zoomScaleNormal="100" workbookViewId="0">
      <selection activeCell="C46" sqref="C46"/>
    </sheetView>
  </sheetViews>
  <sheetFormatPr defaultRowHeight="15" outlineLevelRow="1" x14ac:dyDescent="0.25"/>
  <cols>
    <col min="1" max="1" width="11" style="775" customWidth="1"/>
    <col min="2" max="2" width="53" style="775" customWidth="1"/>
    <col min="3" max="16384" width="9.140625" style="775"/>
  </cols>
  <sheetData>
    <row r="1" spans="1:68" ht="19.5" x14ac:dyDescent="0.25">
      <c r="A1" s="774"/>
    </row>
    <row r="2" spans="1:68" ht="19.5" x14ac:dyDescent="0.25">
      <c r="A2" s="1335" t="s">
        <v>1002</v>
      </c>
      <c r="B2" s="1335"/>
      <c r="C2" s="1335"/>
      <c r="D2" s="1335"/>
      <c r="E2" s="1335"/>
      <c r="F2" s="1335"/>
      <c r="G2" s="1335"/>
      <c r="H2" s="1335"/>
      <c r="I2" s="1335"/>
      <c r="J2" s="1335"/>
      <c r="K2" s="1335"/>
      <c r="L2" s="1335"/>
      <c r="M2" s="1335"/>
      <c r="N2" s="1335"/>
      <c r="O2" s="1335"/>
      <c r="P2" s="1335"/>
      <c r="Q2" s="1335"/>
    </row>
    <row r="3" spans="1:68" ht="19.5" x14ac:dyDescent="0.25">
      <c r="A3" s="438"/>
    </row>
    <row r="4" spans="1:68" ht="19.5" x14ac:dyDescent="0.25">
      <c r="P4" s="776" t="s">
        <v>852</v>
      </c>
    </row>
    <row r="5" spans="1:68" ht="15.75" customHeight="1" x14ac:dyDescent="0.25">
      <c r="A5" s="777" t="s">
        <v>482</v>
      </c>
      <c r="B5" s="1336" t="s">
        <v>853</v>
      </c>
      <c r="C5" s="1338" t="s">
        <v>1662</v>
      </c>
      <c r="D5" s="1339"/>
      <c r="E5" s="1339"/>
      <c r="F5" s="1339"/>
      <c r="G5" s="1339"/>
      <c r="H5" s="1339"/>
      <c r="I5" s="1339"/>
      <c r="J5" s="1339"/>
      <c r="K5" s="1339"/>
      <c r="L5" s="1339"/>
      <c r="M5" s="1339"/>
      <c r="N5" s="1339"/>
      <c r="O5" s="1339"/>
      <c r="P5" s="1339"/>
      <c r="Q5" s="1340"/>
    </row>
    <row r="6" spans="1:68" ht="15.75" x14ac:dyDescent="0.25">
      <c r="A6" s="777"/>
      <c r="B6" s="1337"/>
      <c r="C6" s="778">
        <v>1</v>
      </c>
      <c r="D6" s="778">
        <v>2</v>
      </c>
      <c r="E6" s="778">
        <v>3</v>
      </c>
      <c r="F6" s="778">
        <v>4</v>
      </c>
      <c r="G6" s="778">
        <v>5</v>
      </c>
      <c r="H6" s="778">
        <v>6</v>
      </c>
      <c r="I6" s="778">
        <v>7</v>
      </c>
      <c r="J6" s="778">
        <v>8</v>
      </c>
      <c r="K6" s="778">
        <v>9</v>
      </c>
      <c r="L6" s="778">
        <v>10</v>
      </c>
      <c r="M6" s="778">
        <v>11</v>
      </c>
      <c r="N6" s="778">
        <v>12</v>
      </c>
      <c r="O6" s="778" t="s">
        <v>855</v>
      </c>
      <c r="P6" s="778">
        <v>1</v>
      </c>
      <c r="Q6" s="778" t="s">
        <v>856</v>
      </c>
      <c r="R6" s="779"/>
      <c r="S6" s="779"/>
      <c r="T6" s="779"/>
      <c r="U6" s="779"/>
      <c r="V6" s="779"/>
      <c r="W6" s="779"/>
      <c r="X6" s="779"/>
      <c r="Y6" s="779"/>
      <c r="Z6" s="779"/>
      <c r="AA6" s="779"/>
      <c r="AB6" s="779"/>
      <c r="AC6" s="779"/>
      <c r="AD6" s="779"/>
      <c r="AE6" s="779"/>
      <c r="AF6" s="779"/>
      <c r="AG6" s="779"/>
      <c r="AH6" s="779"/>
      <c r="AI6" s="779"/>
      <c r="AJ6" s="779"/>
      <c r="AK6" s="779"/>
      <c r="AL6" s="779"/>
      <c r="AM6" s="779"/>
      <c r="AN6" s="779"/>
      <c r="AO6" s="779"/>
      <c r="AP6" s="779"/>
      <c r="AQ6" s="779"/>
      <c r="AR6" s="779"/>
      <c r="AS6" s="779"/>
      <c r="AT6" s="779"/>
      <c r="AU6" s="779"/>
      <c r="AV6" s="779"/>
      <c r="AW6" s="779"/>
      <c r="AX6" s="779"/>
      <c r="AY6" s="779"/>
      <c r="AZ6" s="779"/>
      <c r="BA6" s="779"/>
      <c r="BB6" s="779"/>
      <c r="BC6" s="779"/>
      <c r="BD6" s="779"/>
      <c r="BE6" s="779"/>
      <c r="BF6" s="779"/>
      <c r="BG6" s="779"/>
      <c r="BH6" s="779"/>
      <c r="BI6" s="779"/>
      <c r="BJ6" s="779"/>
      <c r="BK6" s="779"/>
      <c r="BL6" s="779"/>
      <c r="BM6" s="779"/>
      <c r="BN6" s="779"/>
      <c r="BO6" s="779"/>
      <c r="BP6" s="779"/>
    </row>
    <row r="7" spans="1:68" s="781" customFormat="1" ht="18.75" customHeight="1" x14ac:dyDescent="0.25">
      <c r="A7" s="777" t="s">
        <v>171</v>
      </c>
      <c r="B7" s="370" t="s">
        <v>857</v>
      </c>
      <c r="C7" s="773"/>
      <c r="D7" s="773"/>
      <c r="E7" s="773"/>
      <c r="F7" s="773"/>
      <c r="G7" s="773"/>
      <c r="H7" s="773"/>
      <c r="I7" s="773"/>
      <c r="J7" s="773"/>
      <c r="K7" s="773"/>
      <c r="L7" s="773"/>
      <c r="M7" s="773"/>
      <c r="N7" s="773"/>
      <c r="O7" s="773"/>
      <c r="P7" s="773"/>
      <c r="Q7" s="773"/>
      <c r="R7" s="780"/>
      <c r="S7" s="780"/>
      <c r="T7" s="780"/>
      <c r="U7" s="780"/>
      <c r="V7" s="780"/>
      <c r="W7" s="780"/>
      <c r="X7" s="780"/>
      <c r="Y7" s="780"/>
      <c r="Z7" s="780"/>
      <c r="AA7" s="780"/>
      <c r="AB7" s="780"/>
      <c r="AC7" s="780"/>
      <c r="AD7" s="780"/>
      <c r="AE7" s="780"/>
      <c r="AF7" s="780"/>
      <c r="AG7" s="780"/>
      <c r="AH7" s="780"/>
      <c r="AI7" s="780"/>
      <c r="AJ7" s="780"/>
      <c r="AK7" s="780"/>
      <c r="AL7" s="780"/>
      <c r="AM7" s="780"/>
      <c r="AN7" s="780"/>
      <c r="AO7" s="780"/>
      <c r="AP7" s="780"/>
      <c r="AQ7" s="780"/>
      <c r="AR7" s="780"/>
      <c r="AS7" s="780"/>
      <c r="AT7" s="780"/>
      <c r="AU7" s="780"/>
      <c r="AV7" s="780"/>
      <c r="AW7" s="780"/>
      <c r="AX7" s="780"/>
      <c r="AY7" s="780"/>
      <c r="AZ7" s="780"/>
      <c r="BA7" s="780"/>
      <c r="BB7" s="780"/>
      <c r="BC7" s="780"/>
      <c r="BD7" s="780"/>
      <c r="BE7" s="780"/>
      <c r="BF7" s="780"/>
      <c r="BG7" s="780"/>
      <c r="BH7" s="780"/>
      <c r="BI7" s="780"/>
      <c r="BJ7" s="780"/>
      <c r="BK7" s="780"/>
      <c r="BL7" s="780"/>
      <c r="BM7" s="780"/>
      <c r="BN7" s="780"/>
      <c r="BO7" s="780"/>
      <c r="BP7" s="780"/>
    </row>
    <row r="8" spans="1:68" s="781" customFormat="1" ht="15.75" x14ac:dyDescent="0.25">
      <c r="A8" s="777" t="s">
        <v>175</v>
      </c>
      <c r="B8" s="370" t="s">
        <v>858</v>
      </c>
      <c r="C8" s="770"/>
      <c r="D8" s="770"/>
      <c r="E8" s="770"/>
      <c r="F8" s="770"/>
      <c r="G8" s="770"/>
      <c r="H8" s="770"/>
      <c r="I8" s="770"/>
      <c r="J8" s="770"/>
      <c r="K8" s="770"/>
      <c r="L8" s="770"/>
      <c r="M8" s="770"/>
      <c r="N8" s="770"/>
      <c r="O8" s="770"/>
      <c r="P8" s="770"/>
      <c r="Q8" s="770"/>
      <c r="R8" s="782"/>
      <c r="S8" s="782"/>
      <c r="T8" s="782"/>
      <c r="U8" s="782"/>
      <c r="V8" s="782"/>
      <c r="W8" s="782"/>
      <c r="X8" s="782"/>
      <c r="Y8" s="782"/>
      <c r="Z8" s="782"/>
      <c r="AA8" s="782"/>
      <c r="AB8" s="782"/>
      <c r="AC8" s="782"/>
      <c r="AD8" s="782"/>
      <c r="AE8" s="782"/>
      <c r="AF8" s="782"/>
      <c r="AG8" s="782"/>
      <c r="AH8" s="782"/>
      <c r="AI8" s="782"/>
      <c r="AJ8" s="782"/>
      <c r="AK8" s="782"/>
      <c r="AL8" s="782"/>
      <c r="AM8" s="782"/>
      <c r="AN8" s="782"/>
      <c r="AO8" s="782"/>
      <c r="AP8" s="782"/>
      <c r="AQ8" s="782"/>
      <c r="AR8" s="782"/>
      <c r="AS8" s="782"/>
      <c r="AT8" s="782"/>
      <c r="AU8" s="782"/>
      <c r="AV8" s="782"/>
      <c r="AW8" s="782"/>
      <c r="AX8" s="782"/>
      <c r="AY8" s="782"/>
      <c r="AZ8" s="782"/>
      <c r="BA8" s="782"/>
      <c r="BB8" s="782"/>
      <c r="BC8" s="782"/>
      <c r="BD8" s="782"/>
      <c r="BE8" s="782"/>
      <c r="BF8" s="782"/>
      <c r="BG8" s="782"/>
      <c r="BH8" s="782"/>
      <c r="BI8" s="782"/>
      <c r="BJ8" s="782"/>
      <c r="BK8" s="782"/>
      <c r="BL8" s="782"/>
      <c r="BM8" s="782"/>
      <c r="BN8" s="782"/>
      <c r="BO8" s="782"/>
      <c r="BP8" s="782"/>
    </row>
    <row r="9" spans="1:68" s="781" customFormat="1" ht="15.75" x14ac:dyDescent="0.25">
      <c r="A9" s="777" t="s">
        <v>546</v>
      </c>
      <c r="B9" s="370" t="s">
        <v>976</v>
      </c>
      <c r="C9" s="773"/>
      <c r="D9" s="773"/>
      <c r="E9" s="773"/>
      <c r="F9" s="773"/>
      <c r="G9" s="773"/>
      <c r="H9" s="773"/>
      <c r="I9" s="773"/>
      <c r="J9" s="773"/>
      <c r="K9" s="773"/>
      <c r="L9" s="773"/>
      <c r="M9" s="773"/>
      <c r="N9" s="773"/>
      <c r="O9" s="773"/>
      <c r="P9" s="773"/>
      <c r="Q9" s="773"/>
      <c r="R9" s="780"/>
      <c r="S9" s="780"/>
      <c r="T9" s="780"/>
      <c r="U9" s="780"/>
      <c r="V9" s="780"/>
      <c r="W9" s="780"/>
      <c r="X9" s="780"/>
      <c r="Y9" s="780"/>
      <c r="Z9" s="780"/>
      <c r="AA9" s="780"/>
      <c r="AB9" s="780"/>
      <c r="AC9" s="780"/>
      <c r="AD9" s="780"/>
      <c r="AE9" s="780"/>
      <c r="AF9" s="780"/>
      <c r="AG9" s="780"/>
      <c r="AH9" s="780"/>
      <c r="AI9" s="780"/>
      <c r="AJ9" s="780"/>
      <c r="AK9" s="780"/>
      <c r="AL9" s="780"/>
      <c r="AM9" s="780"/>
      <c r="AN9" s="780"/>
      <c r="AO9" s="780"/>
      <c r="AP9" s="780"/>
      <c r="AQ9" s="780"/>
      <c r="AR9" s="780"/>
      <c r="AS9" s="780"/>
      <c r="AT9" s="780"/>
      <c r="AU9" s="780"/>
      <c r="AV9" s="780"/>
      <c r="AW9" s="780"/>
      <c r="AX9" s="780"/>
      <c r="AY9" s="780"/>
      <c r="AZ9" s="780"/>
      <c r="BA9" s="780"/>
      <c r="BB9" s="780"/>
      <c r="BC9" s="780"/>
      <c r="BD9" s="780"/>
      <c r="BE9" s="780"/>
      <c r="BF9" s="780"/>
      <c r="BG9" s="780"/>
      <c r="BH9" s="780"/>
      <c r="BI9" s="780"/>
      <c r="BJ9" s="780"/>
      <c r="BK9" s="780"/>
      <c r="BL9" s="780"/>
      <c r="BM9" s="780"/>
      <c r="BN9" s="780"/>
      <c r="BO9" s="780"/>
      <c r="BP9" s="780"/>
    </row>
    <row r="10" spans="1:68" s="781" customFormat="1" ht="51" customHeight="1" x14ac:dyDescent="0.25">
      <c r="A10" s="777" t="s">
        <v>547</v>
      </c>
      <c r="B10" s="370" t="s">
        <v>996</v>
      </c>
      <c r="C10" s="773">
        <f>SUM(C11:C43)</f>
        <v>0</v>
      </c>
      <c r="D10" s="773">
        <f t="shared" ref="D10:Q10" si="0">SUM(D11:D43)</f>
        <v>0</v>
      </c>
      <c r="E10" s="773">
        <f t="shared" si="0"/>
        <v>0</v>
      </c>
      <c r="F10" s="773">
        <f t="shared" si="0"/>
        <v>0</v>
      </c>
      <c r="G10" s="773">
        <f t="shared" si="0"/>
        <v>0</v>
      </c>
      <c r="H10" s="773">
        <f t="shared" si="0"/>
        <v>0</v>
      </c>
      <c r="I10" s="773">
        <f t="shared" si="0"/>
        <v>0</v>
      </c>
      <c r="J10" s="773">
        <f t="shared" si="0"/>
        <v>0</v>
      </c>
      <c r="K10" s="773">
        <f t="shared" si="0"/>
        <v>0</v>
      </c>
      <c r="L10" s="773">
        <f t="shared" si="0"/>
        <v>0</v>
      </c>
      <c r="M10" s="773">
        <f t="shared" si="0"/>
        <v>0</v>
      </c>
      <c r="N10" s="773">
        <f t="shared" si="0"/>
        <v>0</v>
      </c>
      <c r="O10" s="773">
        <f t="shared" si="0"/>
        <v>0</v>
      </c>
      <c r="P10" s="773">
        <f t="shared" si="0"/>
        <v>0</v>
      </c>
      <c r="Q10" s="773">
        <f t="shared" si="0"/>
        <v>0</v>
      </c>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0"/>
      <c r="AY10" s="780"/>
      <c r="AZ10" s="780"/>
      <c r="BA10" s="780"/>
      <c r="BB10" s="780"/>
      <c r="BC10" s="780"/>
      <c r="BD10" s="780"/>
      <c r="BE10" s="780"/>
      <c r="BF10" s="780"/>
      <c r="BG10" s="780"/>
      <c r="BH10" s="780"/>
      <c r="BI10" s="780"/>
      <c r="BJ10" s="780"/>
      <c r="BK10" s="780"/>
      <c r="BL10" s="780"/>
      <c r="BM10" s="780"/>
      <c r="BN10" s="780"/>
      <c r="BO10" s="780"/>
      <c r="BP10" s="780"/>
    </row>
    <row r="11" spans="1:68" s="781" customFormat="1" ht="15.75" hidden="1" customHeight="1" outlineLevel="1" x14ac:dyDescent="0.25">
      <c r="A11" s="777" t="s">
        <v>1264</v>
      </c>
      <c r="B11" s="370" t="s">
        <v>155</v>
      </c>
      <c r="C11" s="773"/>
      <c r="D11" s="773"/>
      <c r="E11" s="773"/>
      <c r="F11" s="773"/>
      <c r="G11" s="773"/>
      <c r="H11" s="773"/>
      <c r="I11" s="773"/>
      <c r="J11" s="773"/>
      <c r="K11" s="773"/>
      <c r="L11" s="773"/>
      <c r="M11" s="773"/>
      <c r="N11" s="773"/>
      <c r="O11" s="773"/>
      <c r="P11" s="773"/>
      <c r="Q11" s="773"/>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0"/>
      <c r="AY11" s="780"/>
      <c r="AZ11" s="780"/>
      <c r="BA11" s="780"/>
      <c r="BB11" s="780"/>
      <c r="BC11" s="780"/>
      <c r="BD11" s="780"/>
      <c r="BE11" s="780"/>
      <c r="BF11" s="780"/>
      <c r="BG11" s="780"/>
      <c r="BH11" s="780"/>
      <c r="BI11" s="780"/>
      <c r="BJ11" s="780"/>
      <c r="BK11" s="780"/>
      <c r="BL11" s="780"/>
      <c r="BM11" s="780"/>
      <c r="BN11" s="780"/>
      <c r="BO11" s="780"/>
      <c r="BP11" s="780"/>
    </row>
    <row r="12" spans="1:68" s="781" customFormat="1" ht="15.75" hidden="1" customHeight="1" outlineLevel="1" x14ac:dyDescent="0.25">
      <c r="A12" s="777" t="s">
        <v>1265</v>
      </c>
      <c r="B12" s="370" t="s">
        <v>156</v>
      </c>
      <c r="C12" s="773"/>
      <c r="D12" s="773"/>
      <c r="E12" s="773"/>
      <c r="F12" s="773"/>
      <c r="G12" s="773"/>
      <c r="H12" s="773"/>
      <c r="I12" s="773"/>
      <c r="J12" s="773"/>
      <c r="K12" s="773"/>
      <c r="L12" s="773"/>
      <c r="M12" s="773"/>
      <c r="N12" s="773"/>
      <c r="O12" s="773"/>
      <c r="P12" s="773"/>
      <c r="Q12" s="773"/>
      <c r="R12" s="780"/>
      <c r="S12" s="780"/>
      <c r="T12" s="780"/>
      <c r="U12" s="780"/>
      <c r="V12" s="780"/>
      <c r="W12" s="780"/>
      <c r="X12" s="780"/>
      <c r="Y12" s="780"/>
      <c r="Z12" s="780"/>
      <c r="AA12" s="780"/>
      <c r="AB12" s="780"/>
      <c r="AC12" s="780"/>
      <c r="AD12" s="780"/>
      <c r="AE12" s="780"/>
      <c r="AF12" s="780"/>
      <c r="AG12" s="780"/>
      <c r="AH12" s="780"/>
      <c r="AI12" s="780"/>
      <c r="AJ12" s="780"/>
      <c r="AK12" s="780"/>
      <c r="AL12" s="780"/>
      <c r="AM12" s="780"/>
      <c r="AN12" s="780"/>
      <c r="AO12" s="780"/>
      <c r="AP12" s="780"/>
      <c r="AQ12" s="780"/>
      <c r="AR12" s="780"/>
      <c r="AS12" s="780"/>
      <c r="AT12" s="780"/>
      <c r="AU12" s="780"/>
      <c r="AV12" s="780"/>
      <c r="AW12" s="780"/>
      <c r="AX12" s="780"/>
      <c r="AY12" s="780"/>
      <c r="AZ12" s="780"/>
      <c r="BA12" s="780"/>
      <c r="BB12" s="780"/>
      <c r="BC12" s="780"/>
      <c r="BD12" s="780"/>
      <c r="BE12" s="780"/>
      <c r="BF12" s="780"/>
      <c r="BG12" s="780"/>
      <c r="BH12" s="780"/>
      <c r="BI12" s="780"/>
      <c r="BJ12" s="780"/>
      <c r="BK12" s="780"/>
      <c r="BL12" s="780"/>
      <c r="BM12" s="780"/>
      <c r="BN12" s="780"/>
      <c r="BO12" s="780"/>
      <c r="BP12" s="780"/>
    </row>
    <row r="13" spans="1:68" s="781" customFormat="1" ht="15.75" hidden="1" customHeight="1" outlineLevel="1" x14ac:dyDescent="0.25">
      <c r="A13" s="777" t="s">
        <v>1266</v>
      </c>
      <c r="B13" s="370" t="s">
        <v>1120</v>
      </c>
      <c r="C13" s="773"/>
      <c r="D13" s="773"/>
      <c r="E13" s="773"/>
      <c r="F13" s="773"/>
      <c r="G13" s="773"/>
      <c r="H13" s="773"/>
      <c r="I13" s="773"/>
      <c r="J13" s="773"/>
      <c r="K13" s="773"/>
      <c r="L13" s="773"/>
      <c r="M13" s="773"/>
      <c r="N13" s="773"/>
      <c r="O13" s="773"/>
      <c r="P13" s="773"/>
      <c r="Q13" s="773"/>
      <c r="R13" s="780"/>
      <c r="S13" s="780"/>
      <c r="T13" s="780"/>
      <c r="U13" s="780"/>
      <c r="V13" s="780"/>
      <c r="W13" s="780"/>
      <c r="X13" s="780"/>
      <c r="Y13" s="780"/>
      <c r="Z13" s="780"/>
      <c r="AA13" s="780"/>
      <c r="AB13" s="780"/>
      <c r="AC13" s="780"/>
      <c r="AD13" s="780"/>
      <c r="AE13" s="780"/>
      <c r="AF13" s="780"/>
      <c r="AG13" s="780"/>
      <c r="AH13" s="780"/>
      <c r="AI13" s="780"/>
      <c r="AJ13" s="780"/>
      <c r="AK13" s="780"/>
      <c r="AL13" s="780"/>
      <c r="AM13" s="780"/>
      <c r="AN13" s="780"/>
      <c r="AO13" s="780"/>
      <c r="AP13" s="780"/>
      <c r="AQ13" s="780"/>
      <c r="AR13" s="780"/>
      <c r="AS13" s="780"/>
      <c r="AT13" s="780"/>
      <c r="AU13" s="780"/>
      <c r="AV13" s="780"/>
      <c r="AW13" s="780"/>
      <c r="AX13" s="780"/>
      <c r="AY13" s="780"/>
      <c r="AZ13" s="780"/>
      <c r="BA13" s="780"/>
      <c r="BB13" s="780"/>
      <c r="BC13" s="780"/>
      <c r="BD13" s="780"/>
      <c r="BE13" s="780"/>
      <c r="BF13" s="780"/>
      <c r="BG13" s="780"/>
      <c r="BH13" s="780"/>
      <c r="BI13" s="780"/>
      <c r="BJ13" s="780"/>
      <c r="BK13" s="780"/>
      <c r="BL13" s="780"/>
      <c r="BM13" s="780"/>
      <c r="BN13" s="780"/>
      <c r="BO13" s="780"/>
      <c r="BP13" s="780"/>
    </row>
    <row r="14" spans="1:68" s="781" customFormat="1" ht="15.75" hidden="1" customHeight="1" outlineLevel="1" x14ac:dyDescent="0.25">
      <c r="A14" s="777" t="s">
        <v>1267</v>
      </c>
      <c r="B14" s="370"/>
      <c r="C14" s="773"/>
      <c r="D14" s="773"/>
      <c r="E14" s="773"/>
      <c r="F14" s="773"/>
      <c r="G14" s="773"/>
      <c r="H14" s="773"/>
      <c r="I14" s="773"/>
      <c r="J14" s="773"/>
      <c r="K14" s="773"/>
      <c r="L14" s="773"/>
      <c r="M14" s="773"/>
      <c r="N14" s="773"/>
      <c r="O14" s="773"/>
      <c r="P14" s="773"/>
      <c r="Q14" s="773"/>
      <c r="R14" s="780"/>
      <c r="S14" s="780"/>
      <c r="T14" s="780"/>
      <c r="U14" s="780"/>
      <c r="V14" s="780"/>
      <c r="W14" s="780"/>
      <c r="X14" s="780"/>
      <c r="Y14" s="780"/>
      <c r="Z14" s="780"/>
      <c r="AA14" s="780"/>
      <c r="AB14" s="780"/>
      <c r="AC14" s="780"/>
      <c r="AD14" s="780"/>
      <c r="AE14" s="780"/>
      <c r="AF14" s="780"/>
      <c r="AG14" s="780"/>
      <c r="AH14" s="780"/>
      <c r="AI14" s="780"/>
      <c r="AJ14" s="780"/>
      <c r="AK14" s="780"/>
      <c r="AL14" s="780"/>
      <c r="AM14" s="780"/>
      <c r="AN14" s="780"/>
      <c r="AO14" s="780"/>
      <c r="AP14" s="780"/>
      <c r="AQ14" s="780"/>
      <c r="AR14" s="780"/>
      <c r="AS14" s="780"/>
      <c r="AT14" s="780"/>
      <c r="AU14" s="780"/>
      <c r="AV14" s="780"/>
      <c r="AW14" s="780"/>
      <c r="AX14" s="780"/>
      <c r="AY14" s="780"/>
      <c r="AZ14" s="780"/>
      <c r="BA14" s="780"/>
      <c r="BB14" s="780"/>
      <c r="BC14" s="780"/>
      <c r="BD14" s="780"/>
      <c r="BE14" s="780"/>
      <c r="BF14" s="780"/>
      <c r="BG14" s="780"/>
      <c r="BH14" s="780"/>
      <c r="BI14" s="780"/>
      <c r="BJ14" s="780"/>
      <c r="BK14" s="780"/>
      <c r="BL14" s="780"/>
      <c r="BM14" s="780"/>
      <c r="BN14" s="780"/>
      <c r="BO14" s="780"/>
      <c r="BP14" s="780"/>
    </row>
    <row r="15" spans="1:68" s="781" customFormat="1" ht="15.75" hidden="1" customHeight="1" outlineLevel="1" x14ac:dyDescent="0.25">
      <c r="A15" s="777" t="s">
        <v>1267</v>
      </c>
      <c r="B15" s="370"/>
      <c r="C15" s="773"/>
      <c r="D15" s="773"/>
      <c r="E15" s="773"/>
      <c r="F15" s="773"/>
      <c r="G15" s="773"/>
      <c r="H15" s="773"/>
      <c r="I15" s="773"/>
      <c r="J15" s="773"/>
      <c r="K15" s="773"/>
      <c r="L15" s="773"/>
      <c r="M15" s="773"/>
      <c r="N15" s="773"/>
      <c r="O15" s="773"/>
      <c r="P15" s="773"/>
      <c r="Q15" s="773"/>
      <c r="R15" s="780"/>
      <c r="S15" s="780"/>
      <c r="T15" s="780"/>
      <c r="U15" s="780"/>
      <c r="V15" s="780"/>
      <c r="W15" s="780"/>
      <c r="X15" s="780"/>
      <c r="Y15" s="780"/>
      <c r="Z15" s="780"/>
      <c r="AA15" s="780"/>
      <c r="AB15" s="780"/>
      <c r="AC15" s="780"/>
      <c r="AD15" s="780"/>
      <c r="AE15" s="780"/>
      <c r="AF15" s="780"/>
      <c r="AG15" s="780"/>
      <c r="AH15" s="780"/>
      <c r="AI15" s="780"/>
      <c r="AJ15" s="780"/>
      <c r="AK15" s="780"/>
      <c r="AL15" s="780"/>
      <c r="AM15" s="780"/>
      <c r="AN15" s="780"/>
      <c r="AO15" s="780"/>
      <c r="AP15" s="780"/>
      <c r="AQ15" s="780"/>
      <c r="AR15" s="780"/>
      <c r="AS15" s="780"/>
      <c r="AT15" s="780"/>
      <c r="AU15" s="780"/>
      <c r="AV15" s="780"/>
      <c r="AW15" s="780"/>
      <c r="AX15" s="780"/>
      <c r="AY15" s="780"/>
      <c r="AZ15" s="780"/>
      <c r="BA15" s="780"/>
      <c r="BB15" s="780"/>
      <c r="BC15" s="780"/>
      <c r="BD15" s="780"/>
      <c r="BE15" s="780"/>
      <c r="BF15" s="780"/>
      <c r="BG15" s="780"/>
      <c r="BH15" s="780"/>
      <c r="BI15" s="780"/>
      <c r="BJ15" s="780"/>
      <c r="BK15" s="780"/>
      <c r="BL15" s="780"/>
      <c r="BM15" s="780"/>
      <c r="BN15" s="780"/>
      <c r="BO15" s="780"/>
      <c r="BP15" s="780"/>
    </row>
    <row r="16" spans="1:68" s="781" customFormat="1" ht="15.75" hidden="1" customHeight="1" outlineLevel="1" x14ac:dyDescent="0.25">
      <c r="A16" s="777" t="s">
        <v>1267</v>
      </c>
      <c r="B16" s="370"/>
      <c r="C16" s="773"/>
      <c r="D16" s="773"/>
      <c r="E16" s="773"/>
      <c r="F16" s="773"/>
      <c r="G16" s="773"/>
      <c r="H16" s="773"/>
      <c r="I16" s="773"/>
      <c r="J16" s="773"/>
      <c r="K16" s="773"/>
      <c r="L16" s="773"/>
      <c r="M16" s="773"/>
      <c r="N16" s="773"/>
      <c r="O16" s="773"/>
      <c r="P16" s="773"/>
      <c r="Q16" s="773"/>
      <c r="R16" s="780"/>
      <c r="S16" s="780"/>
      <c r="T16" s="780"/>
      <c r="U16" s="780"/>
      <c r="V16" s="780"/>
      <c r="W16" s="780"/>
      <c r="X16" s="780"/>
      <c r="Y16" s="780"/>
      <c r="Z16" s="780"/>
      <c r="AA16" s="780"/>
      <c r="AB16" s="780"/>
      <c r="AC16" s="780"/>
      <c r="AD16" s="780"/>
      <c r="AE16" s="780"/>
      <c r="AF16" s="780"/>
      <c r="AG16" s="780"/>
      <c r="AH16" s="780"/>
      <c r="AI16" s="780"/>
      <c r="AJ16" s="780"/>
      <c r="AK16" s="780"/>
      <c r="AL16" s="780"/>
      <c r="AM16" s="780"/>
      <c r="AN16" s="780"/>
      <c r="AO16" s="780"/>
      <c r="AP16" s="780"/>
      <c r="AQ16" s="780"/>
      <c r="AR16" s="780"/>
      <c r="AS16" s="780"/>
      <c r="AT16" s="780"/>
      <c r="AU16" s="780"/>
      <c r="AV16" s="780"/>
      <c r="AW16" s="780"/>
      <c r="AX16" s="780"/>
      <c r="AY16" s="780"/>
      <c r="AZ16" s="780"/>
      <c r="BA16" s="780"/>
      <c r="BB16" s="780"/>
      <c r="BC16" s="780"/>
      <c r="BD16" s="780"/>
      <c r="BE16" s="780"/>
      <c r="BF16" s="780"/>
      <c r="BG16" s="780"/>
      <c r="BH16" s="780"/>
      <c r="BI16" s="780"/>
      <c r="BJ16" s="780"/>
      <c r="BK16" s="780"/>
      <c r="BL16" s="780"/>
      <c r="BM16" s="780"/>
      <c r="BN16" s="780"/>
      <c r="BO16" s="780"/>
      <c r="BP16" s="780"/>
    </row>
    <row r="17" spans="1:68" s="781" customFormat="1" ht="15.75" hidden="1" customHeight="1" outlineLevel="1" x14ac:dyDescent="0.25">
      <c r="A17" s="777" t="s">
        <v>1267</v>
      </c>
      <c r="B17" s="370"/>
      <c r="C17" s="773"/>
      <c r="D17" s="773"/>
      <c r="E17" s="773"/>
      <c r="F17" s="773"/>
      <c r="G17" s="773"/>
      <c r="H17" s="773"/>
      <c r="I17" s="773"/>
      <c r="J17" s="773"/>
      <c r="K17" s="773"/>
      <c r="L17" s="773"/>
      <c r="M17" s="773"/>
      <c r="N17" s="773"/>
      <c r="O17" s="773"/>
      <c r="P17" s="773"/>
      <c r="Q17" s="773"/>
      <c r="R17" s="780"/>
      <c r="S17" s="780"/>
      <c r="T17" s="780"/>
      <c r="U17" s="780"/>
      <c r="V17" s="780"/>
      <c r="W17" s="780"/>
      <c r="X17" s="780"/>
      <c r="Y17" s="780"/>
      <c r="Z17" s="780"/>
      <c r="AA17" s="780"/>
      <c r="AB17" s="780"/>
      <c r="AC17" s="780"/>
      <c r="AD17" s="780"/>
      <c r="AE17" s="780"/>
      <c r="AF17" s="780"/>
      <c r="AG17" s="780"/>
      <c r="AH17" s="780"/>
      <c r="AI17" s="780"/>
      <c r="AJ17" s="780"/>
      <c r="AK17" s="780"/>
      <c r="AL17" s="780"/>
      <c r="AM17" s="780"/>
      <c r="AN17" s="780"/>
      <c r="AO17" s="780"/>
      <c r="AP17" s="780"/>
      <c r="AQ17" s="780"/>
      <c r="AR17" s="780"/>
      <c r="AS17" s="780"/>
      <c r="AT17" s="780"/>
      <c r="AU17" s="780"/>
      <c r="AV17" s="780"/>
      <c r="AW17" s="780"/>
      <c r="AX17" s="780"/>
      <c r="AY17" s="780"/>
      <c r="AZ17" s="780"/>
      <c r="BA17" s="780"/>
      <c r="BB17" s="780"/>
      <c r="BC17" s="780"/>
      <c r="BD17" s="780"/>
      <c r="BE17" s="780"/>
      <c r="BF17" s="780"/>
      <c r="BG17" s="780"/>
      <c r="BH17" s="780"/>
      <c r="BI17" s="780"/>
      <c r="BJ17" s="780"/>
      <c r="BK17" s="780"/>
      <c r="BL17" s="780"/>
      <c r="BM17" s="780"/>
      <c r="BN17" s="780"/>
      <c r="BO17" s="780"/>
      <c r="BP17" s="780"/>
    </row>
    <row r="18" spans="1:68" s="781" customFormat="1" ht="15.75" hidden="1" customHeight="1" outlineLevel="1" x14ac:dyDescent="0.25">
      <c r="A18" s="777" t="s">
        <v>1267</v>
      </c>
      <c r="B18" s="370"/>
      <c r="C18" s="773"/>
      <c r="D18" s="773"/>
      <c r="E18" s="773"/>
      <c r="F18" s="773"/>
      <c r="G18" s="773"/>
      <c r="H18" s="773"/>
      <c r="I18" s="773"/>
      <c r="J18" s="773"/>
      <c r="K18" s="773"/>
      <c r="L18" s="773"/>
      <c r="M18" s="773"/>
      <c r="N18" s="773"/>
      <c r="O18" s="773"/>
      <c r="P18" s="773"/>
      <c r="Q18" s="773"/>
      <c r="R18" s="780"/>
      <c r="S18" s="780"/>
      <c r="T18" s="780"/>
      <c r="U18" s="780"/>
      <c r="V18" s="780"/>
      <c r="W18" s="780"/>
      <c r="X18" s="780"/>
      <c r="Y18" s="780"/>
      <c r="Z18" s="780"/>
      <c r="AA18" s="780"/>
      <c r="AB18" s="780"/>
      <c r="AC18" s="780"/>
      <c r="AD18" s="780"/>
      <c r="AE18" s="780"/>
      <c r="AF18" s="780"/>
      <c r="AG18" s="780"/>
      <c r="AH18" s="780"/>
      <c r="AI18" s="780"/>
      <c r="AJ18" s="780"/>
      <c r="AK18" s="780"/>
      <c r="AL18" s="780"/>
      <c r="AM18" s="780"/>
      <c r="AN18" s="780"/>
      <c r="AO18" s="780"/>
      <c r="AP18" s="780"/>
      <c r="AQ18" s="780"/>
      <c r="AR18" s="780"/>
      <c r="AS18" s="780"/>
      <c r="AT18" s="780"/>
      <c r="AU18" s="780"/>
      <c r="AV18" s="780"/>
      <c r="AW18" s="780"/>
      <c r="AX18" s="780"/>
      <c r="AY18" s="780"/>
      <c r="AZ18" s="780"/>
      <c r="BA18" s="780"/>
      <c r="BB18" s="780"/>
      <c r="BC18" s="780"/>
      <c r="BD18" s="780"/>
      <c r="BE18" s="780"/>
      <c r="BF18" s="780"/>
      <c r="BG18" s="780"/>
      <c r="BH18" s="780"/>
      <c r="BI18" s="780"/>
      <c r="BJ18" s="780"/>
      <c r="BK18" s="780"/>
      <c r="BL18" s="780"/>
      <c r="BM18" s="780"/>
      <c r="BN18" s="780"/>
      <c r="BO18" s="780"/>
      <c r="BP18" s="780"/>
    </row>
    <row r="19" spans="1:68" s="781" customFormat="1" ht="15.75" hidden="1" customHeight="1" outlineLevel="1" x14ac:dyDescent="0.25">
      <c r="A19" s="777" t="s">
        <v>1267</v>
      </c>
      <c r="B19" s="370"/>
      <c r="C19" s="773"/>
      <c r="D19" s="773"/>
      <c r="E19" s="773"/>
      <c r="F19" s="773"/>
      <c r="G19" s="773"/>
      <c r="H19" s="773"/>
      <c r="I19" s="773"/>
      <c r="J19" s="773"/>
      <c r="K19" s="773"/>
      <c r="L19" s="773"/>
      <c r="M19" s="773"/>
      <c r="N19" s="773"/>
      <c r="O19" s="773"/>
      <c r="P19" s="773"/>
      <c r="Q19" s="773"/>
      <c r="R19" s="780"/>
      <c r="S19" s="780"/>
      <c r="T19" s="780"/>
      <c r="U19" s="780"/>
      <c r="V19" s="780"/>
      <c r="W19" s="780"/>
      <c r="X19" s="780"/>
      <c r="Y19" s="780"/>
      <c r="Z19" s="780"/>
      <c r="AA19" s="780"/>
      <c r="AB19" s="780"/>
      <c r="AC19" s="780"/>
      <c r="AD19" s="780"/>
      <c r="AE19" s="780"/>
      <c r="AF19" s="780"/>
      <c r="AG19" s="780"/>
      <c r="AH19" s="780"/>
      <c r="AI19" s="780"/>
      <c r="AJ19" s="780"/>
      <c r="AK19" s="780"/>
      <c r="AL19" s="780"/>
      <c r="AM19" s="780"/>
      <c r="AN19" s="780"/>
      <c r="AO19" s="780"/>
      <c r="AP19" s="780"/>
      <c r="AQ19" s="780"/>
      <c r="AR19" s="780"/>
      <c r="AS19" s="780"/>
      <c r="AT19" s="780"/>
      <c r="AU19" s="780"/>
      <c r="AV19" s="780"/>
      <c r="AW19" s="780"/>
      <c r="AX19" s="780"/>
      <c r="AY19" s="780"/>
      <c r="AZ19" s="780"/>
      <c r="BA19" s="780"/>
      <c r="BB19" s="780"/>
      <c r="BC19" s="780"/>
      <c r="BD19" s="780"/>
      <c r="BE19" s="780"/>
      <c r="BF19" s="780"/>
      <c r="BG19" s="780"/>
      <c r="BH19" s="780"/>
      <c r="BI19" s="780"/>
      <c r="BJ19" s="780"/>
      <c r="BK19" s="780"/>
      <c r="BL19" s="780"/>
      <c r="BM19" s="780"/>
      <c r="BN19" s="780"/>
      <c r="BO19" s="780"/>
      <c r="BP19" s="780"/>
    </row>
    <row r="20" spans="1:68" s="781" customFormat="1" ht="15.75" hidden="1" customHeight="1" outlineLevel="1" x14ac:dyDescent="0.25">
      <c r="A20" s="777" t="s">
        <v>1267</v>
      </c>
      <c r="B20" s="370"/>
      <c r="C20" s="773"/>
      <c r="D20" s="773"/>
      <c r="E20" s="773"/>
      <c r="F20" s="773"/>
      <c r="G20" s="773"/>
      <c r="H20" s="773"/>
      <c r="I20" s="773"/>
      <c r="J20" s="773"/>
      <c r="K20" s="773"/>
      <c r="L20" s="773"/>
      <c r="M20" s="773"/>
      <c r="N20" s="773"/>
      <c r="O20" s="773"/>
      <c r="P20" s="773"/>
      <c r="Q20" s="773"/>
      <c r="R20" s="780"/>
      <c r="S20" s="780"/>
      <c r="T20" s="780"/>
      <c r="U20" s="780"/>
      <c r="V20" s="780"/>
      <c r="W20" s="780"/>
      <c r="X20" s="780"/>
      <c r="Y20" s="780"/>
      <c r="Z20" s="780"/>
      <c r="AA20" s="780"/>
      <c r="AB20" s="780"/>
      <c r="AC20" s="780"/>
      <c r="AD20" s="780"/>
      <c r="AE20" s="780"/>
      <c r="AF20" s="780"/>
      <c r="AG20" s="780"/>
      <c r="AH20" s="780"/>
      <c r="AI20" s="780"/>
      <c r="AJ20" s="780"/>
      <c r="AK20" s="780"/>
      <c r="AL20" s="780"/>
      <c r="AM20" s="780"/>
      <c r="AN20" s="780"/>
      <c r="AO20" s="780"/>
      <c r="AP20" s="780"/>
      <c r="AQ20" s="780"/>
      <c r="AR20" s="780"/>
      <c r="AS20" s="780"/>
      <c r="AT20" s="780"/>
      <c r="AU20" s="780"/>
      <c r="AV20" s="780"/>
      <c r="AW20" s="780"/>
      <c r="AX20" s="780"/>
      <c r="AY20" s="780"/>
      <c r="AZ20" s="780"/>
      <c r="BA20" s="780"/>
      <c r="BB20" s="780"/>
      <c r="BC20" s="780"/>
      <c r="BD20" s="780"/>
      <c r="BE20" s="780"/>
      <c r="BF20" s="780"/>
      <c r="BG20" s="780"/>
      <c r="BH20" s="780"/>
      <c r="BI20" s="780"/>
      <c r="BJ20" s="780"/>
      <c r="BK20" s="780"/>
      <c r="BL20" s="780"/>
      <c r="BM20" s="780"/>
      <c r="BN20" s="780"/>
      <c r="BO20" s="780"/>
      <c r="BP20" s="780"/>
    </row>
    <row r="21" spans="1:68" s="781" customFormat="1" ht="15.75" hidden="1" customHeight="1" outlineLevel="1" x14ac:dyDescent="0.25">
      <c r="A21" s="777" t="s">
        <v>1267</v>
      </c>
      <c r="B21" s="370"/>
      <c r="C21" s="773"/>
      <c r="D21" s="773"/>
      <c r="E21" s="773"/>
      <c r="F21" s="773"/>
      <c r="G21" s="773"/>
      <c r="H21" s="773"/>
      <c r="I21" s="773"/>
      <c r="J21" s="773"/>
      <c r="K21" s="773"/>
      <c r="L21" s="773"/>
      <c r="M21" s="773"/>
      <c r="N21" s="773"/>
      <c r="O21" s="773"/>
      <c r="P21" s="773"/>
      <c r="Q21" s="773"/>
      <c r="R21" s="780"/>
      <c r="S21" s="780"/>
      <c r="T21" s="780"/>
      <c r="U21" s="780"/>
      <c r="V21" s="780"/>
      <c r="W21" s="780"/>
      <c r="X21" s="780"/>
      <c r="Y21" s="780"/>
      <c r="Z21" s="780"/>
      <c r="AA21" s="780"/>
      <c r="AB21" s="780"/>
      <c r="AC21" s="780"/>
      <c r="AD21" s="780"/>
      <c r="AE21" s="780"/>
      <c r="AF21" s="780"/>
      <c r="AG21" s="780"/>
      <c r="AH21" s="780"/>
      <c r="AI21" s="780"/>
      <c r="AJ21" s="780"/>
      <c r="AK21" s="780"/>
      <c r="AL21" s="780"/>
      <c r="AM21" s="780"/>
      <c r="AN21" s="780"/>
      <c r="AO21" s="780"/>
      <c r="AP21" s="780"/>
      <c r="AQ21" s="780"/>
      <c r="AR21" s="780"/>
      <c r="AS21" s="780"/>
      <c r="AT21" s="780"/>
      <c r="AU21" s="780"/>
      <c r="AV21" s="780"/>
      <c r="AW21" s="780"/>
      <c r="AX21" s="780"/>
      <c r="AY21" s="780"/>
      <c r="AZ21" s="780"/>
      <c r="BA21" s="780"/>
      <c r="BB21" s="780"/>
      <c r="BC21" s="780"/>
      <c r="BD21" s="780"/>
      <c r="BE21" s="780"/>
      <c r="BF21" s="780"/>
      <c r="BG21" s="780"/>
      <c r="BH21" s="780"/>
      <c r="BI21" s="780"/>
      <c r="BJ21" s="780"/>
      <c r="BK21" s="780"/>
      <c r="BL21" s="780"/>
      <c r="BM21" s="780"/>
      <c r="BN21" s="780"/>
      <c r="BO21" s="780"/>
      <c r="BP21" s="780"/>
    </row>
    <row r="22" spans="1:68" s="781" customFormat="1" ht="15.75" hidden="1" customHeight="1" outlineLevel="1" x14ac:dyDescent="0.25">
      <c r="A22" s="777" t="s">
        <v>1267</v>
      </c>
      <c r="B22" s="370"/>
      <c r="C22" s="773"/>
      <c r="D22" s="773"/>
      <c r="E22" s="773"/>
      <c r="F22" s="773"/>
      <c r="G22" s="773"/>
      <c r="H22" s="773"/>
      <c r="I22" s="773"/>
      <c r="J22" s="773"/>
      <c r="K22" s="773"/>
      <c r="L22" s="773"/>
      <c r="M22" s="773"/>
      <c r="N22" s="773"/>
      <c r="O22" s="773"/>
      <c r="P22" s="773"/>
      <c r="Q22" s="773"/>
      <c r="R22" s="780"/>
      <c r="S22" s="780"/>
      <c r="T22" s="780"/>
      <c r="U22" s="780"/>
      <c r="V22" s="780"/>
      <c r="W22" s="780"/>
      <c r="X22" s="780"/>
      <c r="Y22" s="780"/>
      <c r="Z22" s="780"/>
      <c r="AA22" s="780"/>
      <c r="AB22" s="780"/>
      <c r="AC22" s="780"/>
      <c r="AD22" s="780"/>
      <c r="AE22" s="780"/>
      <c r="AF22" s="780"/>
      <c r="AG22" s="780"/>
      <c r="AH22" s="780"/>
      <c r="AI22" s="780"/>
      <c r="AJ22" s="780"/>
      <c r="AK22" s="780"/>
      <c r="AL22" s="780"/>
      <c r="AM22" s="780"/>
      <c r="AN22" s="780"/>
      <c r="AO22" s="780"/>
      <c r="AP22" s="780"/>
      <c r="AQ22" s="780"/>
      <c r="AR22" s="780"/>
      <c r="AS22" s="780"/>
      <c r="AT22" s="780"/>
      <c r="AU22" s="780"/>
      <c r="AV22" s="780"/>
      <c r="AW22" s="780"/>
      <c r="AX22" s="780"/>
      <c r="AY22" s="780"/>
      <c r="AZ22" s="780"/>
      <c r="BA22" s="780"/>
      <c r="BB22" s="780"/>
      <c r="BC22" s="780"/>
      <c r="BD22" s="780"/>
      <c r="BE22" s="780"/>
      <c r="BF22" s="780"/>
      <c r="BG22" s="780"/>
      <c r="BH22" s="780"/>
      <c r="BI22" s="780"/>
      <c r="BJ22" s="780"/>
      <c r="BK22" s="780"/>
      <c r="BL22" s="780"/>
      <c r="BM22" s="780"/>
      <c r="BN22" s="780"/>
      <c r="BO22" s="780"/>
      <c r="BP22" s="780"/>
    </row>
    <row r="23" spans="1:68" s="781" customFormat="1" ht="15.75" hidden="1" customHeight="1" outlineLevel="1" x14ac:dyDescent="0.25">
      <c r="A23" s="777" t="s">
        <v>1267</v>
      </c>
      <c r="B23" s="370"/>
      <c r="C23" s="773"/>
      <c r="D23" s="773"/>
      <c r="E23" s="773"/>
      <c r="F23" s="773"/>
      <c r="G23" s="773"/>
      <c r="H23" s="773"/>
      <c r="I23" s="773"/>
      <c r="J23" s="773"/>
      <c r="K23" s="773"/>
      <c r="L23" s="773"/>
      <c r="M23" s="773"/>
      <c r="N23" s="773"/>
      <c r="O23" s="773"/>
      <c r="P23" s="773"/>
      <c r="Q23" s="773"/>
      <c r="R23" s="780"/>
      <c r="S23" s="780"/>
      <c r="T23" s="780"/>
      <c r="U23" s="780"/>
      <c r="V23" s="780"/>
      <c r="W23" s="780"/>
      <c r="X23" s="780"/>
      <c r="Y23" s="780"/>
      <c r="Z23" s="780"/>
      <c r="AA23" s="780"/>
      <c r="AB23" s="780"/>
      <c r="AC23" s="780"/>
      <c r="AD23" s="780"/>
      <c r="AE23" s="780"/>
      <c r="AF23" s="780"/>
      <c r="AG23" s="780"/>
      <c r="AH23" s="780"/>
      <c r="AI23" s="780"/>
      <c r="AJ23" s="780"/>
      <c r="AK23" s="780"/>
      <c r="AL23" s="780"/>
      <c r="AM23" s="780"/>
      <c r="AN23" s="780"/>
      <c r="AO23" s="780"/>
      <c r="AP23" s="780"/>
      <c r="AQ23" s="780"/>
      <c r="AR23" s="780"/>
      <c r="AS23" s="780"/>
      <c r="AT23" s="780"/>
      <c r="AU23" s="780"/>
      <c r="AV23" s="780"/>
      <c r="AW23" s="780"/>
      <c r="AX23" s="780"/>
      <c r="AY23" s="780"/>
      <c r="AZ23" s="780"/>
      <c r="BA23" s="780"/>
      <c r="BB23" s="780"/>
      <c r="BC23" s="780"/>
      <c r="BD23" s="780"/>
      <c r="BE23" s="780"/>
      <c r="BF23" s="780"/>
      <c r="BG23" s="780"/>
      <c r="BH23" s="780"/>
      <c r="BI23" s="780"/>
      <c r="BJ23" s="780"/>
      <c r="BK23" s="780"/>
      <c r="BL23" s="780"/>
      <c r="BM23" s="780"/>
      <c r="BN23" s="780"/>
      <c r="BO23" s="780"/>
      <c r="BP23" s="780"/>
    </row>
    <row r="24" spans="1:68" s="781" customFormat="1" ht="15.75" hidden="1" customHeight="1" outlineLevel="1" x14ac:dyDescent="0.25">
      <c r="A24" s="777" t="s">
        <v>1267</v>
      </c>
      <c r="B24" s="370"/>
      <c r="C24" s="773"/>
      <c r="D24" s="773"/>
      <c r="E24" s="773"/>
      <c r="F24" s="773"/>
      <c r="G24" s="773"/>
      <c r="H24" s="773"/>
      <c r="I24" s="773"/>
      <c r="J24" s="773"/>
      <c r="K24" s="773"/>
      <c r="L24" s="773"/>
      <c r="M24" s="773"/>
      <c r="N24" s="773"/>
      <c r="O24" s="773"/>
      <c r="P24" s="773"/>
      <c r="Q24" s="773"/>
      <c r="R24" s="780"/>
      <c r="S24" s="780"/>
      <c r="T24" s="780"/>
      <c r="U24" s="780"/>
      <c r="V24" s="780"/>
      <c r="W24" s="780"/>
      <c r="X24" s="780"/>
      <c r="Y24" s="780"/>
      <c r="Z24" s="780"/>
      <c r="AA24" s="780"/>
      <c r="AB24" s="780"/>
      <c r="AC24" s="780"/>
      <c r="AD24" s="780"/>
      <c r="AE24" s="780"/>
      <c r="AF24" s="780"/>
      <c r="AG24" s="780"/>
      <c r="AH24" s="780"/>
      <c r="AI24" s="780"/>
      <c r="AJ24" s="780"/>
      <c r="AK24" s="780"/>
      <c r="AL24" s="780"/>
      <c r="AM24" s="780"/>
      <c r="AN24" s="780"/>
      <c r="AO24" s="780"/>
      <c r="AP24" s="780"/>
      <c r="AQ24" s="780"/>
      <c r="AR24" s="780"/>
      <c r="AS24" s="780"/>
      <c r="AT24" s="780"/>
      <c r="AU24" s="780"/>
      <c r="AV24" s="780"/>
      <c r="AW24" s="780"/>
      <c r="AX24" s="780"/>
      <c r="AY24" s="780"/>
      <c r="AZ24" s="780"/>
      <c r="BA24" s="780"/>
      <c r="BB24" s="780"/>
      <c r="BC24" s="780"/>
      <c r="BD24" s="780"/>
      <c r="BE24" s="780"/>
      <c r="BF24" s="780"/>
      <c r="BG24" s="780"/>
      <c r="BH24" s="780"/>
      <c r="BI24" s="780"/>
      <c r="BJ24" s="780"/>
      <c r="BK24" s="780"/>
      <c r="BL24" s="780"/>
      <c r="BM24" s="780"/>
      <c r="BN24" s="780"/>
      <c r="BO24" s="780"/>
      <c r="BP24" s="780"/>
    </row>
    <row r="25" spans="1:68" s="781" customFormat="1" ht="15.75" hidden="1" customHeight="1" outlineLevel="1" x14ac:dyDescent="0.25">
      <c r="A25" s="777" t="s">
        <v>1267</v>
      </c>
      <c r="B25" s="370"/>
      <c r="C25" s="773"/>
      <c r="D25" s="773"/>
      <c r="E25" s="773"/>
      <c r="F25" s="773"/>
      <c r="G25" s="773"/>
      <c r="H25" s="773"/>
      <c r="I25" s="773"/>
      <c r="J25" s="773"/>
      <c r="K25" s="773"/>
      <c r="L25" s="773"/>
      <c r="M25" s="773"/>
      <c r="N25" s="773"/>
      <c r="O25" s="773"/>
      <c r="P25" s="773"/>
      <c r="Q25" s="773"/>
      <c r="R25" s="780"/>
      <c r="S25" s="780"/>
      <c r="T25" s="780"/>
      <c r="U25" s="780"/>
      <c r="V25" s="780"/>
      <c r="W25" s="780"/>
      <c r="X25" s="780"/>
      <c r="Y25" s="780"/>
      <c r="Z25" s="780"/>
      <c r="AA25" s="780"/>
      <c r="AB25" s="780"/>
      <c r="AC25" s="780"/>
      <c r="AD25" s="780"/>
      <c r="AE25" s="780"/>
      <c r="AF25" s="780"/>
      <c r="AG25" s="780"/>
      <c r="AH25" s="780"/>
      <c r="AI25" s="780"/>
      <c r="AJ25" s="780"/>
      <c r="AK25" s="780"/>
      <c r="AL25" s="780"/>
      <c r="AM25" s="780"/>
      <c r="AN25" s="780"/>
      <c r="AO25" s="780"/>
      <c r="AP25" s="780"/>
      <c r="AQ25" s="780"/>
      <c r="AR25" s="780"/>
      <c r="AS25" s="780"/>
      <c r="AT25" s="780"/>
      <c r="AU25" s="780"/>
      <c r="AV25" s="780"/>
      <c r="AW25" s="780"/>
      <c r="AX25" s="780"/>
      <c r="AY25" s="780"/>
      <c r="AZ25" s="780"/>
      <c r="BA25" s="780"/>
      <c r="BB25" s="780"/>
      <c r="BC25" s="780"/>
      <c r="BD25" s="780"/>
      <c r="BE25" s="780"/>
      <c r="BF25" s="780"/>
      <c r="BG25" s="780"/>
      <c r="BH25" s="780"/>
      <c r="BI25" s="780"/>
      <c r="BJ25" s="780"/>
      <c r="BK25" s="780"/>
      <c r="BL25" s="780"/>
      <c r="BM25" s="780"/>
      <c r="BN25" s="780"/>
      <c r="BO25" s="780"/>
      <c r="BP25" s="780"/>
    </row>
    <row r="26" spans="1:68" s="781" customFormat="1" ht="15.75" hidden="1" customHeight="1" outlineLevel="1" x14ac:dyDescent="0.25">
      <c r="A26" s="777" t="s">
        <v>1267</v>
      </c>
      <c r="B26" s="370"/>
      <c r="C26" s="773"/>
      <c r="D26" s="773"/>
      <c r="E26" s="773"/>
      <c r="F26" s="773"/>
      <c r="G26" s="773"/>
      <c r="H26" s="773"/>
      <c r="I26" s="773"/>
      <c r="J26" s="773"/>
      <c r="K26" s="773"/>
      <c r="L26" s="773"/>
      <c r="M26" s="773"/>
      <c r="N26" s="773"/>
      <c r="O26" s="773"/>
      <c r="P26" s="773"/>
      <c r="Q26" s="773"/>
      <c r="R26" s="780"/>
      <c r="S26" s="780"/>
      <c r="T26" s="780"/>
      <c r="U26" s="780"/>
      <c r="V26" s="780"/>
      <c r="W26" s="780"/>
      <c r="X26" s="780"/>
      <c r="Y26" s="780"/>
      <c r="Z26" s="780"/>
      <c r="AA26" s="780"/>
      <c r="AB26" s="780"/>
      <c r="AC26" s="780"/>
      <c r="AD26" s="780"/>
      <c r="AE26" s="780"/>
      <c r="AF26" s="780"/>
      <c r="AG26" s="780"/>
      <c r="AH26" s="780"/>
      <c r="AI26" s="780"/>
      <c r="AJ26" s="780"/>
      <c r="AK26" s="780"/>
      <c r="AL26" s="780"/>
      <c r="AM26" s="780"/>
      <c r="AN26" s="780"/>
      <c r="AO26" s="780"/>
      <c r="AP26" s="780"/>
      <c r="AQ26" s="780"/>
      <c r="AR26" s="780"/>
      <c r="AS26" s="780"/>
      <c r="AT26" s="780"/>
      <c r="AU26" s="780"/>
      <c r="AV26" s="780"/>
      <c r="AW26" s="780"/>
      <c r="AX26" s="780"/>
      <c r="AY26" s="780"/>
      <c r="AZ26" s="780"/>
      <c r="BA26" s="780"/>
      <c r="BB26" s="780"/>
      <c r="BC26" s="780"/>
      <c r="BD26" s="780"/>
      <c r="BE26" s="780"/>
      <c r="BF26" s="780"/>
      <c r="BG26" s="780"/>
      <c r="BH26" s="780"/>
      <c r="BI26" s="780"/>
      <c r="BJ26" s="780"/>
      <c r="BK26" s="780"/>
      <c r="BL26" s="780"/>
      <c r="BM26" s="780"/>
      <c r="BN26" s="780"/>
      <c r="BO26" s="780"/>
      <c r="BP26" s="780"/>
    </row>
    <row r="27" spans="1:68" s="781" customFormat="1" ht="15.75" hidden="1" customHeight="1" outlineLevel="1" x14ac:dyDescent="0.25">
      <c r="A27" s="777" t="s">
        <v>1267</v>
      </c>
      <c r="B27" s="370"/>
      <c r="C27" s="773"/>
      <c r="D27" s="773"/>
      <c r="E27" s="773"/>
      <c r="F27" s="773"/>
      <c r="G27" s="773"/>
      <c r="H27" s="773"/>
      <c r="I27" s="773"/>
      <c r="J27" s="773"/>
      <c r="K27" s="773"/>
      <c r="L27" s="773"/>
      <c r="M27" s="773"/>
      <c r="N27" s="773"/>
      <c r="O27" s="773"/>
      <c r="P27" s="773"/>
      <c r="Q27" s="773"/>
      <c r="R27" s="780"/>
      <c r="S27" s="780"/>
      <c r="T27" s="780"/>
      <c r="U27" s="780"/>
      <c r="V27" s="780"/>
      <c r="W27" s="780"/>
      <c r="X27" s="780"/>
      <c r="Y27" s="780"/>
      <c r="Z27" s="780"/>
      <c r="AA27" s="780"/>
      <c r="AB27" s="780"/>
      <c r="AC27" s="780"/>
      <c r="AD27" s="780"/>
      <c r="AE27" s="780"/>
      <c r="AF27" s="780"/>
      <c r="AG27" s="780"/>
      <c r="AH27" s="780"/>
      <c r="AI27" s="780"/>
      <c r="AJ27" s="780"/>
      <c r="AK27" s="780"/>
      <c r="AL27" s="780"/>
      <c r="AM27" s="780"/>
      <c r="AN27" s="780"/>
      <c r="AO27" s="780"/>
      <c r="AP27" s="780"/>
      <c r="AQ27" s="780"/>
      <c r="AR27" s="780"/>
      <c r="AS27" s="780"/>
      <c r="AT27" s="780"/>
      <c r="AU27" s="780"/>
      <c r="AV27" s="780"/>
      <c r="AW27" s="780"/>
      <c r="AX27" s="780"/>
      <c r="AY27" s="780"/>
      <c r="AZ27" s="780"/>
      <c r="BA27" s="780"/>
      <c r="BB27" s="780"/>
      <c r="BC27" s="780"/>
      <c r="BD27" s="780"/>
      <c r="BE27" s="780"/>
      <c r="BF27" s="780"/>
      <c r="BG27" s="780"/>
      <c r="BH27" s="780"/>
      <c r="BI27" s="780"/>
      <c r="BJ27" s="780"/>
      <c r="BK27" s="780"/>
      <c r="BL27" s="780"/>
      <c r="BM27" s="780"/>
      <c r="BN27" s="780"/>
      <c r="BO27" s="780"/>
      <c r="BP27" s="780"/>
    </row>
    <row r="28" spans="1:68" s="781" customFormat="1" ht="15.75" hidden="1" customHeight="1" outlineLevel="1" x14ac:dyDescent="0.25">
      <c r="A28" s="777" t="s">
        <v>1267</v>
      </c>
      <c r="B28" s="370"/>
      <c r="C28" s="773"/>
      <c r="D28" s="773"/>
      <c r="E28" s="773"/>
      <c r="F28" s="773"/>
      <c r="G28" s="773"/>
      <c r="H28" s="773"/>
      <c r="I28" s="773"/>
      <c r="J28" s="773"/>
      <c r="K28" s="773"/>
      <c r="L28" s="773"/>
      <c r="M28" s="773"/>
      <c r="N28" s="773"/>
      <c r="O28" s="773"/>
      <c r="P28" s="773"/>
      <c r="Q28" s="773"/>
      <c r="R28" s="780"/>
      <c r="S28" s="780"/>
      <c r="T28" s="780"/>
      <c r="U28" s="780"/>
      <c r="V28" s="780"/>
      <c r="W28" s="780"/>
      <c r="X28" s="780"/>
      <c r="Y28" s="780"/>
      <c r="Z28" s="780"/>
      <c r="AA28" s="780"/>
      <c r="AB28" s="780"/>
      <c r="AC28" s="780"/>
      <c r="AD28" s="780"/>
      <c r="AE28" s="780"/>
      <c r="AF28" s="780"/>
      <c r="AG28" s="780"/>
      <c r="AH28" s="780"/>
      <c r="AI28" s="780"/>
      <c r="AJ28" s="780"/>
      <c r="AK28" s="780"/>
      <c r="AL28" s="780"/>
      <c r="AM28" s="780"/>
      <c r="AN28" s="780"/>
      <c r="AO28" s="780"/>
      <c r="AP28" s="780"/>
      <c r="AQ28" s="780"/>
      <c r="AR28" s="780"/>
      <c r="AS28" s="780"/>
      <c r="AT28" s="780"/>
      <c r="AU28" s="780"/>
      <c r="AV28" s="780"/>
      <c r="AW28" s="780"/>
      <c r="AX28" s="780"/>
      <c r="AY28" s="780"/>
      <c r="AZ28" s="780"/>
      <c r="BA28" s="780"/>
      <c r="BB28" s="780"/>
      <c r="BC28" s="780"/>
      <c r="BD28" s="780"/>
      <c r="BE28" s="780"/>
      <c r="BF28" s="780"/>
      <c r="BG28" s="780"/>
      <c r="BH28" s="780"/>
      <c r="BI28" s="780"/>
      <c r="BJ28" s="780"/>
      <c r="BK28" s="780"/>
      <c r="BL28" s="780"/>
      <c r="BM28" s="780"/>
      <c r="BN28" s="780"/>
      <c r="BO28" s="780"/>
      <c r="BP28" s="780"/>
    </row>
    <row r="29" spans="1:68" s="781" customFormat="1" ht="15.75" hidden="1" customHeight="1" outlineLevel="1" x14ac:dyDescent="0.25">
      <c r="A29" s="777" t="s">
        <v>1267</v>
      </c>
      <c r="B29" s="370"/>
      <c r="C29" s="773"/>
      <c r="D29" s="773"/>
      <c r="E29" s="773"/>
      <c r="F29" s="773"/>
      <c r="G29" s="773"/>
      <c r="H29" s="773"/>
      <c r="I29" s="773"/>
      <c r="J29" s="773"/>
      <c r="K29" s="773"/>
      <c r="L29" s="773"/>
      <c r="M29" s="773"/>
      <c r="N29" s="773"/>
      <c r="O29" s="773"/>
      <c r="P29" s="773"/>
      <c r="Q29" s="773"/>
      <c r="R29" s="780"/>
      <c r="S29" s="780"/>
      <c r="T29" s="780"/>
      <c r="U29" s="780"/>
      <c r="V29" s="780"/>
      <c r="W29" s="780"/>
      <c r="X29" s="780"/>
      <c r="Y29" s="780"/>
      <c r="Z29" s="780"/>
      <c r="AA29" s="780"/>
      <c r="AB29" s="780"/>
      <c r="AC29" s="780"/>
      <c r="AD29" s="780"/>
      <c r="AE29" s="780"/>
      <c r="AF29" s="780"/>
      <c r="AG29" s="780"/>
      <c r="AH29" s="780"/>
      <c r="AI29" s="780"/>
      <c r="AJ29" s="780"/>
      <c r="AK29" s="780"/>
      <c r="AL29" s="780"/>
      <c r="AM29" s="780"/>
      <c r="AN29" s="780"/>
      <c r="AO29" s="780"/>
      <c r="AP29" s="780"/>
      <c r="AQ29" s="780"/>
      <c r="AR29" s="780"/>
      <c r="AS29" s="780"/>
      <c r="AT29" s="780"/>
      <c r="AU29" s="780"/>
      <c r="AV29" s="780"/>
      <c r="AW29" s="780"/>
      <c r="AX29" s="780"/>
      <c r="AY29" s="780"/>
      <c r="AZ29" s="780"/>
      <c r="BA29" s="780"/>
      <c r="BB29" s="780"/>
      <c r="BC29" s="780"/>
      <c r="BD29" s="780"/>
      <c r="BE29" s="780"/>
      <c r="BF29" s="780"/>
      <c r="BG29" s="780"/>
      <c r="BH29" s="780"/>
      <c r="BI29" s="780"/>
      <c r="BJ29" s="780"/>
      <c r="BK29" s="780"/>
      <c r="BL29" s="780"/>
      <c r="BM29" s="780"/>
      <c r="BN29" s="780"/>
      <c r="BO29" s="780"/>
      <c r="BP29" s="780"/>
    </row>
    <row r="30" spans="1:68" s="781" customFormat="1" ht="15.75" hidden="1" customHeight="1" outlineLevel="1" x14ac:dyDescent="0.25">
      <c r="A30" s="777" t="s">
        <v>1267</v>
      </c>
      <c r="B30" s="370"/>
      <c r="C30" s="773"/>
      <c r="D30" s="773"/>
      <c r="E30" s="773"/>
      <c r="F30" s="773"/>
      <c r="G30" s="773"/>
      <c r="H30" s="773"/>
      <c r="I30" s="773"/>
      <c r="J30" s="773"/>
      <c r="K30" s="773"/>
      <c r="L30" s="773"/>
      <c r="M30" s="773"/>
      <c r="N30" s="773"/>
      <c r="O30" s="773"/>
      <c r="P30" s="773"/>
      <c r="Q30" s="773"/>
      <c r="R30" s="780"/>
      <c r="S30" s="780"/>
      <c r="T30" s="780"/>
      <c r="U30" s="780"/>
      <c r="V30" s="780"/>
      <c r="W30" s="780"/>
      <c r="X30" s="780"/>
      <c r="Y30" s="780"/>
      <c r="Z30" s="780"/>
      <c r="AA30" s="780"/>
      <c r="AB30" s="780"/>
      <c r="AC30" s="780"/>
      <c r="AD30" s="780"/>
      <c r="AE30" s="780"/>
      <c r="AF30" s="780"/>
      <c r="AG30" s="780"/>
      <c r="AH30" s="780"/>
      <c r="AI30" s="780"/>
      <c r="AJ30" s="780"/>
      <c r="AK30" s="780"/>
      <c r="AL30" s="780"/>
      <c r="AM30" s="780"/>
      <c r="AN30" s="780"/>
      <c r="AO30" s="780"/>
      <c r="AP30" s="780"/>
      <c r="AQ30" s="780"/>
      <c r="AR30" s="780"/>
      <c r="AS30" s="780"/>
      <c r="AT30" s="780"/>
      <c r="AU30" s="780"/>
      <c r="AV30" s="780"/>
      <c r="AW30" s="780"/>
      <c r="AX30" s="780"/>
      <c r="AY30" s="780"/>
      <c r="AZ30" s="780"/>
      <c r="BA30" s="780"/>
      <c r="BB30" s="780"/>
      <c r="BC30" s="780"/>
      <c r="BD30" s="780"/>
      <c r="BE30" s="780"/>
      <c r="BF30" s="780"/>
      <c r="BG30" s="780"/>
      <c r="BH30" s="780"/>
      <c r="BI30" s="780"/>
      <c r="BJ30" s="780"/>
      <c r="BK30" s="780"/>
      <c r="BL30" s="780"/>
      <c r="BM30" s="780"/>
      <c r="BN30" s="780"/>
      <c r="BO30" s="780"/>
      <c r="BP30" s="780"/>
    </row>
    <row r="31" spans="1:68" s="781" customFormat="1" ht="15.75" hidden="1" customHeight="1" outlineLevel="1" x14ac:dyDescent="0.25">
      <c r="A31" s="777" t="s">
        <v>1267</v>
      </c>
      <c r="B31" s="370"/>
      <c r="C31" s="773"/>
      <c r="D31" s="773"/>
      <c r="E31" s="773"/>
      <c r="F31" s="773"/>
      <c r="G31" s="773"/>
      <c r="H31" s="773"/>
      <c r="I31" s="773"/>
      <c r="J31" s="773"/>
      <c r="K31" s="773"/>
      <c r="L31" s="773"/>
      <c r="M31" s="773"/>
      <c r="N31" s="773"/>
      <c r="O31" s="773"/>
      <c r="P31" s="773"/>
      <c r="Q31" s="773"/>
      <c r="R31" s="780"/>
      <c r="S31" s="780"/>
      <c r="T31" s="780"/>
      <c r="U31" s="780"/>
      <c r="V31" s="780"/>
      <c r="W31" s="780"/>
      <c r="X31" s="780"/>
      <c r="Y31" s="780"/>
      <c r="Z31" s="780"/>
      <c r="AA31" s="780"/>
      <c r="AB31" s="780"/>
      <c r="AC31" s="780"/>
      <c r="AD31" s="780"/>
      <c r="AE31" s="780"/>
      <c r="AF31" s="780"/>
      <c r="AG31" s="780"/>
      <c r="AH31" s="780"/>
      <c r="AI31" s="780"/>
      <c r="AJ31" s="780"/>
      <c r="AK31" s="780"/>
      <c r="AL31" s="780"/>
      <c r="AM31" s="780"/>
      <c r="AN31" s="780"/>
      <c r="AO31" s="780"/>
      <c r="AP31" s="780"/>
      <c r="AQ31" s="780"/>
      <c r="AR31" s="780"/>
      <c r="AS31" s="780"/>
      <c r="AT31" s="780"/>
      <c r="AU31" s="780"/>
      <c r="AV31" s="780"/>
      <c r="AW31" s="780"/>
      <c r="AX31" s="780"/>
      <c r="AY31" s="780"/>
      <c r="AZ31" s="780"/>
      <c r="BA31" s="780"/>
      <c r="BB31" s="780"/>
      <c r="BC31" s="780"/>
      <c r="BD31" s="780"/>
      <c r="BE31" s="780"/>
      <c r="BF31" s="780"/>
      <c r="BG31" s="780"/>
      <c r="BH31" s="780"/>
      <c r="BI31" s="780"/>
      <c r="BJ31" s="780"/>
      <c r="BK31" s="780"/>
      <c r="BL31" s="780"/>
      <c r="BM31" s="780"/>
      <c r="BN31" s="780"/>
      <c r="BO31" s="780"/>
      <c r="BP31" s="780"/>
    </row>
    <row r="32" spans="1:68" s="781" customFormat="1" ht="15.75" hidden="1" customHeight="1" outlineLevel="1" x14ac:dyDescent="0.25">
      <c r="A32" s="777" t="s">
        <v>1267</v>
      </c>
      <c r="B32" s="370"/>
      <c r="C32" s="773"/>
      <c r="D32" s="773"/>
      <c r="E32" s="773"/>
      <c r="F32" s="773"/>
      <c r="G32" s="773"/>
      <c r="H32" s="773"/>
      <c r="I32" s="773"/>
      <c r="J32" s="773"/>
      <c r="K32" s="773"/>
      <c r="L32" s="773"/>
      <c r="M32" s="773"/>
      <c r="N32" s="773"/>
      <c r="O32" s="773"/>
      <c r="P32" s="773"/>
      <c r="Q32" s="773"/>
      <c r="R32" s="780"/>
      <c r="S32" s="780"/>
      <c r="T32" s="780"/>
      <c r="U32" s="780"/>
      <c r="V32" s="780"/>
      <c r="W32" s="780"/>
      <c r="X32" s="780"/>
      <c r="Y32" s="780"/>
      <c r="Z32" s="780"/>
      <c r="AA32" s="780"/>
      <c r="AB32" s="780"/>
      <c r="AC32" s="780"/>
      <c r="AD32" s="780"/>
      <c r="AE32" s="780"/>
      <c r="AF32" s="780"/>
      <c r="AG32" s="780"/>
      <c r="AH32" s="780"/>
      <c r="AI32" s="780"/>
      <c r="AJ32" s="780"/>
      <c r="AK32" s="780"/>
      <c r="AL32" s="780"/>
      <c r="AM32" s="780"/>
      <c r="AN32" s="780"/>
      <c r="AO32" s="780"/>
      <c r="AP32" s="780"/>
      <c r="AQ32" s="780"/>
      <c r="AR32" s="780"/>
      <c r="AS32" s="780"/>
      <c r="AT32" s="780"/>
      <c r="AU32" s="780"/>
      <c r="AV32" s="780"/>
      <c r="AW32" s="780"/>
      <c r="AX32" s="780"/>
      <c r="AY32" s="780"/>
      <c r="AZ32" s="780"/>
      <c r="BA32" s="780"/>
      <c r="BB32" s="780"/>
      <c r="BC32" s="780"/>
      <c r="BD32" s="780"/>
      <c r="BE32" s="780"/>
      <c r="BF32" s="780"/>
      <c r="BG32" s="780"/>
      <c r="BH32" s="780"/>
      <c r="BI32" s="780"/>
      <c r="BJ32" s="780"/>
      <c r="BK32" s="780"/>
      <c r="BL32" s="780"/>
      <c r="BM32" s="780"/>
      <c r="BN32" s="780"/>
      <c r="BO32" s="780"/>
      <c r="BP32" s="780"/>
    </row>
    <row r="33" spans="1:68" s="781" customFormat="1" ht="15.75" hidden="1" customHeight="1" outlineLevel="1" x14ac:dyDescent="0.25">
      <c r="A33" s="777" t="s">
        <v>1267</v>
      </c>
      <c r="B33" s="370"/>
      <c r="C33" s="773"/>
      <c r="D33" s="773"/>
      <c r="E33" s="773"/>
      <c r="F33" s="773"/>
      <c r="G33" s="773"/>
      <c r="H33" s="773"/>
      <c r="I33" s="773"/>
      <c r="J33" s="773"/>
      <c r="K33" s="773"/>
      <c r="L33" s="773"/>
      <c r="M33" s="773"/>
      <c r="N33" s="773"/>
      <c r="O33" s="773"/>
      <c r="P33" s="773"/>
      <c r="Q33" s="773"/>
      <c r="R33" s="780"/>
      <c r="S33" s="780"/>
      <c r="T33" s="780"/>
      <c r="U33" s="780"/>
      <c r="V33" s="780"/>
      <c r="W33" s="780"/>
      <c r="X33" s="780"/>
      <c r="Y33" s="780"/>
      <c r="Z33" s="780"/>
      <c r="AA33" s="780"/>
      <c r="AB33" s="780"/>
      <c r="AC33" s="780"/>
      <c r="AD33" s="780"/>
      <c r="AE33" s="780"/>
      <c r="AF33" s="780"/>
      <c r="AG33" s="780"/>
      <c r="AH33" s="780"/>
      <c r="AI33" s="780"/>
      <c r="AJ33" s="780"/>
      <c r="AK33" s="780"/>
      <c r="AL33" s="780"/>
      <c r="AM33" s="780"/>
      <c r="AN33" s="780"/>
      <c r="AO33" s="780"/>
      <c r="AP33" s="780"/>
      <c r="AQ33" s="780"/>
      <c r="AR33" s="780"/>
      <c r="AS33" s="780"/>
      <c r="AT33" s="780"/>
      <c r="AU33" s="780"/>
      <c r="AV33" s="780"/>
      <c r="AW33" s="780"/>
      <c r="AX33" s="780"/>
      <c r="AY33" s="780"/>
      <c r="AZ33" s="780"/>
      <c r="BA33" s="780"/>
      <c r="BB33" s="780"/>
      <c r="BC33" s="780"/>
      <c r="BD33" s="780"/>
      <c r="BE33" s="780"/>
      <c r="BF33" s="780"/>
      <c r="BG33" s="780"/>
      <c r="BH33" s="780"/>
      <c r="BI33" s="780"/>
      <c r="BJ33" s="780"/>
      <c r="BK33" s="780"/>
      <c r="BL33" s="780"/>
      <c r="BM33" s="780"/>
      <c r="BN33" s="780"/>
      <c r="BO33" s="780"/>
      <c r="BP33" s="780"/>
    </row>
    <row r="34" spans="1:68" s="781" customFormat="1" ht="15.75" hidden="1" customHeight="1" outlineLevel="1" x14ac:dyDescent="0.25">
      <c r="A34" s="777" t="s">
        <v>1267</v>
      </c>
      <c r="B34" s="370"/>
      <c r="C34" s="773"/>
      <c r="D34" s="773"/>
      <c r="E34" s="773"/>
      <c r="F34" s="773"/>
      <c r="G34" s="773"/>
      <c r="H34" s="773"/>
      <c r="I34" s="773"/>
      <c r="J34" s="773"/>
      <c r="K34" s="773"/>
      <c r="L34" s="773"/>
      <c r="M34" s="773"/>
      <c r="N34" s="773"/>
      <c r="O34" s="773"/>
      <c r="P34" s="773"/>
      <c r="Q34" s="773"/>
      <c r="R34" s="780"/>
      <c r="S34" s="780"/>
      <c r="T34" s="780"/>
      <c r="U34" s="780"/>
      <c r="V34" s="780"/>
      <c r="W34" s="780"/>
      <c r="X34" s="780"/>
      <c r="Y34" s="780"/>
      <c r="Z34" s="780"/>
      <c r="AA34" s="780"/>
      <c r="AB34" s="780"/>
      <c r="AC34" s="780"/>
      <c r="AD34" s="780"/>
      <c r="AE34" s="780"/>
      <c r="AF34" s="780"/>
      <c r="AG34" s="780"/>
      <c r="AH34" s="780"/>
      <c r="AI34" s="780"/>
      <c r="AJ34" s="780"/>
      <c r="AK34" s="780"/>
      <c r="AL34" s="780"/>
      <c r="AM34" s="780"/>
      <c r="AN34" s="780"/>
      <c r="AO34" s="780"/>
      <c r="AP34" s="780"/>
      <c r="AQ34" s="780"/>
      <c r="AR34" s="780"/>
      <c r="AS34" s="780"/>
      <c r="AT34" s="780"/>
      <c r="AU34" s="780"/>
      <c r="AV34" s="780"/>
      <c r="AW34" s="780"/>
      <c r="AX34" s="780"/>
      <c r="AY34" s="780"/>
      <c r="AZ34" s="780"/>
      <c r="BA34" s="780"/>
      <c r="BB34" s="780"/>
      <c r="BC34" s="780"/>
      <c r="BD34" s="780"/>
      <c r="BE34" s="780"/>
      <c r="BF34" s="780"/>
      <c r="BG34" s="780"/>
      <c r="BH34" s="780"/>
      <c r="BI34" s="780"/>
      <c r="BJ34" s="780"/>
      <c r="BK34" s="780"/>
      <c r="BL34" s="780"/>
      <c r="BM34" s="780"/>
      <c r="BN34" s="780"/>
      <c r="BO34" s="780"/>
      <c r="BP34" s="780"/>
    </row>
    <row r="35" spans="1:68" s="781" customFormat="1" ht="15.75" hidden="1" customHeight="1" outlineLevel="1" x14ac:dyDescent="0.25">
      <c r="A35" s="777" t="s">
        <v>1267</v>
      </c>
      <c r="B35" s="370"/>
      <c r="C35" s="773"/>
      <c r="D35" s="773"/>
      <c r="E35" s="773"/>
      <c r="F35" s="773"/>
      <c r="G35" s="773"/>
      <c r="H35" s="773"/>
      <c r="I35" s="773"/>
      <c r="J35" s="773"/>
      <c r="K35" s="773"/>
      <c r="L35" s="773"/>
      <c r="M35" s="773"/>
      <c r="N35" s="773"/>
      <c r="O35" s="773"/>
      <c r="P35" s="773"/>
      <c r="Q35" s="773"/>
      <c r="R35" s="780"/>
      <c r="S35" s="780"/>
      <c r="T35" s="780"/>
      <c r="U35" s="780"/>
      <c r="V35" s="780"/>
      <c r="W35" s="780"/>
      <c r="X35" s="780"/>
      <c r="Y35" s="780"/>
      <c r="Z35" s="780"/>
      <c r="AA35" s="780"/>
      <c r="AB35" s="780"/>
      <c r="AC35" s="780"/>
      <c r="AD35" s="780"/>
      <c r="AE35" s="780"/>
      <c r="AF35" s="780"/>
      <c r="AG35" s="780"/>
      <c r="AH35" s="780"/>
      <c r="AI35" s="780"/>
      <c r="AJ35" s="780"/>
      <c r="AK35" s="780"/>
      <c r="AL35" s="780"/>
      <c r="AM35" s="780"/>
      <c r="AN35" s="780"/>
      <c r="AO35" s="780"/>
      <c r="AP35" s="780"/>
      <c r="AQ35" s="780"/>
      <c r="AR35" s="780"/>
      <c r="AS35" s="780"/>
      <c r="AT35" s="780"/>
      <c r="AU35" s="780"/>
      <c r="AV35" s="780"/>
      <c r="AW35" s="780"/>
      <c r="AX35" s="780"/>
      <c r="AY35" s="780"/>
      <c r="AZ35" s="780"/>
      <c r="BA35" s="780"/>
      <c r="BB35" s="780"/>
      <c r="BC35" s="780"/>
      <c r="BD35" s="780"/>
      <c r="BE35" s="780"/>
      <c r="BF35" s="780"/>
      <c r="BG35" s="780"/>
      <c r="BH35" s="780"/>
      <c r="BI35" s="780"/>
      <c r="BJ35" s="780"/>
      <c r="BK35" s="780"/>
      <c r="BL35" s="780"/>
      <c r="BM35" s="780"/>
      <c r="BN35" s="780"/>
      <c r="BO35" s="780"/>
      <c r="BP35" s="780"/>
    </row>
    <row r="36" spans="1:68" s="781" customFormat="1" ht="15.75" hidden="1" customHeight="1" outlineLevel="1" x14ac:dyDescent="0.25">
      <c r="A36" s="777" t="s">
        <v>1267</v>
      </c>
      <c r="B36" s="370"/>
      <c r="C36" s="773"/>
      <c r="D36" s="773"/>
      <c r="E36" s="773"/>
      <c r="F36" s="773"/>
      <c r="G36" s="773"/>
      <c r="H36" s="773"/>
      <c r="I36" s="773"/>
      <c r="J36" s="773"/>
      <c r="K36" s="773"/>
      <c r="L36" s="773"/>
      <c r="M36" s="773"/>
      <c r="N36" s="773"/>
      <c r="O36" s="773"/>
      <c r="P36" s="773"/>
      <c r="Q36" s="773"/>
      <c r="R36" s="780"/>
      <c r="S36" s="780"/>
      <c r="T36" s="780"/>
      <c r="U36" s="780"/>
      <c r="V36" s="780"/>
      <c r="W36" s="780"/>
      <c r="X36" s="780"/>
      <c r="Y36" s="780"/>
      <c r="Z36" s="780"/>
      <c r="AA36" s="780"/>
      <c r="AB36" s="780"/>
      <c r="AC36" s="780"/>
      <c r="AD36" s="780"/>
      <c r="AE36" s="780"/>
      <c r="AF36" s="780"/>
      <c r="AG36" s="780"/>
      <c r="AH36" s="780"/>
      <c r="AI36" s="780"/>
      <c r="AJ36" s="780"/>
      <c r="AK36" s="780"/>
      <c r="AL36" s="780"/>
      <c r="AM36" s="780"/>
      <c r="AN36" s="780"/>
      <c r="AO36" s="780"/>
      <c r="AP36" s="780"/>
      <c r="AQ36" s="780"/>
      <c r="AR36" s="780"/>
      <c r="AS36" s="780"/>
      <c r="AT36" s="780"/>
      <c r="AU36" s="780"/>
      <c r="AV36" s="780"/>
      <c r="AW36" s="780"/>
      <c r="AX36" s="780"/>
      <c r="AY36" s="780"/>
      <c r="AZ36" s="780"/>
      <c r="BA36" s="780"/>
      <c r="BB36" s="780"/>
      <c r="BC36" s="780"/>
      <c r="BD36" s="780"/>
      <c r="BE36" s="780"/>
      <c r="BF36" s="780"/>
      <c r="BG36" s="780"/>
      <c r="BH36" s="780"/>
      <c r="BI36" s="780"/>
      <c r="BJ36" s="780"/>
      <c r="BK36" s="780"/>
      <c r="BL36" s="780"/>
      <c r="BM36" s="780"/>
      <c r="BN36" s="780"/>
      <c r="BO36" s="780"/>
      <c r="BP36" s="780"/>
    </row>
    <row r="37" spans="1:68" s="781" customFormat="1" ht="15.75" hidden="1" customHeight="1" outlineLevel="1" x14ac:dyDescent="0.25">
      <c r="A37" s="777" t="s">
        <v>1267</v>
      </c>
      <c r="B37" s="370"/>
      <c r="C37" s="773"/>
      <c r="D37" s="773"/>
      <c r="E37" s="773"/>
      <c r="F37" s="773"/>
      <c r="G37" s="773"/>
      <c r="H37" s="773"/>
      <c r="I37" s="773"/>
      <c r="J37" s="773"/>
      <c r="K37" s="773"/>
      <c r="L37" s="773"/>
      <c r="M37" s="773"/>
      <c r="N37" s="773"/>
      <c r="O37" s="773"/>
      <c r="P37" s="773"/>
      <c r="Q37" s="773"/>
      <c r="R37" s="780"/>
      <c r="S37" s="780"/>
      <c r="T37" s="780"/>
      <c r="U37" s="780"/>
      <c r="V37" s="780"/>
      <c r="W37" s="780"/>
      <c r="X37" s="780"/>
      <c r="Y37" s="780"/>
      <c r="Z37" s="780"/>
      <c r="AA37" s="780"/>
      <c r="AB37" s="780"/>
      <c r="AC37" s="780"/>
      <c r="AD37" s="780"/>
      <c r="AE37" s="780"/>
      <c r="AF37" s="780"/>
      <c r="AG37" s="780"/>
      <c r="AH37" s="780"/>
      <c r="AI37" s="780"/>
      <c r="AJ37" s="780"/>
      <c r="AK37" s="780"/>
      <c r="AL37" s="780"/>
      <c r="AM37" s="780"/>
      <c r="AN37" s="780"/>
      <c r="AO37" s="780"/>
      <c r="AP37" s="780"/>
      <c r="AQ37" s="780"/>
      <c r="AR37" s="780"/>
      <c r="AS37" s="780"/>
      <c r="AT37" s="780"/>
      <c r="AU37" s="780"/>
      <c r="AV37" s="780"/>
      <c r="AW37" s="780"/>
      <c r="AX37" s="780"/>
      <c r="AY37" s="780"/>
      <c r="AZ37" s="780"/>
      <c r="BA37" s="780"/>
      <c r="BB37" s="780"/>
      <c r="BC37" s="780"/>
      <c r="BD37" s="780"/>
      <c r="BE37" s="780"/>
      <c r="BF37" s="780"/>
      <c r="BG37" s="780"/>
      <c r="BH37" s="780"/>
      <c r="BI37" s="780"/>
      <c r="BJ37" s="780"/>
      <c r="BK37" s="780"/>
      <c r="BL37" s="780"/>
      <c r="BM37" s="780"/>
      <c r="BN37" s="780"/>
      <c r="BO37" s="780"/>
      <c r="BP37" s="780"/>
    </row>
    <row r="38" spans="1:68" s="781" customFormat="1" ht="15.75" hidden="1" customHeight="1" outlineLevel="1" x14ac:dyDescent="0.25">
      <c r="A38" s="777" t="s">
        <v>1267</v>
      </c>
      <c r="B38" s="370"/>
      <c r="C38" s="773"/>
      <c r="D38" s="773"/>
      <c r="E38" s="773"/>
      <c r="F38" s="773"/>
      <c r="G38" s="773"/>
      <c r="H38" s="773"/>
      <c r="I38" s="773"/>
      <c r="J38" s="773"/>
      <c r="K38" s="773"/>
      <c r="L38" s="773"/>
      <c r="M38" s="773"/>
      <c r="N38" s="773"/>
      <c r="O38" s="773"/>
      <c r="P38" s="773"/>
      <c r="Q38" s="773"/>
      <c r="R38" s="780"/>
      <c r="S38" s="780"/>
      <c r="T38" s="780"/>
      <c r="U38" s="780"/>
      <c r="V38" s="780"/>
      <c r="W38" s="780"/>
      <c r="X38" s="780"/>
      <c r="Y38" s="780"/>
      <c r="Z38" s="780"/>
      <c r="AA38" s="780"/>
      <c r="AB38" s="780"/>
      <c r="AC38" s="780"/>
      <c r="AD38" s="780"/>
      <c r="AE38" s="780"/>
      <c r="AF38" s="780"/>
      <c r="AG38" s="780"/>
      <c r="AH38" s="780"/>
      <c r="AI38" s="780"/>
      <c r="AJ38" s="780"/>
      <c r="AK38" s="780"/>
      <c r="AL38" s="780"/>
      <c r="AM38" s="780"/>
      <c r="AN38" s="780"/>
      <c r="AO38" s="780"/>
      <c r="AP38" s="780"/>
      <c r="AQ38" s="780"/>
      <c r="AR38" s="780"/>
      <c r="AS38" s="780"/>
      <c r="AT38" s="780"/>
      <c r="AU38" s="780"/>
      <c r="AV38" s="780"/>
      <c r="AW38" s="780"/>
      <c r="AX38" s="780"/>
      <c r="AY38" s="780"/>
      <c r="AZ38" s="780"/>
      <c r="BA38" s="780"/>
      <c r="BB38" s="780"/>
      <c r="BC38" s="780"/>
      <c r="BD38" s="780"/>
      <c r="BE38" s="780"/>
      <c r="BF38" s="780"/>
      <c r="BG38" s="780"/>
      <c r="BH38" s="780"/>
      <c r="BI38" s="780"/>
      <c r="BJ38" s="780"/>
      <c r="BK38" s="780"/>
      <c r="BL38" s="780"/>
      <c r="BM38" s="780"/>
      <c r="BN38" s="780"/>
      <c r="BO38" s="780"/>
      <c r="BP38" s="780"/>
    </row>
    <row r="39" spans="1:68" s="781" customFormat="1" ht="15.75" hidden="1" customHeight="1" outlineLevel="1" x14ac:dyDescent="0.25">
      <c r="A39" s="777" t="s">
        <v>1267</v>
      </c>
      <c r="B39" s="370"/>
      <c r="C39" s="773"/>
      <c r="D39" s="773"/>
      <c r="E39" s="773"/>
      <c r="F39" s="773"/>
      <c r="G39" s="773"/>
      <c r="H39" s="773"/>
      <c r="I39" s="773"/>
      <c r="J39" s="773"/>
      <c r="K39" s="773"/>
      <c r="L39" s="773"/>
      <c r="M39" s="773"/>
      <c r="N39" s="773"/>
      <c r="O39" s="773"/>
      <c r="P39" s="773"/>
      <c r="Q39" s="773"/>
      <c r="R39" s="780"/>
      <c r="S39" s="780"/>
      <c r="T39" s="780"/>
      <c r="U39" s="780"/>
      <c r="V39" s="780"/>
      <c r="W39" s="780"/>
      <c r="X39" s="780"/>
      <c r="Y39" s="780"/>
      <c r="Z39" s="780"/>
      <c r="AA39" s="780"/>
      <c r="AB39" s="780"/>
      <c r="AC39" s="780"/>
      <c r="AD39" s="780"/>
      <c r="AE39" s="780"/>
      <c r="AF39" s="780"/>
      <c r="AG39" s="780"/>
      <c r="AH39" s="780"/>
      <c r="AI39" s="780"/>
      <c r="AJ39" s="780"/>
      <c r="AK39" s="780"/>
      <c r="AL39" s="780"/>
      <c r="AM39" s="780"/>
      <c r="AN39" s="780"/>
      <c r="AO39" s="780"/>
      <c r="AP39" s="780"/>
      <c r="AQ39" s="780"/>
      <c r="AR39" s="780"/>
      <c r="AS39" s="780"/>
      <c r="AT39" s="780"/>
      <c r="AU39" s="780"/>
      <c r="AV39" s="780"/>
      <c r="AW39" s="780"/>
      <c r="AX39" s="780"/>
      <c r="AY39" s="780"/>
      <c r="AZ39" s="780"/>
      <c r="BA39" s="780"/>
      <c r="BB39" s="780"/>
      <c r="BC39" s="780"/>
      <c r="BD39" s="780"/>
      <c r="BE39" s="780"/>
      <c r="BF39" s="780"/>
      <c r="BG39" s="780"/>
      <c r="BH39" s="780"/>
      <c r="BI39" s="780"/>
      <c r="BJ39" s="780"/>
      <c r="BK39" s="780"/>
      <c r="BL39" s="780"/>
      <c r="BM39" s="780"/>
      <c r="BN39" s="780"/>
      <c r="BO39" s="780"/>
      <c r="BP39" s="780"/>
    </row>
    <row r="40" spans="1:68" s="781" customFormat="1" ht="15.75" hidden="1" customHeight="1" outlineLevel="1" x14ac:dyDescent="0.25">
      <c r="A40" s="777" t="s">
        <v>1267</v>
      </c>
      <c r="B40" s="370"/>
      <c r="C40" s="773"/>
      <c r="D40" s="773"/>
      <c r="E40" s="773"/>
      <c r="F40" s="773"/>
      <c r="G40" s="773"/>
      <c r="H40" s="773"/>
      <c r="I40" s="773"/>
      <c r="J40" s="773"/>
      <c r="K40" s="773"/>
      <c r="L40" s="773"/>
      <c r="M40" s="773"/>
      <c r="N40" s="773"/>
      <c r="O40" s="773"/>
      <c r="P40" s="773"/>
      <c r="Q40" s="773"/>
      <c r="R40" s="780"/>
      <c r="S40" s="780"/>
      <c r="T40" s="780"/>
      <c r="U40" s="780"/>
      <c r="V40" s="780"/>
      <c r="W40" s="780"/>
      <c r="X40" s="780"/>
      <c r="Y40" s="780"/>
      <c r="Z40" s="780"/>
      <c r="AA40" s="780"/>
      <c r="AB40" s="780"/>
      <c r="AC40" s="780"/>
      <c r="AD40" s="780"/>
      <c r="AE40" s="780"/>
      <c r="AF40" s="780"/>
      <c r="AG40" s="780"/>
      <c r="AH40" s="780"/>
      <c r="AI40" s="780"/>
      <c r="AJ40" s="780"/>
      <c r="AK40" s="780"/>
      <c r="AL40" s="780"/>
      <c r="AM40" s="780"/>
      <c r="AN40" s="780"/>
      <c r="AO40" s="780"/>
      <c r="AP40" s="780"/>
      <c r="AQ40" s="780"/>
      <c r="AR40" s="780"/>
      <c r="AS40" s="780"/>
      <c r="AT40" s="780"/>
      <c r="AU40" s="780"/>
      <c r="AV40" s="780"/>
      <c r="AW40" s="780"/>
      <c r="AX40" s="780"/>
      <c r="AY40" s="780"/>
      <c r="AZ40" s="780"/>
      <c r="BA40" s="780"/>
      <c r="BB40" s="780"/>
      <c r="BC40" s="780"/>
      <c r="BD40" s="780"/>
      <c r="BE40" s="780"/>
      <c r="BF40" s="780"/>
      <c r="BG40" s="780"/>
      <c r="BH40" s="780"/>
      <c r="BI40" s="780"/>
      <c r="BJ40" s="780"/>
      <c r="BK40" s="780"/>
      <c r="BL40" s="780"/>
      <c r="BM40" s="780"/>
      <c r="BN40" s="780"/>
      <c r="BO40" s="780"/>
      <c r="BP40" s="780"/>
    </row>
    <row r="41" spans="1:68" s="781" customFormat="1" ht="15.75" hidden="1" customHeight="1" outlineLevel="1" x14ac:dyDescent="0.25">
      <c r="A41" s="777" t="s">
        <v>1267</v>
      </c>
      <c r="B41" s="370"/>
      <c r="C41" s="773"/>
      <c r="D41" s="773"/>
      <c r="E41" s="773"/>
      <c r="F41" s="773"/>
      <c r="G41" s="773"/>
      <c r="H41" s="773"/>
      <c r="I41" s="773"/>
      <c r="J41" s="773"/>
      <c r="K41" s="773"/>
      <c r="L41" s="773"/>
      <c r="M41" s="773"/>
      <c r="N41" s="773"/>
      <c r="O41" s="773"/>
      <c r="P41" s="773"/>
      <c r="Q41" s="773"/>
      <c r="R41" s="780"/>
      <c r="S41" s="780"/>
      <c r="T41" s="780"/>
      <c r="U41" s="780"/>
      <c r="V41" s="780"/>
      <c r="W41" s="780"/>
      <c r="X41" s="780"/>
      <c r="Y41" s="780"/>
      <c r="Z41" s="780"/>
      <c r="AA41" s="780"/>
      <c r="AB41" s="780"/>
      <c r="AC41" s="780"/>
      <c r="AD41" s="780"/>
      <c r="AE41" s="780"/>
      <c r="AF41" s="780"/>
      <c r="AG41" s="780"/>
      <c r="AH41" s="780"/>
      <c r="AI41" s="780"/>
      <c r="AJ41" s="780"/>
      <c r="AK41" s="780"/>
      <c r="AL41" s="780"/>
      <c r="AM41" s="780"/>
      <c r="AN41" s="780"/>
      <c r="AO41" s="780"/>
      <c r="AP41" s="780"/>
      <c r="AQ41" s="780"/>
      <c r="AR41" s="780"/>
      <c r="AS41" s="780"/>
      <c r="AT41" s="780"/>
      <c r="AU41" s="780"/>
      <c r="AV41" s="780"/>
      <c r="AW41" s="780"/>
      <c r="AX41" s="780"/>
      <c r="AY41" s="780"/>
      <c r="AZ41" s="780"/>
      <c r="BA41" s="780"/>
      <c r="BB41" s="780"/>
      <c r="BC41" s="780"/>
      <c r="BD41" s="780"/>
      <c r="BE41" s="780"/>
      <c r="BF41" s="780"/>
      <c r="BG41" s="780"/>
      <c r="BH41" s="780"/>
      <c r="BI41" s="780"/>
      <c r="BJ41" s="780"/>
      <c r="BK41" s="780"/>
      <c r="BL41" s="780"/>
      <c r="BM41" s="780"/>
      <c r="BN41" s="780"/>
      <c r="BO41" s="780"/>
      <c r="BP41" s="780"/>
    </row>
    <row r="42" spans="1:68" s="781" customFormat="1" ht="9.75" hidden="1" customHeight="1" outlineLevel="1" x14ac:dyDescent="0.25">
      <c r="A42" s="777" t="s">
        <v>1267</v>
      </c>
      <c r="B42" s="370"/>
      <c r="C42" s="773"/>
      <c r="D42" s="773"/>
      <c r="E42" s="773"/>
      <c r="F42" s="773"/>
      <c r="G42" s="773"/>
      <c r="H42" s="773"/>
      <c r="I42" s="773"/>
      <c r="J42" s="773"/>
      <c r="K42" s="773"/>
      <c r="L42" s="773"/>
      <c r="M42" s="773"/>
      <c r="N42" s="773"/>
      <c r="O42" s="773"/>
      <c r="P42" s="773"/>
      <c r="Q42" s="773"/>
      <c r="R42" s="780"/>
      <c r="S42" s="780"/>
      <c r="T42" s="780"/>
      <c r="U42" s="780"/>
      <c r="V42" s="780"/>
      <c r="W42" s="780"/>
      <c r="X42" s="780"/>
      <c r="Y42" s="780"/>
      <c r="Z42" s="780"/>
      <c r="AA42" s="780"/>
      <c r="AB42" s="780"/>
      <c r="AC42" s="780"/>
      <c r="AD42" s="780"/>
      <c r="AE42" s="780"/>
      <c r="AF42" s="780"/>
      <c r="AG42" s="780"/>
      <c r="AH42" s="780"/>
      <c r="AI42" s="780"/>
      <c r="AJ42" s="780"/>
      <c r="AK42" s="780"/>
      <c r="AL42" s="780"/>
      <c r="AM42" s="780"/>
      <c r="AN42" s="780"/>
      <c r="AO42" s="780"/>
      <c r="AP42" s="780"/>
      <c r="AQ42" s="780"/>
      <c r="AR42" s="780"/>
      <c r="AS42" s="780"/>
      <c r="AT42" s="780"/>
      <c r="AU42" s="780"/>
      <c r="AV42" s="780"/>
      <c r="AW42" s="780"/>
      <c r="AX42" s="780"/>
      <c r="AY42" s="780"/>
      <c r="AZ42" s="780"/>
      <c r="BA42" s="780"/>
      <c r="BB42" s="780"/>
      <c r="BC42" s="780"/>
      <c r="BD42" s="780"/>
      <c r="BE42" s="780"/>
      <c r="BF42" s="780"/>
      <c r="BG42" s="780"/>
      <c r="BH42" s="780"/>
      <c r="BI42" s="780"/>
      <c r="BJ42" s="780"/>
      <c r="BK42" s="780"/>
      <c r="BL42" s="780"/>
      <c r="BM42" s="780"/>
      <c r="BN42" s="780"/>
      <c r="BO42" s="780"/>
      <c r="BP42" s="780"/>
    </row>
    <row r="43" spans="1:68" s="781" customFormat="1" ht="23.25" hidden="1" customHeight="1" outlineLevel="1" x14ac:dyDescent="0.25">
      <c r="A43" s="777" t="s">
        <v>1267</v>
      </c>
      <c r="B43" s="370"/>
      <c r="C43" s="773"/>
      <c r="D43" s="773"/>
      <c r="E43" s="773"/>
      <c r="F43" s="773"/>
      <c r="G43" s="773"/>
      <c r="H43" s="773"/>
      <c r="I43" s="773"/>
      <c r="J43" s="773"/>
      <c r="K43" s="773"/>
      <c r="L43" s="773"/>
      <c r="M43" s="773"/>
      <c r="N43" s="773"/>
      <c r="O43" s="773"/>
      <c r="P43" s="773"/>
      <c r="Q43" s="773"/>
      <c r="R43" s="780"/>
      <c r="S43" s="780"/>
      <c r="T43" s="780"/>
      <c r="U43" s="780"/>
      <c r="V43" s="780"/>
      <c r="W43" s="780"/>
      <c r="X43" s="780"/>
      <c r="Y43" s="780"/>
      <c r="Z43" s="780"/>
      <c r="AA43" s="780"/>
      <c r="AB43" s="780"/>
      <c r="AC43" s="780"/>
      <c r="AD43" s="780"/>
      <c r="AE43" s="780"/>
      <c r="AF43" s="780"/>
      <c r="AG43" s="780"/>
      <c r="AH43" s="780"/>
      <c r="AI43" s="780"/>
      <c r="AJ43" s="780"/>
      <c r="AK43" s="780"/>
      <c r="AL43" s="780"/>
      <c r="AM43" s="780"/>
      <c r="AN43" s="780"/>
      <c r="AO43" s="780"/>
      <c r="AP43" s="780"/>
      <c r="AQ43" s="780"/>
      <c r="AR43" s="780"/>
      <c r="AS43" s="780"/>
      <c r="AT43" s="780"/>
      <c r="AU43" s="780"/>
      <c r="AV43" s="780"/>
      <c r="AW43" s="780"/>
      <c r="AX43" s="780"/>
      <c r="AY43" s="780"/>
      <c r="AZ43" s="780"/>
      <c r="BA43" s="780"/>
      <c r="BB43" s="780"/>
      <c r="BC43" s="780"/>
      <c r="BD43" s="780"/>
      <c r="BE43" s="780"/>
      <c r="BF43" s="780"/>
      <c r="BG43" s="780"/>
      <c r="BH43" s="780"/>
      <c r="BI43" s="780"/>
      <c r="BJ43" s="780"/>
      <c r="BK43" s="780"/>
      <c r="BL43" s="780"/>
      <c r="BM43" s="780"/>
      <c r="BN43" s="780"/>
      <c r="BO43" s="780"/>
      <c r="BP43" s="780"/>
    </row>
    <row r="44" spans="1:68" s="781" customFormat="1" ht="15.75" collapsed="1" x14ac:dyDescent="0.25">
      <c r="A44" s="777" t="s">
        <v>548</v>
      </c>
      <c r="B44" s="370" t="s">
        <v>859</v>
      </c>
      <c r="C44" s="773"/>
      <c r="D44" s="773"/>
      <c r="E44" s="773"/>
      <c r="F44" s="773"/>
      <c r="G44" s="773"/>
      <c r="H44" s="773"/>
      <c r="I44" s="773"/>
      <c r="J44" s="773"/>
      <c r="K44" s="773"/>
      <c r="L44" s="773"/>
      <c r="M44" s="773"/>
      <c r="N44" s="773"/>
      <c r="O44" s="773"/>
      <c r="P44" s="773"/>
      <c r="Q44" s="773"/>
      <c r="R44" s="780"/>
      <c r="S44" s="780"/>
      <c r="T44" s="780"/>
      <c r="U44" s="780"/>
      <c r="V44" s="780"/>
      <c r="W44" s="780"/>
      <c r="X44" s="780"/>
      <c r="Y44" s="780"/>
      <c r="Z44" s="780"/>
      <c r="AA44" s="780"/>
      <c r="AB44" s="780"/>
      <c r="AC44" s="780"/>
      <c r="AD44" s="780"/>
      <c r="AE44" s="780"/>
      <c r="AF44" s="780"/>
      <c r="AG44" s="780"/>
      <c r="AH44" s="780"/>
      <c r="AI44" s="780"/>
      <c r="AJ44" s="780"/>
      <c r="AK44" s="780"/>
      <c r="AL44" s="780"/>
      <c r="AM44" s="780"/>
      <c r="AN44" s="780"/>
      <c r="AO44" s="780"/>
      <c r="AP44" s="780"/>
      <c r="AQ44" s="780"/>
      <c r="AR44" s="780"/>
      <c r="AS44" s="780"/>
      <c r="AT44" s="780"/>
      <c r="AU44" s="780"/>
      <c r="AV44" s="780"/>
      <c r="AW44" s="780"/>
      <c r="AX44" s="780"/>
      <c r="AY44" s="780"/>
      <c r="AZ44" s="780"/>
      <c r="BA44" s="780"/>
      <c r="BB44" s="780"/>
      <c r="BC44" s="780"/>
      <c r="BD44" s="780"/>
      <c r="BE44" s="780"/>
      <c r="BF44" s="780"/>
      <c r="BG44" s="780"/>
      <c r="BH44" s="780"/>
      <c r="BI44" s="780"/>
      <c r="BJ44" s="780"/>
      <c r="BK44" s="780"/>
      <c r="BL44" s="780"/>
      <c r="BM44" s="780"/>
      <c r="BN44" s="780"/>
      <c r="BO44" s="780"/>
      <c r="BP44" s="780"/>
    </row>
    <row r="45" spans="1:68" s="781" customFormat="1" ht="15.75" x14ac:dyDescent="0.25">
      <c r="A45" s="777" t="s">
        <v>549</v>
      </c>
      <c r="B45" s="370" t="s">
        <v>860</v>
      </c>
      <c r="C45" s="773"/>
      <c r="D45" s="773"/>
      <c r="E45" s="773"/>
      <c r="F45" s="773"/>
      <c r="G45" s="773"/>
      <c r="H45" s="773"/>
      <c r="I45" s="773"/>
      <c r="J45" s="773"/>
      <c r="K45" s="773"/>
      <c r="L45" s="773"/>
      <c r="M45" s="773"/>
      <c r="N45" s="773"/>
      <c r="O45" s="773"/>
      <c r="P45" s="773"/>
      <c r="Q45" s="773"/>
      <c r="R45" s="780"/>
      <c r="S45" s="780"/>
      <c r="T45" s="780"/>
      <c r="U45" s="780"/>
      <c r="V45" s="780"/>
      <c r="W45" s="780"/>
      <c r="X45" s="780"/>
      <c r="Y45" s="780"/>
      <c r="Z45" s="780"/>
      <c r="AA45" s="780"/>
      <c r="AB45" s="780"/>
      <c r="AC45" s="780"/>
      <c r="AD45" s="780"/>
      <c r="AE45" s="780"/>
      <c r="AF45" s="780"/>
      <c r="AG45" s="780"/>
      <c r="AH45" s="780"/>
      <c r="AI45" s="780"/>
      <c r="AJ45" s="780"/>
      <c r="AK45" s="780"/>
      <c r="AL45" s="780"/>
      <c r="AM45" s="780"/>
      <c r="AN45" s="780"/>
      <c r="AO45" s="780"/>
      <c r="AP45" s="780"/>
      <c r="AQ45" s="780"/>
      <c r="AR45" s="780"/>
      <c r="AS45" s="780"/>
      <c r="AT45" s="780"/>
      <c r="AU45" s="780"/>
      <c r="AV45" s="780"/>
      <c r="AW45" s="780"/>
      <c r="AX45" s="780"/>
      <c r="AY45" s="780"/>
      <c r="AZ45" s="780"/>
      <c r="BA45" s="780"/>
      <c r="BB45" s="780"/>
      <c r="BC45" s="780"/>
      <c r="BD45" s="780"/>
      <c r="BE45" s="780"/>
      <c r="BF45" s="780"/>
      <c r="BG45" s="780"/>
      <c r="BH45" s="780"/>
      <c r="BI45" s="780"/>
      <c r="BJ45" s="780"/>
      <c r="BK45" s="780"/>
      <c r="BL45" s="780"/>
      <c r="BM45" s="780"/>
      <c r="BN45" s="780"/>
      <c r="BO45" s="780"/>
      <c r="BP45" s="780"/>
    </row>
    <row r="46" spans="1:68" s="781" customFormat="1" ht="15.75" x14ac:dyDescent="0.25">
      <c r="A46" s="777" t="s">
        <v>550</v>
      </c>
      <c r="B46" s="370" t="s">
        <v>861</v>
      </c>
      <c r="C46" s="783">
        <f>C9+C10+C44+C45</f>
        <v>0</v>
      </c>
      <c r="D46" s="783">
        <f t="shared" ref="D46:Q46" si="1">D9+D10+D44+D45</f>
        <v>0</v>
      </c>
      <c r="E46" s="783">
        <f t="shared" si="1"/>
        <v>0</v>
      </c>
      <c r="F46" s="783">
        <f t="shared" si="1"/>
        <v>0</v>
      </c>
      <c r="G46" s="783">
        <f t="shared" si="1"/>
        <v>0</v>
      </c>
      <c r="H46" s="783">
        <f t="shared" si="1"/>
        <v>0</v>
      </c>
      <c r="I46" s="783">
        <f t="shared" si="1"/>
        <v>0</v>
      </c>
      <c r="J46" s="783">
        <f t="shared" si="1"/>
        <v>0</v>
      </c>
      <c r="K46" s="783">
        <f t="shared" si="1"/>
        <v>0</v>
      </c>
      <c r="L46" s="783">
        <f t="shared" si="1"/>
        <v>0</v>
      </c>
      <c r="M46" s="783">
        <f t="shared" si="1"/>
        <v>0</v>
      </c>
      <c r="N46" s="783">
        <f t="shared" si="1"/>
        <v>0</v>
      </c>
      <c r="O46" s="783">
        <f t="shared" si="1"/>
        <v>0</v>
      </c>
      <c r="P46" s="783">
        <f t="shared" si="1"/>
        <v>0</v>
      </c>
      <c r="Q46" s="783">
        <f t="shared" si="1"/>
        <v>0</v>
      </c>
      <c r="R46" s="780"/>
      <c r="S46" s="780"/>
      <c r="T46" s="780"/>
      <c r="U46" s="780"/>
      <c r="V46" s="780"/>
      <c r="W46" s="780"/>
      <c r="X46" s="780"/>
      <c r="Y46" s="780"/>
      <c r="Z46" s="780"/>
      <c r="AA46" s="780"/>
      <c r="AB46" s="780"/>
      <c r="AC46" s="780"/>
      <c r="AD46" s="780"/>
      <c r="AE46" s="780"/>
      <c r="AF46" s="780"/>
      <c r="AG46" s="780"/>
      <c r="AH46" s="780"/>
      <c r="AI46" s="780"/>
      <c r="AJ46" s="780"/>
      <c r="AK46" s="780"/>
      <c r="AL46" s="780"/>
      <c r="AM46" s="780"/>
      <c r="AN46" s="780"/>
      <c r="AO46" s="780"/>
      <c r="AP46" s="780"/>
      <c r="AQ46" s="780"/>
      <c r="AR46" s="780"/>
      <c r="AS46" s="780"/>
      <c r="AT46" s="780"/>
      <c r="AU46" s="780"/>
      <c r="AV46" s="780"/>
      <c r="AW46" s="780"/>
      <c r="AX46" s="780"/>
      <c r="AY46" s="780"/>
      <c r="AZ46" s="780"/>
      <c r="BA46" s="780"/>
      <c r="BB46" s="780"/>
      <c r="BC46" s="780"/>
      <c r="BD46" s="780"/>
      <c r="BE46" s="780"/>
      <c r="BF46" s="780"/>
      <c r="BG46" s="780"/>
      <c r="BH46" s="780"/>
      <c r="BI46" s="780"/>
      <c r="BJ46" s="780"/>
      <c r="BK46" s="780"/>
      <c r="BL46" s="780"/>
      <c r="BM46" s="780"/>
      <c r="BN46" s="780"/>
      <c r="BO46" s="780"/>
      <c r="BP46" s="780"/>
    </row>
    <row r="47" spans="1:68" s="781" customFormat="1" ht="15.75" x14ac:dyDescent="0.25">
      <c r="A47" s="777" t="s">
        <v>176</v>
      </c>
      <c r="B47" s="370" t="s">
        <v>862</v>
      </c>
      <c r="C47" s="770"/>
      <c r="D47" s="770"/>
      <c r="E47" s="770"/>
      <c r="F47" s="770"/>
      <c r="G47" s="770"/>
      <c r="H47" s="770"/>
      <c r="I47" s="770"/>
      <c r="J47" s="770"/>
      <c r="K47" s="770"/>
      <c r="L47" s="770"/>
      <c r="M47" s="770"/>
      <c r="N47" s="770"/>
      <c r="O47" s="770"/>
      <c r="P47" s="770"/>
      <c r="Q47" s="770"/>
      <c r="R47" s="782"/>
      <c r="S47" s="782"/>
      <c r="T47" s="782"/>
      <c r="U47" s="782"/>
      <c r="V47" s="782"/>
      <c r="W47" s="782"/>
      <c r="X47" s="782"/>
      <c r="Y47" s="782"/>
      <c r="Z47" s="782"/>
      <c r="AA47" s="782"/>
      <c r="AB47" s="782"/>
      <c r="AC47" s="782"/>
      <c r="AD47" s="782"/>
      <c r="AE47" s="782"/>
      <c r="AF47" s="782"/>
      <c r="AG47" s="782"/>
      <c r="AH47" s="782"/>
      <c r="AI47" s="782"/>
      <c r="AJ47" s="782"/>
      <c r="AK47" s="782"/>
      <c r="AL47" s="782"/>
      <c r="AM47" s="782"/>
      <c r="AN47" s="782"/>
      <c r="AO47" s="782"/>
      <c r="AP47" s="782"/>
      <c r="AQ47" s="782"/>
      <c r="AR47" s="782"/>
      <c r="AS47" s="782"/>
      <c r="AT47" s="782"/>
      <c r="AU47" s="782"/>
      <c r="AV47" s="782"/>
      <c r="AW47" s="782"/>
      <c r="AX47" s="782"/>
      <c r="AY47" s="782"/>
      <c r="AZ47" s="782"/>
      <c r="BA47" s="782"/>
      <c r="BB47" s="782"/>
      <c r="BC47" s="782"/>
      <c r="BD47" s="782"/>
      <c r="BE47" s="782"/>
      <c r="BF47" s="782"/>
      <c r="BG47" s="782"/>
      <c r="BH47" s="782"/>
      <c r="BI47" s="782"/>
      <c r="BJ47" s="782"/>
      <c r="BK47" s="782"/>
      <c r="BL47" s="782"/>
      <c r="BM47" s="782"/>
      <c r="BN47" s="782"/>
      <c r="BO47" s="782"/>
      <c r="BP47" s="782"/>
    </row>
    <row r="48" spans="1:68" s="781" customFormat="1" ht="15.75" x14ac:dyDescent="0.25">
      <c r="A48" s="777" t="s">
        <v>863</v>
      </c>
      <c r="B48" s="370" t="s">
        <v>864</v>
      </c>
      <c r="C48" s="773"/>
      <c r="D48" s="773"/>
      <c r="E48" s="773"/>
      <c r="F48" s="773"/>
      <c r="G48" s="773"/>
      <c r="H48" s="773"/>
      <c r="I48" s="773"/>
      <c r="J48" s="773"/>
      <c r="K48" s="773"/>
      <c r="L48" s="773"/>
      <c r="M48" s="773"/>
      <c r="N48" s="773"/>
      <c r="O48" s="773"/>
      <c r="P48" s="773"/>
      <c r="Q48" s="773"/>
      <c r="R48" s="780"/>
      <c r="S48" s="780"/>
      <c r="T48" s="780"/>
      <c r="U48" s="780"/>
      <c r="V48" s="780"/>
      <c r="W48" s="780"/>
      <c r="X48" s="780"/>
      <c r="Y48" s="780"/>
      <c r="Z48" s="780"/>
      <c r="AA48" s="780"/>
      <c r="AB48" s="780"/>
      <c r="AC48" s="780"/>
      <c r="AD48" s="780"/>
      <c r="AE48" s="780"/>
      <c r="AF48" s="780"/>
      <c r="AG48" s="780"/>
      <c r="AH48" s="780"/>
      <c r="AI48" s="780"/>
      <c r="AJ48" s="780"/>
      <c r="AK48" s="780"/>
      <c r="AL48" s="780"/>
      <c r="AM48" s="780"/>
      <c r="AN48" s="780"/>
      <c r="AO48" s="780"/>
      <c r="AP48" s="780"/>
      <c r="AQ48" s="780"/>
      <c r="AR48" s="780"/>
      <c r="AS48" s="780"/>
      <c r="AT48" s="780"/>
      <c r="AU48" s="780"/>
      <c r="AV48" s="780"/>
      <c r="AW48" s="780"/>
      <c r="AX48" s="780"/>
      <c r="AY48" s="780"/>
      <c r="AZ48" s="780"/>
      <c r="BA48" s="780"/>
      <c r="BB48" s="780"/>
      <c r="BC48" s="780"/>
      <c r="BD48" s="780"/>
      <c r="BE48" s="780"/>
      <c r="BF48" s="780"/>
      <c r="BG48" s="780"/>
      <c r="BH48" s="780"/>
      <c r="BI48" s="780"/>
      <c r="BJ48" s="780"/>
      <c r="BK48" s="780"/>
      <c r="BL48" s="780"/>
      <c r="BM48" s="780"/>
      <c r="BN48" s="780"/>
      <c r="BO48" s="780"/>
      <c r="BP48" s="780"/>
    </row>
    <row r="49" spans="1:68" s="781" customFormat="1" ht="15.75" x14ac:dyDescent="0.25">
      <c r="A49" s="777" t="s">
        <v>865</v>
      </c>
      <c r="B49" s="370" t="s">
        <v>866</v>
      </c>
      <c r="C49" s="773"/>
      <c r="D49" s="773"/>
      <c r="E49" s="773"/>
      <c r="F49" s="773"/>
      <c r="G49" s="773"/>
      <c r="H49" s="773"/>
      <c r="I49" s="773"/>
      <c r="J49" s="773"/>
      <c r="K49" s="773"/>
      <c r="L49" s="773"/>
      <c r="M49" s="773"/>
      <c r="N49" s="773"/>
      <c r="O49" s="773"/>
      <c r="P49" s="773"/>
      <c r="Q49" s="773"/>
      <c r="R49" s="780"/>
      <c r="S49" s="780"/>
      <c r="T49" s="780"/>
      <c r="U49" s="780"/>
      <c r="V49" s="780"/>
      <c r="W49" s="780"/>
      <c r="X49" s="780"/>
      <c r="Y49" s="780"/>
      <c r="Z49" s="780"/>
      <c r="AA49" s="780"/>
      <c r="AB49" s="780"/>
      <c r="AC49" s="780"/>
      <c r="AD49" s="780"/>
      <c r="AE49" s="780"/>
      <c r="AF49" s="780"/>
      <c r="AG49" s="780"/>
      <c r="AH49" s="780"/>
      <c r="AI49" s="780"/>
      <c r="AJ49" s="780"/>
      <c r="AK49" s="780"/>
      <c r="AL49" s="780"/>
      <c r="AM49" s="780"/>
      <c r="AN49" s="780"/>
      <c r="AO49" s="780"/>
      <c r="AP49" s="780"/>
      <c r="AQ49" s="780"/>
      <c r="AR49" s="780"/>
      <c r="AS49" s="780"/>
      <c r="AT49" s="780"/>
      <c r="AU49" s="780"/>
      <c r="AV49" s="780"/>
      <c r="AW49" s="780"/>
      <c r="AX49" s="780"/>
      <c r="AY49" s="780"/>
      <c r="AZ49" s="780"/>
      <c r="BA49" s="780"/>
      <c r="BB49" s="780"/>
      <c r="BC49" s="780"/>
      <c r="BD49" s="780"/>
      <c r="BE49" s="780"/>
      <c r="BF49" s="780"/>
      <c r="BG49" s="780"/>
      <c r="BH49" s="780"/>
      <c r="BI49" s="780"/>
      <c r="BJ49" s="780"/>
      <c r="BK49" s="780"/>
      <c r="BL49" s="780"/>
      <c r="BM49" s="780"/>
      <c r="BN49" s="780"/>
      <c r="BO49" s="780"/>
      <c r="BP49" s="780"/>
    </row>
    <row r="50" spans="1:68" s="781" customFormat="1" ht="36" customHeight="1" x14ac:dyDescent="0.25">
      <c r="A50" s="777" t="s">
        <v>867</v>
      </c>
      <c r="B50" s="370" t="s">
        <v>868</v>
      </c>
      <c r="C50" s="773"/>
      <c r="D50" s="773"/>
      <c r="E50" s="773"/>
      <c r="F50" s="773"/>
      <c r="G50" s="773"/>
      <c r="H50" s="773"/>
      <c r="I50" s="773"/>
      <c r="J50" s="773"/>
      <c r="K50" s="773"/>
      <c r="L50" s="773"/>
      <c r="M50" s="773"/>
      <c r="N50" s="773"/>
      <c r="O50" s="773"/>
      <c r="P50" s="773"/>
      <c r="Q50" s="773"/>
      <c r="R50" s="780"/>
      <c r="S50" s="780"/>
      <c r="T50" s="780"/>
      <c r="U50" s="780"/>
      <c r="V50" s="780"/>
      <c r="W50" s="780"/>
      <c r="X50" s="780"/>
      <c r="Y50" s="780"/>
      <c r="Z50" s="780"/>
      <c r="AA50" s="780"/>
      <c r="AB50" s="780"/>
      <c r="AC50" s="780"/>
      <c r="AD50" s="780"/>
      <c r="AE50" s="780"/>
      <c r="AF50" s="780"/>
      <c r="AG50" s="780"/>
      <c r="AH50" s="780"/>
      <c r="AI50" s="780"/>
      <c r="AJ50" s="780"/>
      <c r="AK50" s="780"/>
      <c r="AL50" s="780"/>
      <c r="AM50" s="780"/>
      <c r="AN50" s="780"/>
      <c r="AO50" s="780"/>
      <c r="AP50" s="780"/>
      <c r="AQ50" s="780"/>
      <c r="AR50" s="780"/>
      <c r="AS50" s="780"/>
      <c r="AT50" s="780"/>
      <c r="AU50" s="780"/>
      <c r="AV50" s="780"/>
      <c r="AW50" s="780"/>
      <c r="AX50" s="780"/>
      <c r="AY50" s="780"/>
      <c r="AZ50" s="780"/>
      <c r="BA50" s="780"/>
      <c r="BB50" s="780"/>
      <c r="BC50" s="780"/>
      <c r="BD50" s="780"/>
      <c r="BE50" s="780"/>
      <c r="BF50" s="780"/>
      <c r="BG50" s="780"/>
      <c r="BH50" s="780"/>
      <c r="BI50" s="780"/>
      <c r="BJ50" s="780"/>
      <c r="BK50" s="780"/>
      <c r="BL50" s="780"/>
      <c r="BM50" s="780"/>
      <c r="BN50" s="780"/>
      <c r="BO50" s="780"/>
      <c r="BP50" s="780"/>
    </row>
    <row r="51" spans="1:68" s="781" customFormat="1" ht="15.75" x14ac:dyDescent="0.25">
      <c r="A51" s="777" t="s">
        <v>869</v>
      </c>
      <c r="B51" s="370" t="s">
        <v>870</v>
      </c>
      <c r="C51" s="773"/>
      <c r="D51" s="773"/>
      <c r="E51" s="773"/>
      <c r="F51" s="773"/>
      <c r="G51" s="773"/>
      <c r="H51" s="773"/>
      <c r="I51" s="773"/>
      <c r="J51" s="773"/>
      <c r="K51" s="773"/>
      <c r="L51" s="773"/>
      <c r="M51" s="773"/>
      <c r="N51" s="773"/>
      <c r="O51" s="773"/>
      <c r="P51" s="773"/>
      <c r="Q51" s="773"/>
      <c r="R51" s="780"/>
      <c r="S51" s="780"/>
      <c r="T51" s="780"/>
      <c r="U51" s="780"/>
      <c r="V51" s="780"/>
      <c r="W51" s="780"/>
      <c r="X51" s="780"/>
      <c r="Y51" s="780"/>
      <c r="Z51" s="780"/>
      <c r="AA51" s="780"/>
      <c r="AB51" s="780"/>
      <c r="AC51" s="780"/>
      <c r="AD51" s="780"/>
      <c r="AE51" s="780"/>
      <c r="AF51" s="780"/>
      <c r="AG51" s="780"/>
      <c r="AH51" s="780"/>
      <c r="AI51" s="780"/>
      <c r="AJ51" s="780"/>
      <c r="AK51" s="780"/>
      <c r="AL51" s="780"/>
      <c r="AM51" s="780"/>
      <c r="AN51" s="780"/>
      <c r="AO51" s="780"/>
      <c r="AP51" s="780"/>
      <c r="AQ51" s="780"/>
      <c r="AR51" s="780"/>
      <c r="AS51" s="780"/>
      <c r="AT51" s="780"/>
      <c r="AU51" s="780"/>
      <c r="AV51" s="780"/>
      <c r="AW51" s="780"/>
      <c r="AX51" s="780"/>
      <c r="AY51" s="780"/>
      <c r="AZ51" s="780"/>
      <c r="BA51" s="780"/>
      <c r="BB51" s="780"/>
      <c r="BC51" s="780"/>
      <c r="BD51" s="780"/>
      <c r="BE51" s="780"/>
      <c r="BF51" s="780"/>
      <c r="BG51" s="780"/>
      <c r="BH51" s="780"/>
      <c r="BI51" s="780"/>
      <c r="BJ51" s="780"/>
      <c r="BK51" s="780"/>
      <c r="BL51" s="780"/>
      <c r="BM51" s="780"/>
      <c r="BN51" s="780"/>
      <c r="BO51" s="780"/>
      <c r="BP51" s="780"/>
    </row>
    <row r="52" spans="1:68" s="781" customFormat="1" ht="47.25" x14ac:dyDescent="0.25">
      <c r="A52" s="777" t="s">
        <v>871</v>
      </c>
      <c r="B52" s="370" t="s">
        <v>997</v>
      </c>
      <c r="C52" s="773">
        <f>SUM(C53:C85)</f>
        <v>0</v>
      </c>
      <c r="D52" s="773">
        <f t="shared" ref="D52:Q52" si="2">SUM(D53:D85)</f>
        <v>0</v>
      </c>
      <c r="E52" s="773">
        <f t="shared" si="2"/>
        <v>0</v>
      </c>
      <c r="F52" s="773">
        <f t="shared" si="2"/>
        <v>0</v>
      </c>
      <c r="G52" s="773">
        <f t="shared" si="2"/>
        <v>0</v>
      </c>
      <c r="H52" s="773">
        <f t="shared" si="2"/>
        <v>0</v>
      </c>
      <c r="I52" s="773">
        <f t="shared" si="2"/>
        <v>0</v>
      </c>
      <c r="J52" s="773">
        <f t="shared" si="2"/>
        <v>0</v>
      </c>
      <c r="K52" s="773">
        <f t="shared" si="2"/>
        <v>0</v>
      </c>
      <c r="L52" s="773">
        <f t="shared" si="2"/>
        <v>0</v>
      </c>
      <c r="M52" s="773">
        <f t="shared" si="2"/>
        <v>0</v>
      </c>
      <c r="N52" s="773">
        <f t="shared" si="2"/>
        <v>0</v>
      </c>
      <c r="O52" s="773">
        <f t="shared" si="2"/>
        <v>0</v>
      </c>
      <c r="P52" s="773">
        <f t="shared" si="2"/>
        <v>0</v>
      </c>
      <c r="Q52" s="773">
        <f t="shared" si="2"/>
        <v>0</v>
      </c>
      <c r="R52" s="780"/>
      <c r="S52" s="780"/>
      <c r="T52" s="780"/>
      <c r="U52" s="780"/>
      <c r="V52" s="780"/>
      <c r="W52" s="780"/>
      <c r="X52" s="780"/>
      <c r="Y52" s="780"/>
      <c r="Z52" s="780"/>
      <c r="AA52" s="780"/>
      <c r="AB52" s="780"/>
      <c r="AC52" s="780"/>
      <c r="AD52" s="780"/>
      <c r="AE52" s="780"/>
      <c r="AF52" s="780"/>
      <c r="AG52" s="780"/>
      <c r="AH52" s="780"/>
      <c r="AI52" s="780"/>
      <c r="AJ52" s="780"/>
      <c r="AK52" s="780"/>
      <c r="AL52" s="780"/>
      <c r="AM52" s="780"/>
      <c r="AN52" s="780"/>
      <c r="AO52" s="780"/>
      <c r="AP52" s="780"/>
      <c r="AQ52" s="780"/>
      <c r="AR52" s="780"/>
      <c r="AS52" s="780"/>
      <c r="AT52" s="780"/>
      <c r="AU52" s="780"/>
      <c r="AV52" s="780"/>
      <c r="AW52" s="780"/>
      <c r="AX52" s="780"/>
      <c r="AY52" s="780"/>
      <c r="AZ52" s="780"/>
      <c r="BA52" s="780"/>
      <c r="BB52" s="780"/>
      <c r="BC52" s="780"/>
      <c r="BD52" s="780"/>
      <c r="BE52" s="780"/>
      <c r="BF52" s="780"/>
      <c r="BG52" s="780"/>
      <c r="BH52" s="780"/>
      <c r="BI52" s="780"/>
      <c r="BJ52" s="780"/>
      <c r="BK52" s="780"/>
      <c r="BL52" s="780"/>
      <c r="BM52" s="780"/>
      <c r="BN52" s="780"/>
      <c r="BO52" s="780"/>
      <c r="BP52" s="780"/>
    </row>
    <row r="53" spans="1:68" s="781" customFormat="1" ht="15.75" hidden="1" outlineLevel="1" x14ac:dyDescent="0.25">
      <c r="A53" s="777" t="s">
        <v>1268</v>
      </c>
      <c r="B53" s="370" t="s">
        <v>155</v>
      </c>
      <c r="C53" s="773"/>
      <c r="D53" s="773"/>
      <c r="E53" s="773"/>
      <c r="F53" s="773"/>
      <c r="G53" s="773"/>
      <c r="H53" s="773"/>
      <c r="I53" s="773"/>
      <c r="J53" s="773"/>
      <c r="K53" s="773"/>
      <c r="L53" s="773"/>
      <c r="M53" s="773"/>
      <c r="N53" s="773"/>
      <c r="O53" s="773"/>
      <c r="P53" s="773"/>
      <c r="Q53" s="773"/>
      <c r="R53" s="780"/>
      <c r="S53" s="780"/>
      <c r="T53" s="780"/>
      <c r="U53" s="780"/>
      <c r="V53" s="780"/>
      <c r="W53" s="780"/>
      <c r="X53" s="780"/>
      <c r="Y53" s="780"/>
      <c r="Z53" s="780"/>
      <c r="AA53" s="780"/>
      <c r="AB53" s="780"/>
      <c r="AC53" s="780"/>
      <c r="AD53" s="780"/>
      <c r="AE53" s="780"/>
      <c r="AF53" s="780"/>
      <c r="AG53" s="780"/>
      <c r="AH53" s="780"/>
      <c r="AI53" s="780"/>
      <c r="AJ53" s="780"/>
      <c r="AK53" s="780"/>
      <c r="AL53" s="780"/>
      <c r="AM53" s="780"/>
      <c r="AN53" s="780"/>
      <c r="AO53" s="780"/>
      <c r="AP53" s="780"/>
      <c r="AQ53" s="780"/>
      <c r="AR53" s="780"/>
      <c r="AS53" s="780"/>
      <c r="AT53" s="780"/>
      <c r="AU53" s="780"/>
      <c r="AV53" s="780"/>
      <c r="AW53" s="780"/>
      <c r="AX53" s="780"/>
      <c r="AY53" s="780"/>
      <c r="AZ53" s="780"/>
      <c r="BA53" s="780"/>
      <c r="BB53" s="780"/>
      <c r="BC53" s="780"/>
      <c r="BD53" s="780"/>
      <c r="BE53" s="780"/>
      <c r="BF53" s="780"/>
      <c r="BG53" s="780"/>
      <c r="BH53" s="780"/>
      <c r="BI53" s="780"/>
      <c r="BJ53" s="780"/>
      <c r="BK53" s="780"/>
      <c r="BL53" s="780"/>
      <c r="BM53" s="780"/>
      <c r="BN53" s="780"/>
      <c r="BO53" s="780"/>
      <c r="BP53" s="780"/>
    </row>
    <row r="54" spans="1:68" s="781" customFormat="1" ht="15.75" hidden="1" outlineLevel="1" x14ac:dyDescent="0.25">
      <c r="A54" s="777" t="s">
        <v>1269</v>
      </c>
      <c r="B54" s="370" t="s">
        <v>156</v>
      </c>
      <c r="C54" s="773"/>
      <c r="D54" s="773"/>
      <c r="E54" s="773"/>
      <c r="F54" s="773"/>
      <c r="G54" s="773"/>
      <c r="H54" s="773"/>
      <c r="I54" s="773"/>
      <c r="J54" s="773"/>
      <c r="K54" s="773"/>
      <c r="L54" s="773"/>
      <c r="M54" s="773"/>
      <c r="N54" s="773"/>
      <c r="O54" s="773"/>
      <c r="P54" s="773"/>
      <c r="Q54" s="773"/>
      <c r="R54" s="780"/>
      <c r="S54" s="780"/>
      <c r="T54" s="780"/>
      <c r="U54" s="780"/>
      <c r="V54" s="780"/>
      <c r="W54" s="780"/>
      <c r="X54" s="780"/>
      <c r="Y54" s="780"/>
      <c r="Z54" s="780"/>
      <c r="AA54" s="780"/>
      <c r="AB54" s="780"/>
      <c r="AC54" s="780"/>
      <c r="AD54" s="780"/>
      <c r="AE54" s="780"/>
      <c r="AF54" s="780"/>
      <c r="AG54" s="780"/>
      <c r="AH54" s="780"/>
      <c r="AI54" s="780"/>
      <c r="AJ54" s="780"/>
      <c r="AK54" s="780"/>
      <c r="AL54" s="780"/>
      <c r="AM54" s="780"/>
      <c r="AN54" s="780"/>
      <c r="AO54" s="780"/>
      <c r="AP54" s="780"/>
      <c r="AQ54" s="780"/>
      <c r="AR54" s="780"/>
      <c r="AS54" s="780"/>
      <c r="AT54" s="780"/>
      <c r="AU54" s="780"/>
      <c r="AV54" s="780"/>
      <c r="AW54" s="780"/>
      <c r="AX54" s="780"/>
      <c r="AY54" s="780"/>
      <c r="AZ54" s="780"/>
      <c r="BA54" s="780"/>
      <c r="BB54" s="780"/>
      <c r="BC54" s="780"/>
      <c r="BD54" s="780"/>
      <c r="BE54" s="780"/>
      <c r="BF54" s="780"/>
      <c r="BG54" s="780"/>
      <c r="BH54" s="780"/>
      <c r="BI54" s="780"/>
      <c r="BJ54" s="780"/>
      <c r="BK54" s="780"/>
      <c r="BL54" s="780"/>
      <c r="BM54" s="780"/>
      <c r="BN54" s="780"/>
      <c r="BO54" s="780"/>
      <c r="BP54" s="780"/>
    </row>
    <row r="55" spans="1:68" s="781" customFormat="1" ht="15.75" hidden="1" outlineLevel="1" x14ac:dyDescent="0.25">
      <c r="A55" s="777" t="s">
        <v>1270</v>
      </c>
      <c r="B55" s="370" t="s">
        <v>1120</v>
      </c>
      <c r="C55" s="773"/>
      <c r="D55" s="773"/>
      <c r="E55" s="773"/>
      <c r="F55" s="773"/>
      <c r="G55" s="773"/>
      <c r="H55" s="773"/>
      <c r="I55" s="773"/>
      <c r="J55" s="773"/>
      <c r="K55" s="773"/>
      <c r="L55" s="773"/>
      <c r="M55" s="773"/>
      <c r="N55" s="773"/>
      <c r="O55" s="773"/>
      <c r="P55" s="773"/>
      <c r="Q55" s="773"/>
      <c r="R55" s="780"/>
      <c r="S55" s="780"/>
      <c r="T55" s="780"/>
      <c r="U55" s="780"/>
      <c r="V55" s="780"/>
      <c r="W55" s="780"/>
      <c r="X55" s="780"/>
      <c r="Y55" s="780"/>
      <c r="Z55" s="780"/>
      <c r="AA55" s="780"/>
      <c r="AB55" s="780"/>
      <c r="AC55" s="780"/>
      <c r="AD55" s="780"/>
      <c r="AE55" s="780"/>
      <c r="AF55" s="780"/>
      <c r="AG55" s="780"/>
      <c r="AH55" s="780"/>
      <c r="AI55" s="780"/>
      <c r="AJ55" s="780"/>
      <c r="AK55" s="780"/>
      <c r="AL55" s="780"/>
      <c r="AM55" s="780"/>
      <c r="AN55" s="780"/>
      <c r="AO55" s="780"/>
      <c r="AP55" s="780"/>
      <c r="AQ55" s="780"/>
      <c r="AR55" s="780"/>
      <c r="AS55" s="780"/>
      <c r="AT55" s="780"/>
      <c r="AU55" s="780"/>
      <c r="AV55" s="780"/>
      <c r="AW55" s="780"/>
      <c r="AX55" s="780"/>
      <c r="AY55" s="780"/>
      <c r="AZ55" s="780"/>
      <c r="BA55" s="780"/>
      <c r="BB55" s="780"/>
      <c r="BC55" s="780"/>
      <c r="BD55" s="780"/>
      <c r="BE55" s="780"/>
      <c r="BF55" s="780"/>
      <c r="BG55" s="780"/>
      <c r="BH55" s="780"/>
      <c r="BI55" s="780"/>
      <c r="BJ55" s="780"/>
      <c r="BK55" s="780"/>
      <c r="BL55" s="780"/>
      <c r="BM55" s="780"/>
      <c r="BN55" s="780"/>
      <c r="BO55" s="780"/>
      <c r="BP55" s="780"/>
    </row>
    <row r="56" spans="1:68" s="781" customFormat="1" ht="15.75" hidden="1" customHeight="1" outlineLevel="1" x14ac:dyDescent="0.25">
      <c r="A56" s="777" t="s">
        <v>1267</v>
      </c>
      <c r="B56" s="370"/>
      <c r="C56" s="773"/>
      <c r="D56" s="773"/>
      <c r="E56" s="773"/>
      <c r="F56" s="773"/>
      <c r="G56" s="773"/>
      <c r="H56" s="773"/>
      <c r="I56" s="773"/>
      <c r="J56" s="773"/>
      <c r="K56" s="773"/>
      <c r="L56" s="773"/>
      <c r="M56" s="773"/>
      <c r="N56" s="773"/>
      <c r="O56" s="773"/>
      <c r="P56" s="773"/>
      <c r="Q56" s="773"/>
      <c r="R56" s="780"/>
      <c r="S56" s="780"/>
      <c r="T56" s="780"/>
      <c r="U56" s="780"/>
      <c r="V56" s="780"/>
      <c r="W56" s="780"/>
      <c r="X56" s="780"/>
      <c r="Y56" s="780"/>
      <c r="Z56" s="780"/>
      <c r="AA56" s="780"/>
      <c r="AB56" s="780"/>
      <c r="AC56" s="780"/>
      <c r="AD56" s="780"/>
      <c r="AE56" s="780"/>
      <c r="AF56" s="780"/>
      <c r="AG56" s="780"/>
      <c r="AH56" s="780"/>
      <c r="AI56" s="780"/>
      <c r="AJ56" s="780"/>
      <c r="AK56" s="780"/>
      <c r="AL56" s="780"/>
      <c r="AM56" s="780"/>
      <c r="AN56" s="780"/>
      <c r="AO56" s="780"/>
      <c r="AP56" s="780"/>
      <c r="AQ56" s="780"/>
      <c r="AR56" s="780"/>
      <c r="AS56" s="780"/>
      <c r="AT56" s="780"/>
      <c r="AU56" s="780"/>
      <c r="AV56" s="780"/>
      <c r="AW56" s="780"/>
      <c r="AX56" s="780"/>
      <c r="AY56" s="780"/>
      <c r="AZ56" s="780"/>
      <c r="BA56" s="780"/>
      <c r="BB56" s="780"/>
      <c r="BC56" s="780"/>
      <c r="BD56" s="780"/>
      <c r="BE56" s="780"/>
      <c r="BF56" s="780"/>
      <c r="BG56" s="780"/>
      <c r="BH56" s="780"/>
      <c r="BI56" s="780"/>
      <c r="BJ56" s="780"/>
      <c r="BK56" s="780"/>
      <c r="BL56" s="780"/>
      <c r="BM56" s="780"/>
      <c r="BN56" s="780"/>
      <c r="BO56" s="780"/>
      <c r="BP56" s="780"/>
    </row>
    <row r="57" spans="1:68" s="781" customFormat="1" ht="15.75" hidden="1" customHeight="1" outlineLevel="1" x14ac:dyDescent="0.25">
      <c r="A57" s="777" t="s">
        <v>1267</v>
      </c>
      <c r="B57" s="370"/>
      <c r="C57" s="773"/>
      <c r="D57" s="773"/>
      <c r="E57" s="773"/>
      <c r="F57" s="773"/>
      <c r="G57" s="773"/>
      <c r="H57" s="773"/>
      <c r="I57" s="773"/>
      <c r="J57" s="773"/>
      <c r="K57" s="773"/>
      <c r="L57" s="773"/>
      <c r="M57" s="773"/>
      <c r="N57" s="773"/>
      <c r="O57" s="773"/>
      <c r="P57" s="773"/>
      <c r="Q57" s="773"/>
      <c r="R57" s="780"/>
      <c r="S57" s="780"/>
      <c r="T57" s="780"/>
      <c r="U57" s="780"/>
      <c r="V57" s="780"/>
      <c r="W57" s="780"/>
      <c r="X57" s="780"/>
      <c r="Y57" s="780"/>
      <c r="Z57" s="780"/>
      <c r="AA57" s="780"/>
      <c r="AB57" s="780"/>
      <c r="AC57" s="780"/>
      <c r="AD57" s="780"/>
      <c r="AE57" s="780"/>
      <c r="AF57" s="780"/>
      <c r="AG57" s="780"/>
      <c r="AH57" s="780"/>
      <c r="AI57" s="780"/>
      <c r="AJ57" s="780"/>
      <c r="AK57" s="780"/>
      <c r="AL57" s="780"/>
      <c r="AM57" s="780"/>
      <c r="AN57" s="780"/>
      <c r="AO57" s="780"/>
      <c r="AP57" s="780"/>
      <c r="AQ57" s="780"/>
      <c r="AR57" s="780"/>
      <c r="AS57" s="780"/>
      <c r="AT57" s="780"/>
      <c r="AU57" s="780"/>
      <c r="AV57" s="780"/>
      <c r="AW57" s="780"/>
      <c r="AX57" s="780"/>
      <c r="AY57" s="780"/>
      <c r="AZ57" s="780"/>
      <c r="BA57" s="780"/>
      <c r="BB57" s="780"/>
      <c r="BC57" s="780"/>
      <c r="BD57" s="780"/>
      <c r="BE57" s="780"/>
      <c r="BF57" s="780"/>
      <c r="BG57" s="780"/>
      <c r="BH57" s="780"/>
      <c r="BI57" s="780"/>
      <c r="BJ57" s="780"/>
      <c r="BK57" s="780"/>
      <c r="BL57" s="780"/>
      <c r="BM57" s="780"/>
      <c r="BN57" s="780"/>
      <c r="BO57" s="780"/>
      <c r="BP57" s="780"/>
    </row>
    <row r="58" spans="1:68" s="781" customFormat="1" ht="15.75" hidden="1" customHeight="1" outlineLevel="1" x14ac:dyDescent="0.25">
      <c r="A58" s="777" t="s">
        <v>1267</v>
      </c>
      <c r="B58" s="370"/>
      <c r="C58" s="773"/>
      <c r="D58" s="773"/>
      <c r="E58" s="773"/>
      <c r="F58" s="773"/>
      <c r="G58" s="773"/>
      <c r="H58" s="773"/>
      <c r="I58" s="773"/>
      <c r="J58" s="773"/>
      <c r="K58" s="773"/>
      <c r="L58" s="773"/>
      <c r="M58" s="773"/>
      <c r="N58" s="773"/>
      <c r="O58" s="773"/>
      <c r="P58" s="773"/>
      <c r="Q58" s="773"/>
      <c r="R58" s="780"/>
      <c r="S58" s="780"/>
      <c r="T58" s="780"/>
      <c r="U58" s="780"/>
      <c r="V58" s="780"/>
      <c r="W58" s="780"/>
      <c r="X58" s="780"/>
      <c r="Y58" s="780"/>
      <c r="Z58" s="780"/>
      <c r="AA58" s="780"/>
      <c r="AB58" s="780"/>
      <c r="AC58" s="780"/>
      <c r="AD58" s="780"/>
      <c r="AE58" s="780"/>
      <c r="AF58" s="780"/>
      <c r="AG58" s="780"/>
      <c r="AH58" s="780"/>
      <c r="AI58" s="780"/>
      <c r="AJ58" s="780"/>
      <c r="AK58" s="780"/>
      <c r="AL58" s="780"/>
      <c r="AM58" s="780"/>
      <c r="AN58" s="780"/>
      <c r="AO58" s="780"/>
      <c r="AP58" s="780"/>
      <c r="AQ58" s="780"/>
      <c r="AR58" s="780"/>
      <c r="AS58" s="780"/>
      <c r="AT58" s="780"/>
      <c r="AU58" s="780"/>
      <c r="AV58" s="780"/>
      <c r="AW58" s="780"/>
      <c r="AX58" s="780"/>
      <c r="AY58" s="780"/>
      <c r="AZ58" s="780"/>
      <c r="BA58" s="780"/>
      <c r="BB58" s="780"/>
      <c r="BC58" s="780"/>
      <c r="BD58" s="780"/>
      <c r="BE58" s="780"/>
      <c r="BF58" s="780"/>
      <c r="BG58" s="780"/>
      <c r="BH58" s="780"/>
      <c r="BI58" s="780"/>
      <c r="BJ58" s="780"/>
      <c r="BK58" s="780"/>
      <c r="BL58" s="780"/>
      <c r="BM58" s="780"/>
      <c r="BN58" s="780"/>
      <c r="BO58" s="780"/>
      <c r="BP58" s="780"/>
    </row>
    <row r="59" spans="1:68" s="781" customFormat="1" ht="15.75" hidden="1" customHeight="1" outlineLevel="1" x14ac:dyDescent="0.25">
      <c r="A59" s="777" t="s">
        <v>1267</v>
      </c>
      <c r="B59" s="370"/>
      <c r="C59" s="773"/>
      <c r="D59" s="773"/>
      <c r="E59" s="773"/>
      <c r="F59" s="773"/>
      <c r="G59" s="773"/>
      <c r="H59" s="773"/>
      <c r="I59" s="773"/>
      <c r="J59" s="773"/>
      <c r="K59" s="773"/>
      <c r="L59" s="773"/>
      <c r="M59" s="773"/>
      <c r="N59" s="773"/>
      <c r="O59" s="773"/>
      <c r="P59" s="773"/>
      <c r="Q59" s="773"/>
      <c r="R59" s="780"/>
      <c r="S59" s="780"/>
      <c r="T59" s="780"/>
      <c r="U59" s="780"/>
      <c r="V59" s="780"/>
      <c r="W59" s="780"/>
      <c r="X59" s="780"/>
      <c r="Y59" s="780"/>
      <c r="Z59" s="780"/>
      <c r="AA59" s="780"/>
      <c r="AB59" s="780"/>
      <c r="AC59" s="780"/>
      <c r="AD59" s="780"/>
      <c r="AE59" s="780"/>
      <c r="AF59" s="780"/>
      <c r="AG59" s="780"/>
      <c r="AH59" s="780"/>
      <c r="AI59" s="780"/>
      <c r="AJ59" s="780"/>
      <c r="AK59" s="780"/>
      <c r="AL59" s="780"/>
      <c r="AM59" s="780"/>
      <c r="AN59" s="780"/>
      <c r="AO59" s="780"/>
      <c r="AP59" s="780"/>
      <c r="AQ59" s="780"/>
      <c r="AR59" s="780"/>
      <c r="AS59" s="780"/>
      <c r="AT59" s="780"/>
      <c r="AU59" s="780"/>
      <c r="AV59" s="780"/>
      <c r="AW59" s="780"/>
      <c r="AX59" s="780"/>
      <c r="AY59" s="780"/>
      <c r="AZ59" s="780"/>
      <c r="BA59" s="780"/>
      <c r="BB59" s="780"/>
      <c r="BC59" s="780"/>
      <c r="BD59" s="780"/>
      <c r="BE59" s="780"/>
      <c r="BF59" s="780"/>
      <c r="BG59" s="780"/>
      <c r="BH59" s="780"/>
      <c r="BI59" s="780"/>
      <c r="BJ59" s="780"/>
      <c r="BK59" s="780"/>
      <c r="BL59" s="780"/>
      <c r="BM59" s="780"/>
      <c r="BN59" s="780"/>
      <c r="BO59" s="780"/>
      <c r="BP59" s="780"/>
    </row>
    <row r="60" spans="1:68" s="781" customFormat="1" ht="15.75" hidden="1" customHeight="1" outlineLevel="1" x14ac:dyDescent="0.25">
      <c r="A60" s="777" t="s">
        <v>1267</v>
      </c>
      <c r="B60" s="370"/>
      <c r="C60" s="773"/>
      <c r="D60" s="773"/>
      <c r="E60" s="773"/>
      <c r="F60" s="773"/>
      <c r="G60" s="773"/>
      <c r="H60" s="773"/>
      <c r="I60" s="773"/>
      <c r="J60" s="773"/>
      <c r="K60" s="773"/>
      <c r="L60" s="773"/>
      <c r="M60" s="773"/>
      <c r="N60" s="773"/>
      <c r="O60" s="773"/>
      <c r="P60" s="773"/>
      <c r="Q60" s="773"/>
      <c r="R60" s="780"/>
      <c r="S60" s="780"/>
      <c r="T60" s="780"/>
      <c r="U60" s="780"/>
      <c r="V60" s="780"/>
      <c r="W60" s="780"/>
      <c r="X60" s="780"/>
      <c r="Y60" s="780"/>
      <c r="Z60" s="780"/>
      <c r="AA60" s="780"/>
      <c r="AB60" s="780"/>
      <c r="AC60" s="780"/>
      <c r="AD60" s="780"/>
      <c r="AE60" s="780"/>
      <c r="AF60" s="780"/>
      <c r="AG60" s="780"/>
      <c r="AH60" s="780"/>
      <c r="AI60" s="780"/>
      <c r="AJ60" s="780"/>
      <c r="AK60" s="780"/>
      <c r="AL60" s="780"/>
      <c r="AM60" s="780"/>
      <c r="AN60" s="780"/>
      <c r="AO60" s="780"/>
      <c r="AP60" s="780"/>
      <c r="AQ60" s="780"/>
      <c r="AR60" s="780"/>
      <c r="AS60" s="780"/>
      <c r="AT60" s="780"/>
      <c r="AU60" s="780"/>
      <c r="AV60" s="780"/>
      <c r="AW60" s="780"/>
      <c r="AX60" s="780"/>
      <c r="AY60" s="780"/>
      <c r="AZ60" s="780"/>
      <c r="BA60" s="780"/>
      <c r="BB60" s="780"/>
      <c r="BC60" s="780"/>
      <c r="BD60" s="780"/>
      <c r="BE60" s="780"/>
      <c r="BF60" s="780"/>
      <c r="BG60" s="780"/>
      <c r="BH60" s="780"/>
      <c r="BI60" s="780"/>
      <c r="BJ60" s="780"/>
      <c r="BK60" s="780"/>
      <c r="BL60" s="780"/>
      <c r="BM60" s="780"/>
      <c r="BN60" s="780"/>
      <c r="BO60" s="780"/>
      <c r="BP60" s="780"/>
    </row>
    <row r="61" spans="1:68" s="781" customFormat="1" ht="15.75" hidden="1" customHeight="1" outlineLevel="1" x14ac:dyDescent="0.25">
      <c r="A61" s="777" t="s">
        <v>1267</v>
      </c>
      <c r="B61" s="370"/>
      <c r="C61" s="773"/>
      <c r="D61" s="773"/>
      <c r="E61" s="773"/>
      <c r="F61" s="773"/>
      <c r="G61" s="773"/>
      <c r="H61" s="773"/>
      <c r="I61" s="773"/>
      <c r="J61" s="773"/>
      <c r="K61" s="773"/>
      <c r="L61" s="773"/>
      <c r="M61" s="773"/>
      <c r="N61" s="773"/>
      <c r="O61" s="773"/>
      <c r="P61" s="773"/>
      <c r="Q61" s="773"/>
      <c r="R61" s="780"/>
      <c r="S61" s="780"/>
      <c r="T61" s="780"/>
      <c r="U61" s="780"/>
      <c r="V61" s="780"/>
      <c r="W61" s="780"/>
      <c r="X61" s="780"/>
      <c r="Y61" s="780"/>
      <c r="Z61" s="780"/>
      <c r="AA61" s="780"/>
      <c r="AB61" s="780"/>
      <c r="AC61" s="780"/>
      <c r="AD61" s="780"/>
      <c r="AE61" s="780"/>
      <c r="AF61" s="780"/>
      <c r="AG61" s="780"/>
      <c r="AH61" s="780"/>
      <c r="AI61" s="780"/>
      <c r="AJ61" s="780"/>
      <c r="AK61" s="780"/>
      <c r="AL61" s="780"/>
      <c r="AM61" s="780"/>
      <c r="AN61" s="780"/>
      <c r="AO61" s="780"/>
      <c r="AP61" s="780"/>
      <c r="AQ61" s="780"/>
      <c r="AR61" s="780"/>
      <c r="AS61" s="780"/>
      <c r="AT61" s="780"/>
      <c r="AU61" s="780"/>
      <c r="AV61" s="780"/>
      <c r="AW61" s="780"/>
      <c r="AX61" s="780"/>
      <c r="AY61" s="780"/>
      <c r="AZ61" s="780"/>
      <c r="BA61" s="780"/>
      <c r="BB61" s="780"/>
      <c r="BC61" s="780"/>
      <c r="BD61" s="780"/>
      <c r="BE61" s="780"/>
      <c r="BF61" s="780"/>
      <c r="BG61" s="780"/>
      <c r="BH61" s="780"/>
      <c r="BI61" s="780"/>
      <c r="BJ61" s="780"/>
      <c r="BK61" s="780"/>
      <c r="BL61" s="780"/>
      <c r="BM61" s="780"/>
      <c r="BN61" s="780"/>
      <c r="BO61" s="780"/>
      <c r="BP61" s="780"/>
    </row>
    <row r="62" spans="1:68" s="781" customFormat="1" ht="15.75" hidden="1" customHeight="1" outlineLevel="1" x14ac:dyDescent="0.25">
      <c r="A62" s="777" t="s">
        <v>1267</v>
      </c>
      <c r="B62" s="370"/>
      <c r="C62" s="773"/>
      <c r="D62" s="773"/>
      <c r="E62" s="773"/>
      <c r="F62" s="773"/>
      <c r="G62" s="773"/>
      <c r="H62" s="773"/>
      <c r="I62" s="773"/>
      <c r="J62" s="773"/>
      <c r="K62" s="773"/>
      <c r="L62" s="773"/>
      <c r="M62" s="773"/>
      <c r="N62" s="773"/>
      <c r="O62" s="773"/>
      <c r="P62" s="773"/>
      <c r="Q62" s="773"/>
      <c r="R62" s="780"/>
      <c r="S62" s="780"/>
      <c r="T62" s="780"/>
      <c r="U62" s="780"/>
      <c r="V62" s="780"/>
      <c r="W62" s="780"/>
      <c r="X62" s="780"/>
      <c r="Y62" s="780"/>
      <c r="Z62" s="780"/>
      <c r="AA62" s="780"/>
      <c r="AB62" s="780"/>
      <c r="AC62" s="780"/>
      <c r="AD62" s="780"/>
      <c r="AE62" s="780"/>
      <c r="AF62" s="780"/>
      <c r="AG62" s="780"/>
      <c r="AH62" s="780"/>
      <c r="AI62" s="780"/>
      <c r="AJ62" s="780"/>
      <c r="AK62" s="780"/>
      <c r="AL62" s="780"/>
      <c r="AM62" s="780"/>
      <c r="AN62" s="780"/>
      <c r="AO62" s="780"/>
      <c r="AP62" s="780"/>
      <c r="AQ62" s="780"/>
      <c r="AR62" s="780"/>
      <c r="AS62" s="780"/>
      <c r="AT62" s="780"/>
      <c r="AU62" s="780"/>
      <c r="AV62" s="780"/>
      <c r="AW62" s="780"/>
      <c r="AX62" s="780"/>
      <c r="AY62" s="780"/>
      <c r="AZ62" s="780"/>
      <c r="BA62" s="780"/>
      <c r="BB62" s="780"/>
      <c r="BC62" s="780"/>
      <c r="BD62" s="780"/>
      <c r="BE62" s="780"/>
      <c r="BF62" s="780"/>
      <c r="BG62" s="780"/>
      <c r="BH62" s="780"/>
      <c r="BI62" s="780"/>
      <c r="BJ62" s="780"/>
      <c r="BK62" s="780"/>
      <c r="BL62" s="780"/>
      <c r="BM62" s="780"/>
      <c r="BN62" s="780"/>
      <c r="BO62" s="780"/>
      <c r="BP62" s="780"/>
    </row>
    <row r="63" spans="1:68" s="781" customFormat="1" ht="15.75" hidden="1" customHeight="1" outlineLevel="1" x14ac:dyDescent="0.25">
      <c r="A63" s="777" t="s">
        <v>1267</v>
      </c>
      <c r="B63" s="370"/>
      <c r="C63" s="773"/>
      <c r="D63" s="773"/>
      <c r="E63" s="773"/>
      <c r="F63" s="773"/>
      <c r="G63" s="773"/>
      <c r="H63" s="773"/>
      <c r="I63" s="773"/>
      <c r="J63" s="773"/>
      <c r="K63" s="773"/>
      <c r="L63" s="773"/>
      <c r="M63" s="773"/>
      <c r="N63" s="773"/>
      <c r="O63" s="773"/>
      <c r="P63" s="773"/>
      <c r="Q63" s="773"/>
      <c r="R63" s="780"/>
      <c r="S63" s="780"/>
      <c r="T63" s="780"/>
      <c r="U63" s="780"/>
      <c r="V63" s="780"/>
      <c r="W63" s="780"/>
      <c r="X63" s="780"/>
      <c r="Y63" s="780"/>
      <c r="Z63" s="780"/>
      <c r="AA63" s="780"/>
      <c r="AB63" s="780"/>
      <c r="AC63" s="780"/>
      <c r="AD63" s="780"/>
      <c r="AE63" s="780"/>
      <c r="AF63" s="780"/>
      <c r="AG63" s="780"/>
      <c r="AH63" s="780"/>
      <c r="AI63" s="780"/>
      <c r="AJ63" s="780"/>
      <c r="AK63" s="780"/>
      <c r="AL63" s="780"/>
      <c r="AM63" s="780"/>
      <c r="AN63" s="780"/>
      <c r="AO63" s="780"/>
      <c r="AP63" s="780"/>
      <c r="AQ63" s="780"/>
      <c r="AR63" s="780"/>
      <c r="AS63" s="780"/>
      <c r="AT63" s="780"/>
      <c r="AU63" s="780"/>
      <c r="AV63" s="780"/>
      <c r="AW63" s="780"/>
      <c r="AX63" s="780"/>
      <c r="AY63" s="780"/>
      <c r="AZ63" s="780"/>
      <c r="BA63" s="780"/>
      <c r="BB63" s="780"/>
      <c r="BC63" s="780"/>
      <c r="BD63" s="780"/>
      <c r="BE63" s="780"/>
      <c r="BF63" s="780"/>
      <c r="BG63" s="780"/>
      <c r="BH63" s="780"/>
      <c r="BI63" s="780"/>
      <c r="BJ63" s="780"/>
      <c r="BK63" s="780"/>
      <c r="BL63" s="780"/>
      <c r="BM63" s="780"/>
      <c r="BN63" s="780"/>
      <c r="BO63" s="780"/>
      <c r="BP63" s="780"/>
    </row>
    <row r="64" spans="1:68" s="781" customFormat="1" ht="15.75" hidden="1" customHeight="1" outlineLevel="1" x14ac:dyDescent="0.25">
      <c r="A64" s="777" t="s">
        <v>1267</v>
      </c>
      <c r="B64" s="370"/>
      <c r="C64" s="773"/>
      <c r="D64" s="773"/>
      <c r="E64" s="773"/>
      <c r="F64" s="773"/>
      <c r="G64" s="773"/>
      <c r="H64" s="773"/>
      <c r="I64" s="773"/>
      <c r="J64" s="773"/>
      <c r="K64" s="773"/>
      <c r="L64" s="773"/>
      <c r="M64" s="773"/>
      <c r="N64" s="773"/>
      <c r="O64" s="773"/>
      <c r="P64" s="773"/>
      <c r="Q64" s="773"/>
      <c r="R64" s="780"/>
      <c r="S64" s="780"/>
      <c r="T64" s="780"/>
      <c r="U64" s="780"/>
      <c r="V64" s="780"/>
      <c r="W64" s="780"/>
      <c r="X64" s="780"/>
      <c r="Y64" s="780"/>
      <c r="Z64" s="780"/>
      <c r="AA64" s="780"/>
      <c r="AB64" s="780"/>
      <c r="AC64" s="780"/>
      <c r="AD64" s="780"/>
      <c r="AE64" s="780"/>
      <c r="AF64" s="780"/>
      <c r="AG64" s="780"/>
      <c r="AH64" s="780"/>
      <c r="AI64" s="780"/>
      <c r="AJ64" s="780"/>
      <c r="AK64" s="780"/>
      <c r="AL64" s="780"/>
      <c r="AM64" s="780"/>
      <c r="AN64" s="780"/>
      <c r="AO64" s="780"/>
      <c r="AP64" s="780"/>
      <c r="AQ64" s="780"/>
      <c r="AR64" s="780"/>
      <c r="AS64" s="780"/>
      <c r="AT64" s="780"/>
      <c r="AU64" s="780"/>
      <c r="AV64" s="780"/>
      <c r="AW64" s="780"/>
      <c r="AX64" s="780"/>
      <c r="AY64" s="780"/>
      <c r="AZ64" s="780"/>
      <c r="BA64" s="780"/>
      <c r="BB64" s="780"/>
      <c r="BC64" s="780"/>
      <c r="BD64" s="780"/>
      <c r="BE64" s="780"/>
      <c r="BF64" s="780"/>
      <c r="BG64" s="780"/>
      <c r="BH64" s="780"/>
      <c r="BI64" s="780"/>
      <c r="BJ64" s="780"/>
      <c r="BK64" s="780"/>
      <c r="BL64" s="780"/>
      <c r="BM64" s="780"/>
      <c r="BN64" s="780"/>
      <c r="BO64" s="780"/>
      <c r="BP64" s="780"/>
    </row>
    <row r="65" spans="1:68" s="781" customFormat="1" ht="15.75" hidden="1" customHeight="1" outlineLevel="1" x14ac:dyDescent="0.25">
      <c r="A65" s="777" t="s">
        <v>1267</v>
      </c>
      <c r="B65" s="370"/>
      <c r="C65" s="773"/>
      <c r="D65" s="773"/>
      <c r="E65" s="773"/>
      <c r="F65" s="773"/>
      <c r="G65" s="773"/>
      <c r="H65" s="773"/>
      <c r="I65" s="773"/>
      <c r="J65" s="773"/>
      <c r="K65" s="773"/>
      <c r="L65" s="773"/>
      <c r="M65" s="773"/>
      <c r="N65" s="773"/>
      <c r="O65" s="773"/>
      <c r="P65" s="773"/>
      <c r="Q65" s="773"/>
      <c r="R65" s="780"/>
      <c r="S65" s="780"/>
      <c r="T65" s="780"/>
      <c r="U65" s="780"/>
      <c r="V65" s="780"/>
      <c r="W65" s="780"/>
      <c r="X65" s="780"/>
      <c r="Y65" s="780"/>
      <c r="Z65" s="780"/>
      <c r="AA65" s="780"/>
      <c r="AB65" s="780"/>
      <c r="AC65" s="780"/>
      <c r="AD65" s="780"/>
      <c r="AE65" s="780"/>
      <c r="AF65" s="780"/>
      <c r="AG65" s="780"/>
      <c r="AH65" s="780"/>
      <c r="AI65" s="780"/>
      <c r="AJ65" s="780"/>
      <c r="AK65" s="780"/>
      <c r="AL65" s="780"/>
      <c r="AM65" s="780"/>
      <c r="AN65" s="780"/>
      <c r="AO65" s="780"/>
      <c r="AP65" s="780"/>
      <c r="AQ65" s="780"/>
      <c r="AR65" s="780"/>
      <c r="AS65" s="780"/>
      <c r="AT65" s="780"/>
      <c r="AU65" s="780"/>
      <c r="AV65" s="780"/>
      <c r="AW65" s="780"/>
      <c r="AX65" s="780"/>
      <c r="AY65" s="780"/>
      <c r="AZ65" s="780"/>
      <c r="BA65" s="780"/>
      <c r="BB65" s="780"/>
      <c r="BC65" s="780"/>
      <c r="BD65" s="780"/>
      <c r="BE65" s="780"/>
      <c r="BF65" s="780"/>
      <c r="BG65" s="780"/>
      <c r="BH65" s="780"/>
      <c r="BI65" s="780"/>
      <c r="BJ65" s="780"/>
      <c r="BK65" s="780"/>
      <c r="BL65" s="780"/>
      <c r="BM65" s="780"/>
      <c r="BN65" s="780"/>
      <c r="BO65" s="780"/>
      <c r="BP65" s="780"/>
    </row>
    <row r="66" spans="1:68" s="781" customFormat="1" ht="15.75" hidden="1" customHeight="1" outlineLevel="1" x14ac:dyDescent="0.25">
      <c r="A66" s="777" t="s">
        <v>1267</v>
      </c>
      <c r="B66" s="370"/>
      <c r="C66" s="773"/>
      <c r="D66" s="773"/>
      <c r="E66" s="773"/>
      <c r="F66" s="773"/>
      <c r="G66" s="773"/>
      <c r="H66" s="773"/>
      <c r="I66" s="773"/>
      <c r="J66" s="773"/>
      <c r="K66" s="773"/>
      <c r="L66" s="773"/>
      <c r="M66" s="773"/>
      <c r="N66" s="773"/>
      <c r="O66" s="773"/>
      <c r="P66" s="773"/>
      <c r="Q66" s="773"/>
      <c r="R66" s="780"/>
      <c r="S66" s="780"/>
      <c r="T66" s="780"/>
      <c r="U66" s="780"/>
      <c r="V66" s="780"/>
      <c r="W66" s="780"/>
      <c r="X66" s="780"/>
      <c r="Y66" s="780"/>
      <c r="Z66" s="780"/>
      <c r="AA66" s="780"/>
      <c r="AB66" s="780"/>
      <c r="AC66" s="780"/>
      <c r="AD66" s="780"/>
      <c r="AE66" s="780"/>
      <c r="AF66" s="780"/>
      <c r="AG66" s="780"/>
      <c r="AH66" s="780"/>
      <c r="AI66" s="780"/>
      <c r="AJ66" s="780"/>
      <c r="AK66" s="780"/>
      <c r="AL66" s="780"/>
      <c r="AM66" s="780"/>
      <c r="AN66" s="780"/>
      <c r="AO66" s="780"/>
      <c r="AP66" s="780"/>
      <c r="AQ66" s="780"/>
      <c r="AR66" s="780"/>
      <c r="AS66" s="780"/>
      <c r="AT66" s="780"/>
      <c r="AU66" s="780"/>
      <c r="AV66" s="780"/>
      <c r="AW66" s="780"/>
      <c r="AX66" s="780"/>
      <c r="AY66" s="780"/>
      <c r="AZ66" s="780"/>
      <c r="BA66" s="780"/>
      <c r="BB66" s="780"/>
      <c r="BC66" s="780"/>
      <c r="BD66" s="780"/>
      <c r="BE66" s="780"/>
      <c r="BF66" s="780"/>
      <c r="BG66" s="780"/>
      <c r="BH66" s="780"/>
      <c r="BI66" s="780"/>
      <c r="BJ66" s="780"/>
      <c r="BK66" s="780"/>
      <c r="BL66" s="780"/>
      <c r="BM66" s="780"/>
      <c r="BN66" s="780"/>
      <c r="BO66" s="780"/>
      <c r="BP66" s="780"/>
    </row>
    <row r="67" spans="1:68" s="781" customFormat="1" ht="15.75" hidden="1" customHeight="1" outlineLevel="1" x14ac:dyDescent="0.25">
      <c r="A67" s="777" t="s">
        <v>1267</v>
      </c>
      <c r="B67" s="370"/>
      <c r="C67" s="773"/>
      <c r="D67" s="773"/>
      <c r="E67" s="773"/>
      <c r="F67" s="773"/>
      <c r="G67" s="773"/>
      <c r="H67" s="773"/>
      <c r="I67" s="773"/>
      <c r="J67" s="773"/>
      <c r="K67" s="773"/>
      <c r="L67" s="773"/>
      <c r="M67" s="773"/>
      <c r="N67" s="773"/>
      <c r="O67" s="773"/>
      <c r="P67" s="773"/>
      <c r="Q67" s="773"/>
      <c r="R67" s="780"/>
      <c r="S67" s="780"/>
      <c r="T67" s="780"/>
      <c r="U67" s="780"/>
      <c r="V67" s="780"/>
      <c r="W67" s="780"/>
      <c r="X67" s="780"/>
      <c r="Y67" s="780"/>
      <c r="Z67" s="780"/>
      <c r="AA67" s="780"/>
      <c r="AB67" s="780"/>
      <c r="AC67" s="780"/>
      <c r="AD67" s="780"/>
      <c r="AE67" s="780"/>
      <c r="AF67" s="780"/>
      <c r="AG67" s="780"/>
      <c r="AH67" s="780"/>
      <c r="AI67" s="780"/>
      <c r="AJ67" s="780"/>
      <c r="AK67" s="780"/>
      <c r="AL67" s="780"/>
      <c r="AM67" s="780"/>
      <c r="AN67" s="780"/>
      <c r="AO67" s="780"/>
      <c r="AP67" s="780"/>
      <c r="AQ67" s="780"/>
      <c r="AR67" s="780"/>
      <c r="AS67" s="780"/>
      <c r="AT67" s="780"/>
      <c r="AU67" s="780"/>
      <c r="AV67" s="780"/>
      <c r="AW67" s="780"/>
      <c r="AX67" s="780"/>
      <c r="AY67" s="780"/>
      <c r="AZ67" s="780"/>
      <c r="BA67" s="780"/>
      <c r="BB67" s="780"/>
      <c r="BC67" s="780"/>
      <c r="BD67" s="780"/>
      <c r="BE67" s="780"/>
      <c r="BF67" s="780"/>
      <c r="BG67" s="780"/>
      <c r="BH67" s="780"/>
      <c r="BI67" s="780"/>
      <c r="BJ67" s="780"/>
      <c r="BK67" s="780"/>
      <c r="BL67" s="780"/>
      <c r="BM67" s="780"/>
      <c r="BN67" s="780"/>
      <c r="BO67" s="780"/>
      <c r="BP67" s="780"/>
    </row>
    <row r="68" spans="1:68" s="781" customFormat="1" ht="15.75" hidden="1" customHeight="1" outlineLevel="1" x14ac:dyDescent="0.25">
      <c r="A68" s="777" t="s">
        <v>1267</v>
      </c>
      <c r="B68" s="370"/>
      <c r="C68" s="773"/>
      <c r="D68" s="773"/>
      <c r="E68" s="773"/>
      <c r="F68" s="773"/>
      <c r="G68" s="773"/>
      <c r="H68" s="773"/>
      <c r="I68" s="773"/>
      <c r="J68" s="773"/>
      <c r="K68" s="773"/>
      <c r="L68" s="773"/>
      <c r="M68" s="773"/>
      <c r="N68" s="773"/>
      <c r="O68" s="773"/>
      <c r="P68" s="773"/>
      <c r="Q68" s="773"/>
      <c r="R68" s="780"/>
      <c r="S68" s="780"/>
      <c r="T68" s="780"/>
      <c r="U68" s="780"/>
      <c r="V68" s="780"/>
      <c r="W68" s="780"/>
      <c r="X68" s="780"/>
      <c r="Y68" s="780"/>
      <c r="Z68" s="780"/>
      <c r="AA68" s="780"/>
      <c r="AB68" s="780"/>
      <c r="AC68" s="780"/>
      <c r="AD68" s="780"/>
      <c r="AE68" s="780"/>
      <c r="AF68" s="780"/>
      <c r="AG68" s="780"/>
      <c r="AH68" s="780"/>
      <c r="AI68" s="780"/>
      <c r="AJ68" s="780"/>
      <c r="AK68" s="780"/>
      <c r="AL68" s="780"/>
      <c r="AM68" s="780"/>
      <c r="AN68" s="780"/>
      <c r="AO68" s="780"/>
      <c r="AP68" s="780"/>
      <c r="AQ68" s="780"/>
      <c r="AR68" s="780"/>
      <c r="AS68" s="780"/>
      <c r="AT68" s="780"/>
      <c r="AU68" s="780"/>
      <c r="AV68" s="780"/>
      <c r="AW68" s="780"/>
      <c r="AX68" s="780"/>
      <c r="AY68" s="780"/>
      <c r="AZ68" s="780"/>
      <c r="BA68" s="780"/>
      <c r="BB68" s="780"/>
      <c r="BC68" s="780"/>
      <c r="BD68" s="780"/>
      <c r="BE68" s="780"/>
      <c r="BF68" s="780"/>
      <c r="BG68" s="780"/>
      <c r="BH68" s="780"/>
      <c r="BI68" s="780"/>
      <c r="BJ68" s="780"/>
      <c r="BK68" s="780"/>
      <c r="BL68" s="780"/>
      <c r="BM68" s="780"/>
      <c r="BN68" s="780"/>
      <c r="BO68" s="780"/>
      <c r="BP68" s="780"/>
    </row>
    <row r="69" spans="1:68" s="781" customFormat="1" ht="15.75" hidden="1" customHeight="1" outlineLevel="1" x14ac:dyDescent="0.25">
      <c r="A69" s="777" t="s">
        <v>1267</v>
      </c>
      <c r="B69" s="370"/>
      <c r="C69" s="773"/>
      <c r="D69" s="773"/>
      <c r="E69" s="773"/>
      <c r="F69" s="773"/>
      <c r="G69" s="773"/>
      <c r="H69" s="773"/>
      <c r="I69" s="773"/>
      <c r="J69" s="773"/>
      <c r="K69" s="773"/>
      <c r="L69" s="773"/>
      <c r="M69" s="773"/>
      <c r="N69" s="773"/>
      <c r="O69" s="773"/>
      <c r="P69" s="773"/>
      <c r="Q69" s="773"/>
      <c r="R69" s="780"/>
      <c r="S69" s="780"/>
      <c r="T69" s="780"/>
      <c r="U69" s="780"/>
      <c r="V69" s="780"/>
      <c r="W69" s="780"/>
      <c r="X69" s="780"/>
      <c r="Y69" s="780"/>
      <c r="Z69" s="780"/>
      <c r="AA69" s="780"/>
      <c r="AB69" s="780"/>
      <c r="AC69" s="780"/>
      <c r="AD69" s="780"/>
      <c r="AE69" s="780"/>
      <c r="AF69" s="780"/>
      <c r="AG69" s="780"/>
      <c r="AH69" s="780"/>
      <c r="AI69" s="780"/>
      <c r="AJ69" s="780"/>
      <c r="AK69" s="780"/>
      <c r="AL69" s="780"/>
      <c r="AM69" s="780"/>
      <c r="AN69" s="780"/>
      <c r="AO69" s="780"/>
      <c r="AP69" s="780"/>
      <c r="AQ69" s="780"/>
      <c r="AR69" s="780"/>
      <c r="AS69" s="780"/>
      <c r="AT69" s="780"/>
      <c r="AU69" s="780"/>
      <c r="AV69" s="780"/>
      <c r="AW69" s="780"/>
      <c r="AX69" s="780"/>
      <c r="AY69" s="780"/>
      <c r="AZ69" s="780"/>
      <c r="BA69" s="780"/>
      <c r="BB69" s="780"/>
      <c r="BC69" s="780"/>
      <c r="BD69" s="780"/>
      <c r="BE69" s="780"/>
      <c r="BF69" s="780"/>
      <c r="BG69" s="780"/>
      <c r="BH69" s="780"/>
      <c r="BI69" s="780"/>
      <c r="BJ69" s="780"/>
      <c r="BK69" s="780"/>
      <c r="BL69" s="780"/>
      <c r="BM69" s="780"/>
      <c r="BN69" s="780"/>
      <c r="BO69" s="780"/>
      <c r="BP69" s="780"/>
    </row>
    <row r="70" spans="1:68" s="781" customFormat="1" ht="15.75" hidden="1" customHeight="1" outlineLevel="1" x14ac:dyDescent="0.25">
      <c r="A70" s="777" t="s">
        <v>1267</v>
      </c>
      <c r="B70" s="370"/>
      <c r="C70" s="773"/>
      <c r="D70" s="773"/>
      <c r="E70" s="773"/>
      <c r="F70" s="773"/>
      <c r="G70" s="773"/>
      <c r="H70" s="773"/>
      <c r="I70" s="773"/>
      <c r="J70" s="773"/>
      <c r="K70" s="773"/>
      <c r="L70" s="773"/>
      <c r="M70" s="773"/>
      <c r="N70" s="773"/>
      <c r="O70" s="773"/>
      <c r="P70" s="773"/>
      <c r="Q70" s="773"/>
      <c r="R70" s="780"/>
      <c r="S70" s="780"/>
      <c r="T70" s="780"/>
      <c r="U70" s="780"/>
      <c r="V70" s="780"/>
      <c r="W70" s="780"/>
      <c r="X70" s="780"/>
      <c r="Y70" s="780"/>
      <c r="Z70" s="780"/>
      <c r="AA70" s="780"/>
      <c r="AB70" s="780"/>
      <c r="AC70" s="780"/>
      <c r="AD70" s="780"/>
      <c r="AE70" s="780"/>
      <c r="AF70" s="780"/>
      <c r="AG70" s="780"/>
      <c r="AH70" s="780"/>
      <c r="AI70" s="780"/>
      <c r="AJ70" s="780"/>
      <c r="AK70" s="780"/>
      <c r="AL70" s="780"/>
      <c r="AM70" s="780"/>
      <c r="AN70" s="780"/>
      <c r="AO70" s="780"/>
      <c r="AP70" s="780"/>
      <c r="AQ70" s="780"/>
      <c r="AR70" s="780"/>
      <c r="AS70" s="780"/>
      <c r="AT70" s="780"/>
      <c r="AU70" s="780"/>
      <c r="AV70" s="780"/>
      <c r="AW70" s="780"/>
      <c r="AX70" s="780"/>
      <c r="AY70" s="780"/>
      <c r="AZ70" s="780"/>
      <c r="BA70" s="780"/>
      <c r="BB70" s="780"/>
      <c r="BC70" s="780"/>
      <c r="BD70" s="780"/>
      <c r="BE70" s="780"/>
      <c r="BF70" s="780"/>
      <c r="BG70" s="780"/>
      <c r="BH70" s="780"/>
      <c r="BI70" s="780"/>
      <c r="BJ70" s="780"/>
      <c r="BK70" s="780"/>
      <c r="BL70" s="780"/>
      <c r="BM70" s="780"/>
      <c r="BN70" s="780"/>
      <c r="BO70" s="780"/>
      <c r="BP70" s="780"/>
    </row>
    <row r="71" spans="1:68" s="781" customFormat="1" ht="15.75" hidden="1" customHeight="1" outlineLevel="1" x14ac:dyDescent="0.25">
      <c r="A71" s="777" t="s">
        <v>1267</v>
      </c>
      <c r="B71" s="370"/>
      <c r="C71" s="773"/>
      <c r="D71" s="773"/>
      <c r="E71" s="773"/>
      <c r="F71" s="773"/>
      <c r="G71" s="773"/>
      <c r="H71" s="773"/>
      <c r="I71" s="773"/>
      <c r="J71" s="773"/>
      <c r="K71" s="773"/>
      <c r="L71" s="773"/>
      <c r="M71" s="773"/>
      <c r="N71" s="773"/>
      <c r="O71" s="773"/>
      <c r="P71" s="773"/>
      <c r="Q71" s="773"/>
      <c r="R71" s="780"/>
      <c r="S71" s="780"/>
      <c r="T71" s="780"/>
      <c r="U71" s="780"/>
      <c r="V71" s="780"/>
      <c r="W71" s="780"/>
      <c r="X71" s="780"/>
      <c r="Y71" s="780"/>
      <c r="Z71" s="780"/>
      <c r="AA71" s="780"/>
      <c r="AB71" s="780"/>
      <c r="AC71" s="780"/>
      <c r="AD71" s="780"/>
      <c r="AE71" s="780"/>
      <c r="AF71" s="780"/>
      <c r="AG71" s="780"/>
      <c r="AH71" s="780"/>
      <c r="AI71" s="780"/>
      <c r="AJ71" s="780"/>
      <c r="AK71" s="780"/>
      <c r="AL71" s="780"/>
      <c r="AM71" s="780"/>
      <c r="AN71" s="780"/>
      <c r="AO71" s="780"/>
      <c r="AP71" s="780"/>
      <c r="AQ71" s="780"/>
      <c r="AR71" s="780"/>
      <c r="AS71" s="780"/>
      <c r="AT71" s="780"/>
      <c r="AU71" s="780"/>
      <c r="AV71" s="780"/>
      <c r="AW71" s="780"/>
      <c r="AX71" s="780"/>
      <c r="AY71" s="780"/>
      <c r="AZ71" s="780"/>
      <c r="BA71" s="780"/>
      <c r="BB71" s="780"/>
      <c r="BC71" s="780"/>
      <c r="BD71" s="780"/>
      <c r="BE71" s="780"/>
      <c r="BF71" s="780"/>
      <c r="BG71" s="780"/>
      <c r="BH71" s="780"/>
      <c r="BI71" s="780"/>
      <c r="BJ71" s="780"/>
      <c r="BK71" s="780"/>
      <c r="BL71" s="780"/>
      <c r="BM71" s="780"/>
      <c r="BN71" s="780"/>
      <c r="BO71" s="780"/>
      <c r="BP71" s="780"/>
    </row>
    <row r="72" spans="1:68" s="781" customFormat="1" ht="15.75" hidden="1" customHeight="1" outlineLevel="1" x14ac:dyDescent="0.25">
      <c r="A72" s="777" t="s">
        <v>1267</v>
      </c>
      <c r="B72" s="370"/>
      <c r="C72" s="773"/>
      <c r="D72" s="773"/>
      <c r="E72" s="773"/>
      <c r="F72" s="773"/>
      <c r="G72" s="773"/>
      <c r="H72" s="773"/>
      <c r="I72" s="773"/>
      <c r="J72" s="773"/>
      <c r="K72" s="773"/>
      <c r="L72" s="773"/>
      <c r="M72" s="773"/>
      <c r="N72" s="773"/>
      <c r="O72" s="773"/>
      <c r="P72" s="773"/>
      <c r="Q72" s="773"/>
      <c r="R72" s="780"/>
      <c r="S72" s="780"/>
      <c r="T72" s="780"/>
      <c r="U72" s="780"/>
      <c r="V72" s="780"/>
      <c r="W72" s="780"/>
      <c r="X72" s="780"/>
      <c r="Y72" s="780"/>
      <c r="Z72" s="780"/>
      <c r="AA72" s="780"/>
      <c r="AB72" s="780"/>
      <c r="AC72" s="780"/>
      <c r="AD72" s="780"/>
      <c r="AE72" s="780"/>
      <c r="AF72" s="780"/>
      <c r="AG72" s="780"/>
      <c r="AH72" s="780"/>
      <c r="AI72" s="780"/>
      <c r="AJ72" s="780"/>
      <c r="AK72" s="780"/>
      <c r="AL72" s="780"/>
      <c r="AM72" s="780"/>
      <c r="AN72" s="780"/>
      <c r="AO72" s="780"/>
      <c r="AP72" s="780"/>
      <c r="AQ72" s="780"/>
      <c r="AR72" s="780"/>
      <c r="AS72" s="780"/>
      <c r="AT72" s="780"/>
      <c r="AU72" s="780"/>
      <c r="AV72" s="780"/>
      <c r="AW72" s="780"/>
      <c r="AX72" s="780"/>
      <c r="AY72" s="780"/>
      <c r="AZ72" s="780"/>
      <c r="BA72" s="780"/>
      <c r="BB72" s="780"/>
      <c r="BC72" s="780"/>
      <c r="BD72" s="780"/>
      <c r="BE72" s="780"/>
      <c r="BF72" s="780"/>
      <c r="BG72" s="780"/>
      <c r="BH72" s="780"/>
      <c r="BI72" s="780"/>
      <c r="BJ72" s="780"/>
      <c r="BK72" s="780"/>
      <c r="BL72" s="780"/>
      <c r="BM72" s="780"/>
      <c r="BN72" s="780"/>
      <c r="BO72" s="780"/>
      <c r="BP72" s="780"/>
    </row>
    <row r="73" spans="1:68" s="781" customFormat="1" ht="15.75" hidden="1" customHeight="1" outlineLevel="1" x14ac:dyDescent="0.25">
      <c r="A73" s="777" t="s">
        <v>1267</v>
      </c>
      <c r="B73" s="370"/>
      <c r="C73" s="773"/>
      <c r="D73" s="773"/>
      <c r="E73" s="773"/>
      <c r="F73" s="773"/>
      <c r="G73" s="773"/>
      <c r="H73" s="773"/>
      <c r="I73" s="773"/>
      <c r="J73" s="773"/>
      <c r="K73" s="773"/>
      <c r="L73" s="773"/>
      <c r="M73" s="773"/>
      <c r="N73" s="773"/>
      <c r="O73" s="773"/>
      <c r="P73" s="773"/>
      <c r="Q73" s="773"/>
      <c r="R73" s="780"/>
      <c r="S73" s="780"/>
      <c r="T73" s="780"/>
      <c r="U73" s="780"/>
      <c r="V73" s="780"/>
      <c r="W73" s="780"/>
      <c r="X73" s="780"/>
      <c r="Y73" s="780"/>
      <c r="Z73" s="780"/>
      <c r="AA73" s="780"/>
      <c r="AB73" s="780"/>
      <c r="AC73" s="780"/>
      <c r="AD73" s="780"/>
      <c r="AE73" s="780"/>
      <c r="AF73" s="780"/>
      <c r="AG73" s="780"/>
      <c r="AH73" s="780"/>
      <c r="AI73" s="780"/>
      <c r="AJ73" s="780"/>
      <c r="AK73" s="780"/>
      <c r="AL73" s="780"/>
      <c r="AM73" s="780"/>
      <c r="AN73" s="780"/>
      <c r="AO73" s="780"/>
      <c r="AP73" s="780"/>
      <c r="AQ73" s="780"/>
      <c r="AR73" s="780"/>
      <c r="AS73" s="780"/>
      <c r="AT73" s="780"/>
      <c r="AU73" s="780"/>
      <c r="AV73" s="780"/>
      <c r="AW73" s="780"/>
      <c r="AX73" s="780"/>
      <c r="AY73" s="780"/>
      <c r="AZ73" s="780"/>
      <c r="BA73" s="780"/>
      <c r="BB73" s="780"/>
      <c r="BC73" s="780"/>
      <c r="BD73" s="780"/>
      <c r="BE73" s="780"/>
      <c r="BF73" s="780"/>
      <c r="BG73" s="780"/>
      <c r="BH73" s="780"/>
      <c r="BI73" s="780"/>
      <c r="BJ73" s="780"/>
      <c r="BK73" s="780"/>
      <c r="BL73" s="780"/>
      <c r="BM73" s="780"/>
      <c r="BN73" s="780"/>
      <c r="BO73" s="780"/>
      <c r="BP73" s="780"/>
    </row>
    <row r="74" spans="1:68" s="781" customFormat="1" ht="15.75" hidden="1" customHeight="1" outlineLevel="1" x14ac:dyDescent="0.25">
      <c r="A74" s="777" t="s">
        <v>1267</v>
      </c>
      <c r="B74" s="370"/>
      <c r="C74" s="773"/>
      <c r="D74" s="773"/>
      <c r="E74" s="773"/>
      <c r="F74" s="773"/>
      <c r="G74" s="773"/>
      <c r="H74" s="773"/>
      <c r="I74" s="773"/>
      <c r="J74" s="773"/>
      <c r="K74" s="773"/>
      <c r="L74" s="773"/>
      <c r="M74" s="773"/>
      <c r="N74" s="773"/>
      <c r="O74" s="773"/>
      <c r="P74" s="773"/>
      <c r="Q74" s="773"/>
      <c r="R74" s="780"/>
      <c r="S74" s="780"/>
      <c r="T74" s="780"/>
      <c r="U74" s="780"/>
      <c r="V74" s="780"/>
      <c r="W74" s="780"/>
      <c r="X74" s="780"/>
      <c r="Y74" s="780"/>
      <c r="Z74" s="780"/>
      <c r="AA74" s="780"/>
      <c r="AB74" s="780"/>
      <c r="AC74" s="780"/>
      <c r="AD74" s="780"/>
      <c r="AE74" s="780"/>
      <c r="AF74" s="780"/>
      <c r="AG74" s="780"/>
      <c r="AH74" s="780"/>
      <c r="AI74" s="780"/>
      <c r="AJ74" s="780"/>
      <c r="AK74" s="780"/>
      <c r="AL74" s="780"/>
      <c r="AM74" s="780"/>
      <c r="AN74" s="780"/>
      <c r="AO74" s="780"/>
      <c r="AP74" s="780"/>
      <c r="AQ74" s="780"/>
      <c r="AR74" s="780"/>
      <c r="AS74" s="780"/>
      <c r="AT74" s="780"/>
      <c r="AU74" s="780"/>
      <c r="AV74" s="780"/>
      <c r="AW74" s="780"/>
      <c r="AX74" s="780"/>
      <c r="AY74" s="780"/>
      <c r="AZ74" s="780"/>
      <c r="BA74" s="780"/>
      <c r="BB74" s="780"/>
      <c r="BC74" s="780"/>
      <c r="BD74" s="780"/>
      <c r="BE74" s="780"/>
      <c r="BF74" s="780"/>
      <c r="BG74" s="780"/>
      <c r="BH74" s="780"/>
      <c r="BI74" s="780"/>
      <c r="BJ74" s="780"/>
      <c r="BK74" s="780"/>
      <c r="BL74" s="780"/>
      <c r="BM74" s="780"/>
      <c r="BN74" s="780"/>
      <c r="BO74" s="780"/>
      <c r="BP74" s="780"/>
    </row>
    <row r="75" spans="1:68" s="781" customFormat="1" ht="15.75" hidden="1" customHeight="1" outlineLevel="1" x14ac:dyDescent="0.25">
      <c r="A75" s="777" t="s">
        <v>1267</v>
      </c>
      <c r="B75" s="370"/>
      <c r="C75" s="773"/>
      <c r="D75" s="773"/>
      <c r="E75" s="773"/>
      <c r="F75" s="773"/>
      <c r="G75" s="773"/>
      <c r="H75" s="773"/>
      <c r="I75" s="773"/>
      <c r="J75" s="773"/>
      <c r="K75" s="773"/>
      <c r="L75" s="773"/>
      <c r="M75" s="773"/>
      <c r="N75" s="773"/>
      <c r="O75" s="773"/>
      <c r="P75" s="773"/>
      <c r="Q75" s="773"/>
      <c r="R75" s="780"/>
      <c r="S75" s="780"/>
      <c r="T75" s="780"/>
      <c r="U75" s="780"/>
      <c r="V75" s="780"/>
      <c r="W75" s="780"/>
      <c r="X75" s="780"/>
      <c r="Y75" s="780"/>
      <c r="Z75" s="780"/>
      <c r="AA75" s="780"/>
      <c r="AB75" s="780"/>
      <c r="AC75" s="780"/>
      <c r="AD75" s="780"/>
      <c r="AE75" s="780"/>
      <c r="AF75" s="780"/>
      <c r="AG75" s="780"/>
      <c r="AH75" s="780"/>
      <c r="AI75" s="780"/>
      <c r="AJ75" s="780"/>
      <c r="AK75" s="780"/>
      <c r="AL75" s="780"/>
      <c r="AM75" s="780"/>
      <c r="AN75" s="780"/>
      <c r="AO75" s="780"/>
      <c r="AP75" s="780"/>
      <c r="AQ75" s="780"/>
      <c r="AR75" s="780"/>
      <c r="AS75" s="780"/>
      <c r="AT75" s="780"/>
      <c r="AU75" s="780"/>
      <c r="AV75" s="780"/>
      <c r="AW75" s="780"/>
      <c r="AX75" s="780"/>
      <c r="AY75" s="780"/>
      <c r="AZ75" s="780"/>
      <c r="BA75" s="780"/>
      <c r="BB75" s="780"/>
      <c r="BC75" s="780"/>
      <c r="BD75" s="780"/>
      <c r="BE75" s="780"/>
      <c r="BF75" s="780"/>
      <c r="BG75" s="780"/>
      <c r="BH75" s="780"/>
      <c r="BI75" s="780"/>
      <c r="BJ75" s="780"/>
      <c r="BK75" s="780"/>
      <c r="BL75" s="780"/>
      <c r="BM75" s="780"/>
      <c r="BN75" s="780"/>
      <c r="BO75" s="780"/>
      <c r="BP75" s="780"/>
    </row>
    <row r="76" spans="1:68" s="781" customFormat="1" ht="15.75" hidden="1" customHeight="1" outlineLevel="1" x14ac:dyDescent="0.25">
      <c r="A76" s="777" t="s">
        <v>1267</v>
      </c>
      <c r="B76" s="370"/>
      <c r="C76" s="773"/>
      <c r="D76" s="773"/>
      <c r="E76" s="773"/>
      <c r="F76" s="773"/>
      <c r="G76" s="773"/>
      <c r="H76" s="773"/>
      <c r="I76" s="773"/>
      <c r="J76" s="773"/>
      <c r="K76" s="773"/>
      <c r="L76" s="773"/>
      <c r="M76" s="773"/>
      <c r="N76" s="773"/>
      <c r="O76" s="773"/>
      <c r="P76" s="773"/>
      <c r="Q76" s="773"/>
      <c r="R76" s="780"/>
      <c r="S76" s="780"/>
      <c r="T76" s="780"/>
      <c r="U76" s="780"/>
      <c r="V76" s="780"/>
      <c r="W76" s="780"/>
      <c r="X76" s="780"/>
      <c r="Y76" s="780"/>
      <c r="Z76" s="780"/>
      <c r="AA76" s="780"/>
      <c r="AB76" s="780"/>
      <c r="AC76" s="780"/>
      <c r="AD76" s="780"/>
      <c r="AE76" s="780"/>
      <c r="AF76" s="780"/>
      <c r="AG76" s="780"/>
      <c r="AH76" s="780"/>
      <c r="AI76" s="780"/>
      <c r="AJ76" s="780"/>
      <c r="AK76" s="780"/>
      <c r="AL76" s="780"/>
      <c r="AM76" s="780"/>
      <c r="AN76" s="780"/>
      <c r="AO76" s="780"/>
      <c r="AP76" s="780"/>
      <c r="AQ76" s="780"/>
      <c r="AR76" s="780"/>
      <c r="AS76" s="780"/>
      <c r="AT76" s="780"/>
      <c r="AU76" s="780"/>
      <c r="AV76" s="780"/>
      <c r="AW76" s="780"/>
      <c r="AX76" s="780"/>
      <c r="AY76" s="780"/>
      <c r="AZ76" s="780"/>
      <c r="BA76" s="780"/>
      <c r="BB76" s="780"/>
      <c r="BC76" s="780"/>
      <c r="BD76" s="780"/>
      <c r="BE76" s="780"/>
      <c r="BF76" s="780"/>
      <c r="BG76" s="780"/>
      <c r="BH76" s="780"/>
      <c r="BI76" s="780"/>
      <c r="BJ76" s="780"/>
      <c r="BK76" s="780"/>
      <c r="BL76" s="780"/>
      <c r="BM76" s="780"/>
      <c r="BN76" s="780"/>
      <c r="BO76" s="780"/>
      <c r="BP76" s="780"/>
    </row>
    <row r="77" spans="1:68" s="781" customFormat="1" ht="15.75" hidden="1" customHeight="1" outlineLevel="1" x14ac:dyDescent="0.25">
      <c r="A77" s="777" t="s">
        <v>1267</v>
      </c>
      <c r="B77" s="370"/>
      <c r="C77" s="773"/>
      <c r="D77" s="773"/>
      <c r="E77" s="773"/>
      <c r="F77" s="773"/>
      <c r="G77" s="773"/>
      <c r="H77" s="773"/>
      <c r="I77" s="773"/>
      <c r="J77" s="773"/>
      <c r="K77" s="773"/>
      <c r="L77" s="773"/>
      <c r="M77" s="773"/>
      <c r="N77" s="773"/>
      <c r="O77" s="773"/>
      <c r="P77" s="773"/>
      <c r="Q77" s="773"/>
      <c r="R77" s="780"/>
      <c r="S77" s="780"/>
      <c r="T77" s="780"/>
      <c r="U77" s="780"/>
      <c r="V77" s="780"/>
      <c r="W77" s="780"/>
      <c r="X77" s="780"/>
      <c r="Y77" s="780"/>
      <c r="Z77" s="780"/>
      <c r="AA77" s="780"/>
      <c r="AB77" s="780"/>
      <c r="AC77" s="780"/>
      <c r="AD77" s="780"/>
      <c r="AE77" s="780"/>
      <c r="AF77" s="780"/>
      <c r="AG77" s="780"/>
      <c r="AH77" s="780"/>
      <c r="AI77" s="780"/>
      <c r="AJ77" s="780"/>
      <c r="AK77" s="780"/>
      <c r="AL77" s="780"/>
      <c r="AM77" s="780"/>
      <c r="AN77" s="780"/>
      <c r="AO77" s="780"/>
      <c r="AP77" s="780"/>
      <c r="AQ77" s="780"/>
      <c r="AR77" s="780"/>
      <c r="AS77" s="780"/>
      <c r="AT77" s="780"/>
      <c r="AU77" s="780"/>
      <c r="AV77" s="780"/>
      <c r="AW77" s="780"/>
      <c r="AX77" s="780"/>
      <c r="AY77" s="780"/>
      <c r="AZ77" s="780"/>
      <c r="BA77" s="780"/>
      <c r="BB77" s="780"/>
      <c r="BC77" s="780"/>
      <c r="BD77" s="780"/>
      <c r="BE77" s="780"/>
      <c r="BF77" s="780"/>
      <c r="BG77" s="780"/>
      <c r="BH77" s="780"/>
      <c r="BI77" s="780"/>
      <c r="BJ77" s="780"/>
      <c r="BK77" s="780"/>
      <c r="BL77" s="780"/>
      <c r="BM77" s="780"/>
      <c r="BN77" s="780"/>
      <c r="BO77" s="780"/>
      <c r="BP77" s="780"/>
    </row>
    <row r="78" spans="1:68" s="781" customFormat="1" ht="15.75" hidden="1" customHeight="1" outlineLevel="1" x14ac:dyDescent="0.25">
      <c r="A78" s="777" t="s">
        <v>1267</v>
      </c>
      <c r="B78" s="370"/>
      <c r="C78" s="773"/>
      <c r="D78" s="773"/>
      <c r="E78" s="773"/>
      <c r="F78" s="773"/>
      <c r="G78" s="773"/>
      <c r="H78" s="773"/>
      <c r="I78" s="773"/>
      <c r="J78" s="773"/>
      <c r="K78" s="773"/>
      <c r="L78" s="773"/>
      <c r="M78" s="773"/>
      <c r="N78" s="773"/>
      <c r="O78" s="773"/>
      <c r="P78" s="773"/>
      <c r="Q78" s="773"/>
      <c r="R78" s="780"/>
      <c r="S78" s="780"/>
      <c r="T78" s="780"/>
      <c r="U78" s="780"/>
      <c r="V78" s="780"/>
      <c r="W78" s="780"/>
      <c r="X78" s="780"/>
      <c r="Y78" s="780"/>
      <c r="Z78" s="780"/>
      <c r="AA78" s="780"/>
      <c r="AB78" s="780"/>
      <c r="AC78" s="780"/>
      <c r="AD78" s="780"/>
      <c r="AE78" s="780"/>
      <c r="AF78" s="780"/>
      <c r="AG78" s="780"/>
      <c r="AH78" s="780"/>
      <c r="AI78" s="780"/>
      <c r="AJ78" s="780"/>
      <c r="AK78" s="780"/>
      <c r="AL78" s="780"/>
      <c r="AM78" s="780"/>
      <c r="AN78" s="780"/>
      <c r="AO78" s="780"/>
      <c r="AP78" s="780"/>
      <c r="AQ78" s="780"/>
      <c r="AR78" s="780"/>
      <c r="AS78" s="780"/>
      <c r="AT78" s="780"/>
      <c r="AU78" s="780"/>
      <c r="AV78" s="780"/>
      <c r="AW78" s="780"/>
      <c r="AX78" s="780"/>
      <c r="AY78" s="780"/>
      <c r="AZ78" s="780"/>
      <c r="BA78" s="780"/>
      <c r="BB78" s="780"/>
      <c r="BC78" s="780"/>
      <c r="BD78" s="780"/>
      <c r="BE78" s="780"/>
      <c r="BF78" s="780"/>
      <c r="BG78" s="780"/>
      <c r="BH78" s="780"/>
      <c r="BI78" s="780"/>
      <c r="BJ78" s="780"/>
      <c r="BK78" s="780"/>
      <c r="BL78" s="780"/>
      <c r="BM78" s="780"/>
      <c r="BN78" s="780"/>
      <c r="BO78" s="780"/>
      <c r="BP78" s="780"/>
    </row>
    <row r="79" spans="1:68" s="781" customFormat="1" ht="15.75" hidden="1" customHeight="1" outlineLevel="1" x14ac:dyDescent="0.25">
      <c r="A79" s="777" t="s">
        <v>1267</v>
      </c>
      <c r="B79" s="370"/>
      <c r="C79" s="773"/>
      <c r="D79" s="773"/>
      <c r="E79" s="773"/>
      <c r="F79" s="773"/>
      <c r="G79" s="773"/>
      <c r="H79" s="773"/>
      <c r="I79" s="773"/>
      <c r="J79" s="773"/>
      <c r="K79" s="773"/>
      <c r="L79" s="773"/>
      <c r="M79" s="773"/>
      <c r="N79" s="773"/>
      <c r="O79" s="773"/>
      <c r="P79" s="773"/>
      <c r="Q79" s="773"/>
      <c r="R79" s="780"/>
      <c r="S79" s="780"/>
      <c r="T79" s="780"/>
      <c r="U79" s="780"/>
      <c r="V79" s="780"/>
      <c r="W79" s="780"/>
      <c r="X79" s="780"/>
      <c r="Y79" s="780"/>
      <c r="Z79" s="780"/>
      <c r="AA79" s="780"/>
      <c r="AB79" s="780"/>
      <c r="AC79" s="780"/>
      <c r="AD79" s="780"/>
      <c r="AE79" s="780"/>
      <c r="AF79" s="780"/>
      <c r="AG79" s="780"/>
      <c r="AH79" s="780"/>
      <c r="AI79" s="780"/>
      <c r="AJ79" s="780"/>
      <c r="AK79" s="780"/>
      <c r="AL79" s="780"/>
      <c r="AM79" s="780"/>
      <c r="AN79" s="780"/>
      <c r="AO79" s="780"/>
      <c r="AP79" s="780"/>
      <c r="AQ79" s="780"/>
      <c r="AR79" s="780"/>
      <c r="AS79" s="780"/>
      <c r="AT79" s="780"/>
      <c r="AU79" s="780"/>
      <c r="AV79" s="780"/>
      <c r="AW79" s="780"/>
      <c r="AX79" s="780"/>
      <c r="AY79" s="780"/>
      <c r="AZ79" s="780"/>
      <c r="BA79" s="780"/>
      <c r="BB79" s="780"/>
      <c r="BC79" s="780"/>
      <c r="BD79" s="780"/>
      <c r="BE79" s="780"/>
      <c r="BF79" s="780"/>
      <c r="BG79" s="780"/>
      <c r="BH79" s="780"/>
      <c r="BI79" s="780"/>
      <c r="BJ79" s="780"/>
      <c r="BK79" s="780"/>
      <c r="BL79" s="780"/>
      <c r="BM79" s="780"/>
      <c r="BN79" s="780"/>
      <c r="BO79" s="780"/>
      <c r="BP79" s="780"/>
    </row>
    <row r="80" spans="1:68" s="781" customFormat="1" ht="15.75" hidden="1" customHeight="1" outlineLevel="1" x14ac:dyDescent="0.25">
      <c r="A80" s="777" t="s">
        <v>1267</v>
      </c>
      <c r="B80" s="370"/>
      <c r="C80" s="773"/>
      <c r="D80" s="773"/>
      <c r="E80" s="773"/>
      <c r="F80" s="773"/>
      <c r="G80" s="773"/>
      <c r="H80" s="773"/>
      <c r="I80" s="773"/>
      <c r="J80" s="773"/>
      <c r="K80" s="773"/>
      <c r="L80" s="773"/>
      <c r="M80" s="773"/>
      <c r="N80" s="773"/>
      <c r="O80" s="773"/>
      <c r="P80" s="773"/>
      <c r="Q80" s="773"/>
      <c r="R80" s="780"/>
      <c r="S80" s="780"/>
      <c r="T80" s="780"/>
      <c r="U80" s="780"/>
      <c r="V80" s="780"/>
      <c r="W80" s="780"/>
      <c r="X80" s="780"/>
      <c r="Y80" s="780"/>
      <c r="Z80" s="780"/>
      <c r="AA80" s="780"/>
      <c r="AB80" s="780"/>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780"/>
      <c r="AY80" s="780"/>
      <c r="AZ80" s="780"/>
      <c r="BA80" s="780"/>
      <c r="BB80" s="780"/>
      <c r="BC80" s="780"/>
      <c r="BD80" s="780"/>
      <c r="BE80" s="780"/>
      <c r="BF80" s="780"/>
      <c r="BG80" s="780"/>
      <c r="BH80" s="780"/>
      <c r="BI80" s="780"/>
      <c r="BJ80" s="780"/>
      <c r="BK80" s="780"/>
      <c r="BL80" s="780"/>
      <c r="BM80" s="780"/>
      <c r="BN80" s="780"/>
      <c r="BO80" s="780"/>
      <c r="BP80" s="780"/>
    </row>
    <row r="81" spans="1:68" s="781" customFormat="1" ht="15.75" hidden="1" customHeight="1" outlineLevel="1" x14ac:dyDescent="0.25">
      <c r="A81" s="777" t="s">
        <v>1267</v>
      </c>
      <c r="B81" s="370"/>
      <c r="C81" s="773"/>
      <c r="D81" s="773"/>
      <c r="E81" s="773"/>
      <c r="F81" s="773"/>
      <c r="G81" s="773"/>
      <c r="H81" s="773"/>
      <c r="I81" s="773"/>
      <c r="J81" s="773"/>
      <c r="K81" s="773"/>
      <c r="L81" s="773"/>
      <c r="M81" s="773"/>
      <c r="N81" s="773"/>
      <c r="O81" s="773"/>
      <c r="P81" s="773"/>
      <c r="Q81" s="773"/>
      <c r="R81" s="780"/>
      <c r="S81" s="780"/>
      <c r="T81" s="780"/>
      <c r="U81" s="780"/>
      <c r="V81" s="780"/>
      <c r="W81" s="780"/>
      <c r="X81" s="780"/>
      <c r="Y81" s="780"/>
      <c r="Z81" s="780"/>
      <c r="AA81" s="780"/>
      <c r="AB81" s="780"/>
      <c r="AC81" s="780"/>
      <c r="AD81" s="780"/>
      <c r="AE81" s="780"/>
      <c r="AF81" s="780"/>
      <c r="AG81" s="780"/>
      <c r="AH81" s="780"/>
      <c r="AI81" s="780"/>
      <c r="AJ81" s="780"/>
      <c r="AK81" s="780"/>
      <c r="AL81" s="780"/>
      <c r="AM81" s="780"/>
      <c r="AN81" s="780"/>
      <c r="AO81" s="780"/>
      <c r="AP81" s="780"/>
      <c r="AQ81" s="780"/>
      <c r="AR81" s="780"/>
      <c r="AS81" s="780"/>
      <c r="AT81" s="780"/>
      <c r="AU81" s="780"/>
      <c r="AV81" s="780"/>
      <c r="AW81" s="780"/>
      <c r="AX81" s="780"/>
      <c r="AY81" s="780"/>
      <c r="AZ81" s="780"/>
      <c r="BA81" s="780"/>
      <c r="BB81" s="780"/>
      <c r="BC81" s="780"/>
      <c r="BD81" s="780"/>
      <c r="BE81" s="780"/>
      <c r="BF81" s="780"/>
      <c r="BG81" s="780"/>
      <c r="BH81" s="780"/>
      <c r="BI81" s="780"/>
      <c r="BJ81" s="780"/>
      <c r="BK81" s="780"/>
      <c r="BL81" s="780"/>
      <c r="BM81" s="780"/>
      <c r="BN81" s="780"/>
      <c r="BO81" s="780"/>
      <c r="BP81" s="780"/>
    </row>
    <row r="82" spans="1:68" s="781" customFormat="1" ht="15.75" hidden="1" customHeight="1" outlineLevel="1" x14ac:dyDescent="0.25">
      <c r="A82" s="777" t="s">
        <v>1267</v>
      </c>
      <c r="B82" s="370"/>
      <c r="C82" s="773"/>
      <c r="D82" s="773"/>
      <c r="E82" s="773"/>
      <c r="F82" s="773"/>
      <c r="G82" s="773"/>
      <c r="H82" s="773"/>
      <c r="I82" s="773"/>
      <c r="J82" s="773"/>
      <c r="K82" s="773"/>
      <c r="L82" s="773"/>
      <c r="M82" s="773"/>
      <c r="N82" s="773"/>
      <c r="O82" s="773"/>
      <c r="P82" s="773"/>
      <c r="Q82" s="773"/>
      <c r="R82" s="780"/>
      <c r="S82" s="780"/>
      <c r="T82" s="780"/>
      <c r="U82" s="780"/>
      <c r="V82" s="780"/>
      <c r="W82" s="780"/>
      <c r="X82" s="780"/>
      <c r="Y82" s="780"/>
      <c r="Z82" s="780"/>
      <c r="AA82" s="780"/>
      <c r="AB82" s="780"/>
      <c r="AC82" s="780"/>
      <c r="AD82" s="780"/>
      <c r="AE82" s="780"/>
      <c r="AF82" s="780"/>
      <c r="AG82" s="780"/>
      <c r="AH82" s="780"/>
      <c r="AI82" s="780"/>
      <c r="AJ82" s="780"/>
      <c r="AK82" s="780"/>
      <c r="AL82" s="780"/>
      <c r="AM82" s="780"/>
      <c r="AN82" s="780"/>
      <c r="AO82" s="780"/>
      <c r="AP82" s="780"/>
      <c r="AQ82" s="780"/>
      <c r="AR82" s="780"/>
      <c r="AS82" s="780"/>
      <c r="AT82" s="780"/>
      <c r="AU82" s="780"/>
      <c r="AV82" s="780"/>
      <c r="AW82" s="780"/>
      <c r="AX82" s="780"/>
      <c r="AY82" s="780"/>
      <c r="AZ82" s="780"/>
      <c r="BA82" s="780"/>
      <c r="BB82" s="780"/>
      <c r="BC82" s="780"/>
      <c r="BD82" s="780"/>
      <c r="BE82" s="780"/>
      <c r="BF82" s="780"/>
      <c r="BG82" s="780"/>
      <c r="BH82" s="780"/>
      <c r="BI82" s="780"/>
      <c r="BJ82" s="780"/>
      <c r="BK82" s="780"/>
      <c r="BL82" s="780"/>
      <c r="BM82" s="780"/>
      <c r="BN82" s="780"/>
      <c r="BO82" s="780"/>
      <c r="BP82" s="780"/>
    </row>
    <row r="83" spans="1:68" s="781" customFormat="1" ht="15.75" hidden="1" customHeight="1" outlineLevel="1" x14ac:dyDescent="0.25">
      <c r="A83" s="777" t="s">
        <v>1267</v>
      </c>
      <c r="B83" s="370"/>
      <c r="C83" s="773"/>
      <c r="D83" s="773"/>
      <c r="E83" s="773"/>
      <c r="F83" s="773"/>
      <c r="G83" s="773"/>
      <c r="H83" s="773"/>
      <c r="I83" s="773"/>
      <c r="J83" s="773"/>
      <c r="K83" s="773"/>
      <c r="L83" s="773"/>
      <c r="M83" s="773"/>
      <c r="N83" s="773"/>
      <c r="O83" s="773"/>
      <c r="P83" s="773"/>
      <c r="Q83" s="773"/>
      <c r="R83" s="780"/>
      <c r="S83" s="780"/>
      <c r="T83" s="780"/>
      <c r="U83" s="780"/>
      <c r="V83" s="780"/>
      <c r="W83" s="780"/>
      <c r="X83" s="780"/>
      <c r="Y83" s="780"/>
      <c r="Z83" s="780"/>
      <c r="AA83" s="780"/>
      <c r="AB83" s="780"/>
      <c r="AC83" s="780"/>
      <c r="AD83" s="780"/>
      <c r="AE83" s="780"/>
      <c r="AF83" s="780"/>
      <c r="AG83" s="780"/>
      <c r="AH83" s="780"/>
      <c r="AI83" s="780"/>
      <c r="AJ83" s="780"/>
      <c r="AK83" s="780"/>
      <c r="AL83" s="780"/>
      <c r="AM83" s="780"/>
      <c r="AN83" s="780"/>
      <c r="AO83" s="780"/>
      <c r="AP83" s="780"/>
      <c r="AQ83" s="780"/>
      <c r="AR83" s="780"/>
      <c r="AS83" s="780"/>
      <c r="AT83" s="780"/>
      <c r="AU83" s="780"/>
      <c r="AV83" s="780"/>
      <c r="AW83" s="780"/>
      <c r="AX83" s="780"/>
      <c r="AY83" s="780"/>
      <c r="AZ83" s="780"/>
      <c r="BA83" s="780"/>
      <c r="BB83" s="780"/>
      <c r="BC83" s="780"/>
      <c r="BD83" s="780"/>
      <c r="BE83" s="780"/>
      <c r="BF83" s="780"/>
      <c r="BG83" s="780"/>
      <c r="BH83" s="780"/>
      <c r="BI83" s="780"/>
      <c r="BJ83" s="780"/>
      <c r="BK83" s="780"/>
      <c r="BL83" s="780"/>
      <c r="BM83" s="780"/>
      <c r="BN83" s="780"/>
      <c r="BO83" s="780"/>
      <c r="BP83" s="780"/>
    </row>
    <row r="84" spans="1:68" s="781" customFormat="1" ht="15.75" hidden="1" customHeight="1" outlineLevel="1" x14ac:dyDescent="0.25">
      <c r="A84" s="777" t="s">
        <v>1267</v>
      </c>
      <c r="B84" s="370"/>
      <c r="C84" s="773"/>
      <c r="D84" s="773"/>
      <c r="E84" s="773"/>
      <c r="F84" s="773"/>
      <c r="G84" s="773"/>
      <c r="H84" s="773"/>
      <c r="I84" s="773"/>
      <c r="J84" s="773"/>
      <c r="K84" s="773"/>
      <c r="L84" s="773"/>
      <c r="M84" s="773"/>
      <c r="N84" s="773"/>
      <c r="O84" s="773"/>
      <c r="P84" s="773"/>
      <c r="Q84" s="773"/>
      <c r="R84" s="780"/>
      <c r="S84" s="780"/>
      <c r="T84" s="780"/>
      <c r="U84" s="780"/>
      <c r="V84" s="780"/>
      <c r="W84" s="780"/>
      <c r="X84" s="780"/>
      <c r="Y84" s="780"/>
      <c r="Z84" s="780"/>
      <c r="AA84" s="780"/>
      <c r="AB84" s="780"/>
      <c r="AC84" s="780"/>
      <c r="AD84" s="780"/>
      <c r="AE84" s="780"/>
      <c r="AF84" s="780"/>
      <c r="AG84" s="780"/>
      <c r="AH84" s="780"/>
      <c r="AI84" s="780"/>
      <c r="AJ84" s="780"/>
      <c r="AK84" s="780"/>
      <c r="AL84" s="780"/>
      <c r="AM84" s="780"/>
      <c r="AN84" s="780"/>
      <c r="AO84" s="780"/>
      <c r="AP84" s="780"/>
      <c r="AQ84" s="780"/>
      <c r="AR84" s="780"/>
      <c r="AS84" s="780"/>
      <c r="AT84" s="780"/>
      <c r="AU84" s="780"/>
      <c r="AV84" s="780"/>
      <c r="AW84" s="780"/>
      <c r="AX84" s="780"/>
      <c r="AY84" s="780"/>
      <c r="AZ84" s="780"/>
      <c r="BA84" s="780"/>
      <c r="BB84" s="780"/>
      <c r="BC84" s="780"/>
      <c r="BD84" s="780"/>
      <c r="BE84" s="780"/>
      <c r="BF84" s="780"/>
      <c r="BG84" s="780"/>
      <c r="BH84" s="780"/>
      <c r="BI84" s="780"/>
      <c r="BJ84" s="780"/>
      <c r="BK84" s="780"/>
      <c r="BL84" s="780"/>
      <c r="BM84" s="780"/>
      <c r="BN84" s="780"/>
      <c r="BO84" s="780"/>
      <c r="BP84" s="780"/>
    </row>
    <row r="85" spans="1:68" s="781" customFormat="1" ht="15.75" hidden="1" customHeight="1" outlineLevel="1" x14ac:dyDescent="0.25">
      <c r="A85" s="777" t="s">
        <v>1267</v>
      </c>
      <c r="B85" s="370"/>
      <c r="C85" s="773"/>
      <c r="D85" s="773"/>
      <c r="E85" s="773"/>
      <c r="F85" s="773"/>
      <c r="G85" s="773"/>
      <c r="H85" s="773"/>
      <c r="I85" s="773"/>
      <c r="J85" s="773"/>
      <c r="K85" s="773"/>
      <c r="L85" s="773"/>
      <c r="M85" s="773"/>
      <c r="N85" s="773"/>
      <c r="O85" s="773"/>
      <c r="P85" s="773"/>
      <c r="Q85" s="773"/>
      <c r="R85" s="780"/>
      <c r="S85" s="780"/>
      <c r="T85" s="780"/>
      <c r="U85" s="780"/>
      <c r="V85" s="780"/>
      <c r="W85" s="780"/>
      <c r="X85" s="780"/>
      <c r="Y85" s="780"/>
      <c r="Z85" s="780"/>
      <c r="AA85" s="780"/>
      <c r="AB85" s="780"/>
      <c r="AC85" s="780"/>
      <c r="AD85" s="780"/>
      <c r="AE85" s="780"/>
      <c r="AF85" s="780"/>
      <c r="AG85" s="780"/>
      <c r="AH85" s="780"/>
      <c r="AI85" s="780"/>
      <c r="AJ85" s="780"/>
      <c r="AK85" s="780"/>
      <c r="AL85" s="780"/>
      <c r="AM85" s="780"/>
      <c r="AN85" s="780"/>
      <c r="AO85" s="780"/>
      <c r="AP85" s="780"/>
      <c r="AQ85" s="780"/>
      <c r="AR85" s="780"/>
      <c r="AS85" s="780"/>
      <c r="AT85" s="780"/>
      <c r="AU85" s="780"/>
      <c r="AV85" s="780"/>
      <c r="AW85" s="780"/>
      <c r="AX85" s="780"/>
      <c r="AY85" s="780"/>
      <c r="AZ85" s="780"/>
      <c r="BA85" s="780"/>
      <c r="BB85" s="780"/>
      <c r="BC85" s="780"/>
      <c r="BD85" s="780"/>
      <c r="BE85" s="780"/>
      <c r="BF85" s="780"/>
      <c r="BG85" s="780"/>
      <c r="BH85" s="780"/>
      <c r="BI85" s="780"/>
      <c r="BJ85" s="780"/>
      <c r="BK85" s="780"/>
      <c r="BL85" s="780"/>
      <c r="BM85" s="780"/>
      <c r="BN85" s="780"/>
      <c r="BO85" s="780"/>
      <c r="BP85" s="780"/>
    </row>
    <row r="86" spans="1:68" s="781" customFormat="1" ht="15.75" customHeight="1" collapsed="1" x14ac:dyDescent="0.25">
      <c r="A86" s="777" t="s">
        <v>872</v>
      </c>
      <c r="B86" s="370" t="s">
        <v>844</v>
      </c>
      <c r="C86" s="773"/>
      <c r="D86" s="773"/>
      <c r="E86" s="773"/>
      <c r="F86" s="773"/>
      <c r="G86" s="773"/>
      <c r="H86" s="773"/>
      <c r="I86" s="773"/>
      <c r="J86" s="773"/>
      <c r="K86" s="773"/>
      <c r="L86" s="773"/>
      <c r="M86" s="773"/>
      <c r="N86" s="773"/>
      <c r="O86" s="773"/>
      <c r="P86" s="773"/>
      <c r="Q86" s="773"/>
      <c r="R86" s="780"/>
      <c r="S86" s="780"/>
      <c r="T86" s="780"/>
      <c r="U86" s="780"/>
      <c r="V86" s="780"/>
      <c r="W86" s="780"/>
      <c r="X86" s="780"/>
      <c r="Y86" s="780"/>
      <c r="Z86" s="780"/>
      <c r="AA86" s="780"/>
      <c r="AB86" s="780"/>
      <c r="AC86" s="780"/>
      <c r="AD86" s="780"/>
      <c r="AE86" s="780"/>
      <c r="AF86" s="780"/>
      <c r="AG86" s="780"/>
      <c r="AH86" s="780"/>
      <c r="AI86" s="780"/>
      <c r="AJ86" s="780"/>
      <c r="AK86" s="780"/>
      <c r="AL86" s="780"/>
      <c r="AM86" s="780"/>
      <c r="AN86" s="780"/>
      <c r="AO86" s="780"/>
      <c r="AP86" s="780"/>
      <c r="AQ86" s="780"/>
      <c r="AR86" s="780"/>
      <c r="AS86" s="780"/>
      <c r="AT86" s="780"/>
      <c r="AU86" s="780"/>
      <c r="AV86" s="780"/>
      <c r="AW86" s="780"/>
      <c r="AX86" s="780"/>
      <c r="AY86" s="780"/>
      <c r="AZ86" s="780"/>
      <c r="BA86" s="780"/>
      <c r="BB86" s="780"/>
      <c r="BC86" s="780"/>
      <c r="BD86" s="780"/>
      <c r="BE86" s="780"/>
      <c r="BF86" s="780"/>
      <c r="BG86" s="780"/>
      <c r="BH86" s="780"/>
      <c r="BI86" s="780"/>
      <c r="BJ86" s="780"/>
      <c r="BK86" s="780"/>
      <c r="BL86" s="780"/>
      <c r="BM86" s="780"/>
      <c r="BN86" s="780"/>
      <c r="BO86" s="780"/>
      <c r="BP86" s="780"/>
    </row>
    <row r="87" spans="1:68" s="781" customFormat="1" ht="15.75" customHeight="1" x14ac:dyDescent="0.25">
      <c r="A87" s="777" t="s">
        <v>873</v>
      </c>
      <c r="B87" s="370" t="s">
        <v>874</v>
      </c>
      <c r="C87" s="773"/>
      <c r="D87" s="773"/>
      <c r="E87" s="773"/>
      <c r="F87" s="773"/>
      <c r="G87" s="773"/>
      <c r="H87" s="773"/>
      <c r="I87" s="773"/>
      <c r="J87" s="773"/>
      <c r="K87" s="773"/>
      <c r="L87" s="773"/>
      <c r="M87" s="773"/>
      <c r="N87" s="773"/>
      <c r="O87" s="773"/>
      <c r="P87" s="773"/>
      <c r="Q87" s="773"/>
      <c r="R87" s="780"/>
      <c r="S87" s="780"/>
      <c r="T87" s="780"/>
      <c r="U87" s="780"/>
      <c r="V87" s="780"/>
      <c r="W87" s="780"/>
      <c r="X87" s="780"/>
      <c r="Y87" s="780"/>
      <c r="Z87" s="780"/>
      <c r="AA87" s="780"/>
      <c r="AB87" s="780"/>
      <c r="AC87" s="780"/>
      <c r="AD87" s="780"/>
      <c r="AE87" s="780"/>
      <c r="AF87" s="780"/>
      <c r="AG87" s="780"/>
      <c r="AH87" s="780"/>
      <c r="AI87" s="780"/>
      <c r="AJ87" s="780"/>
      <c r="AK87" s="780"/>
      <c r="AL87" s="780"/>
      <c r="AM87" s="780"/>
      <c r="AN87" s="780"/>
      <c r="AO87" s="780"/>
      <c r="AP87" s="780"/>
      <c r="AQ87" s="780"/>
      <c r="AR87" s="780"/>
      <c r="AS87" s="780"/>
      <c r="AT87" s="780"/>
      <c r="AU87" s="780"/>
      <c r="AV87" s="780"/>
      <c r="AW87" s="780"/>
      <c r="AX87" s="780"/>
      <c r="AY87" s="780"/>
      <c r="AZ87" s="780"/>
      <c r="BA87" s="780"/>
      <c r="BB87" s="780"/>
      <c r="BC87" s="780"/>
      <c r="BD87" s="780"/>
      <c r="BE87" s="780"/>
      <c r="BF87" s="780"/>
      <c r="BG87" s="780"/>
      <c r="BH87" s="780"/>
      <c r="BI87" s="780"/>
      <c r="BJ87" s="780"/>
      <c r="BK87" s="780"/>
      <c r="BL87" s="780"/>
      <c r="BM87" s="780"/>
      <c r="BN87" s="780"/>
      <c r="BO87" s="780"/>
      <c r="BP87" s="780"/>
    </row>
    <row r="88" spans="1:68" s="781" customFormat="1" ht="15.75" x14ac:dyDescent="0.25">
      <c r="A88" s="777" t="s">
        <v>875</v>
      </c>
      <c r="B88" s="370" t="s">
        <v>876</v>
      </c>
      <c r="C88" s="783">
        <f>C48+C49+C50+C51+C52+C86+C87</f>
        <v>0</v>
      </c>
      <c r="D88" s="783">
        <f t="shared" ref="D88:Q88" si="3">D48+D49+D50+D51+D52+D86+D87</f>
        <v>0</v>
      </c>
      <c r="E88" s="783">
        <f t="shared" si="3"/>
        <v>0</v>
      </c>
      <c r="F88" s="783">
        <f t="shared" si="3"/>
        <v>0</v>
      </c>
      <c r="G88" s="783">
        <f t="shared" si="3"/>
        <v>0</v>
      </c>
      <c r="H88" s="783">
        <f t="shared" si="3"/>
        <v>0</v>
      </c>
      <c r="I88" s="783">
        <f t="shared" si="3"/>
        <v>0</v>
      </c>
      <c r="J88" s="783">
        <f t="shared" si="3"/>
        <v>0</v>
      </c>
      <c r="K88" s="783">
        <f t="shared" si="3"/>
        <v>0</v>
      </c>
      <c r="L88" s="783">
        <f t="shared" si="3"/>
        <v>0</v>
      </c>
      <c r="M88" s="783">
        <f t="shared" si="3"/>
        <v>0</v>
      </c>
      <c r="N88" s="783">
        <f t="shared" si="3"/>
        <v>0</v>
      </c>
      <c r="O88" s="783">
        <f t="shared" si="3"/>
        <v>0</v>
      </c>
      <c r="P88" s="783">
        <f t="shared" si="3"/>
        <v>0</v>
      </c>
      <c r="Q88" s="783">
        <f t="shared" si="3"/>
        <v>0</v>
      </c>
      <c r="R88" s="780"/>
      <c r="S88" s="780"/>
      <c r="T88" s="780"/>
      <c r="U88" s="780"/>
      <c r="V88" s="780"/>
      <c r="W88" s="780"/>
      <c r="X88" s="780"/>
      <c r="Y88" s="780"/>
      <c r="Z88" s="780"/>
      <c r="AA88" s="780"/>
      <c r="AB88" s="780"/>
      <c r="AC88" s="780"/>
      <c r="AD88" s="780"/>
      <c r="AE88" s="780"/>
      <c r="AF88" s="780"/>
      <c r="AG88" s="780"/>
      <c r="AH88" s="780"/>
      <c r="AI88" s="780"/>
      <c r="AJ88" s="780"/>
      <c r="AK88" s="780"/>
      <c r="AL88" s="780"/>
      <c r="AM88" s="780"/>
      <c r="AN88" s="780"/>
      <c r="AO88" s="780"/>
      <c r="AP88" s="780"/>
      <c r="AQ88" s="780"/>
      <c r="AR88" s="780"/>
      <c r="AS88" s="780"/>
      <c r="AT88" s="780"/>
      <c r="AU88" s="780"/>
      <c r="AV88" s="780"/>
      <c r="AW88" s="780"/>
      <c r="AX88" s="780"/>
      <c r="AY88" s="780"/>
      <c r="AZ88" s="780"/>
      <c r="BA88" s="780"/>
      <c r="BB88" s="780"/>
      <c r="BC88" s="780"/>
      <c r="BD88" s="780"/>
      <c r="BE88" s="780"/>
      <c r="BF88" s="780"/>
      <c r="BG88" s="780"/>
      <c r="BH88" s="780"/>
      <c r="BI88" s="780"/>
      <c r="BJ88" s="780"/>
      <c r="BK88" s="780"/>
      <c r="BL88" s="780"/>
      <c r="BM88" s="780"/>
      <c r="BN88" s="780"/>
      <c r="BO88" s="780"/>
      <c r="BP88" s="780"/>
    </row>
    <row r="89" spans="1:68" s="781" customFormat="1" ht="31.5" x14ac:dyDescent="0.25">
      <c r="A89" s="777" t="s">
        <v>237</v>
      </c>
      <c r="B89" s="370" t="s">
        <v>977</v>
      </c>
      <c r="C89" s="783">
        <f>C46-C88</f>
        <v>0</v>
      </c>
      <c r="D89" s="783">
        <f t="shared" ref="D89:Q89" si="4">D46-D88</f>
        <v>0</v>
      </c>
      <c r="E89" s="783">
        <f t="shared" si="4"/>
        <v>0</v>
      </c>
      <c r="F89" s="783">
        <f t="shared" si="4"/>
        <v>0</v>
      </c>
      <c r="G89" s="783">
        <f t="shared" si="4"/>
        <v>0</v>
      </c>
      <c r="H89" s="783">
        <f t="shared" si="4"/>
        <v>0</v>
      </c>
      <c r="I89" s="783">
        <f t="shared" si="4"/>
        <v>0</v>
      </c>
      <c r="J89" s="783">
        <f t="shared" si="4"/>
        <v>0</v>
      </c>
      <c r="K89" s="783">
        <f t="shared" si="4"/>
        <v>0</v>
      </c>
      <c r="L89" s="783">
        <f t="shared" si="4"/>
        <v>0</v>
      </c>
      <c r="M89" s="783">
        <f t="shared" si="4"/>
        <v>0</v>
      </c>
      <c r="N89" s="783">
        <f t="shared" si="4"/>
        <v>0</v>
      </c>
      <c r="O89" s="783">
        <f t="shared" si="4"/>
        <v>0</v>
      </c>
      <c r="P89" s="783">
        <f t="shared" si="4"/>
        <v>0</v>
      </c>
      <c r="Q89" s="783">
        <f t="shared" si="4"/>
        <v>0</v>
      </c>
      <c r="R89" s="780"/>
      <c r="S89" s="780"/>
      <c r="T89" s="780"/>
      <c r="U89" s="780"/>
      <c r="V89" s="780"/>
      <c r="W89" s="780"/>
      <c r="X89" s="780"/>
      <c r="Y89" s="780"/>
      <c r="Z89" s="780"/>
      <c r="AA89" s="780"/>
      <c r="AB89" s="780"/>
      <c r="AC89" s="780"/>
      <c r="AD89" s="780"/>
      <c r="AE89" s="780"/>
      <c r="AF89" s="780"/>
      <c r="AG89" s="780"/>
      <c r="AH89" s="780"/>
      <c r="AI89" s="780"/>
      <c r="AJ89" s="780"/>
      <c r="AK89" s="780"/>
      <c r="AL89" s="780"/>
      <c r="AM89" s="780"/>
      <c r="AN89" s="780"/>
      <c r="AO89" s="780"/>
      <c r="AP89" s="780"/>
      <c r="AQ89" s="780"/>
      <c r="AR89" s="780"/>
      <c r="AS89" s="780"/>
      <c r="AT89" s="780"/>
      <c r="AU89" s="780"/>
      <c r="AV89" s="780"/>
      <c r="AW89" s="780"/>
      <c r="AX89" s="780"/>
      <c r="AY89" s="780"/>
      <c r="AZ89" s="780"/>
      <c r="BA89" s="780"/>
      <c r="BB89" s="780"/>
      <c r="BC89" s="780"/>
      <c r="BD89" s="780"/>
      <c r="BE89" s="780"/>
      <c r="BF89" s="780"/>
      <c r="BG89" s="780"/>
      <c r="BH89" s="780"/>
      <c r="BI89" s="780"/>
      <c r="BJ89" s="780"/>
      <c r="BK89" s="780"/>
      <c r="BL89" s="780"/>
      <c r="BM89" s="780"/>
      <c r="BN89" s="780"/>
      <c r="BO89" s="780"/>
      <c r="BP89" s="780"/>
    </row>
    <row r="90" spans="1:68" s="781" customFormat="1" ht="31.5" x14ac:dyDescent="0.25">
      <c r="A90" s="777" t="s">
        <v>248</v>
      </c>
      <c r="B90" s="370" t="s">
        <v>877</v>
      </c>
      <c r="C90" s="783">
        <f>C7+C46-C88</f>
        <v>0</v>
      </c>
      <c r="D90" s="783">
        <f t="shared" ref="D90:Q90" si="5">D7+D46-D88</f>
        <v>0</v>
      </c>
      <c r="E90" s="783">
        <f t="shared" si="5"/>
        <v>0</v>
      </c>
      <c r="F90" s="783">
        <f t="shared" si="5"/>
        <v>0</v>
      </c>
      <c r="G90" s="783">
        <f t="shared" si="5"/>
        <v>0</v>
      </c>
      <c r="H90" s="783">
        <f t="shared" si="5"/>
        <v>0</v>
      </c>
      <c r="I90" s="783">
        <f t="shared" si="5"/>
        <v>0</v>
      </c>
      <c r="J90" s="783">
        <f t="shared" si="5"/>
        <v>0</v>
      </c>
      <c r="K90" s="783">
        <f t="shared" si="5"/>
        <v>0</v>
      </c>
      <c r="L90" s="783">
        <f t="shared" si="5"/>
        <v>0</v>
      </c>
      <c r="M90" s="783">
        <f t="shared" si="5"/>
        <v>0</v>
      </c>
      <c r="N90" s="783">
        <f t="shared" si="5"/>
        <v>0</v>
      </c>
      <c r="O90" s="783">
        <f t="shared" si="5"/>
        <v>0</v>
      </c>
      <c r="P90" s="783">
        <f t="shared" si="5"/>
        <v>0</v>
      </c>
      <c r="Q90" s="783">
        <f t="shared" si="5"/>
        <v>0</v>
      </c>
      <c r="R90" s="780"/>
      <c r="S90" s="780"/>
      <c r="T90" s="780"/>
      <c r="U90" s="780"/>
      <c r="V90" s="780"/>
      <c r="W90" s="780"/>
      <c r="X90" s="780"/>
      <c r="Y90" s="780"/>
      <c r="Z90" s="780"/>
      <c r="AA90" s="780"/>
      <c r="AB90" s="780"/>
      <c r="AC90" s="780"/>
      <c r="AD90" s="780"/>
      <c r="AE90" s="780"/>
      <c r="AF90" s="780"/>
      <c r="AG90" s="780"/>
      <c r="AH90" s="780"/>
      <c r="AI90" s="780"/>
      <c r="AJ90" s="780"/>
      <c r="AK90" s="780"/>
      <c r="AL90" s="780"/>
      <c r="AM90" s="780"/>
      <c r="AN90" s="780"/>
      <c r="AO90" s="780"/>
      <c r="AP90" s="780"/>
      <c r="AQ90" s="780"/>
      <c r="AR90" s="780"/>
      <c r="AS90" s="780"/>
      <c r="AT90" s="780"/>
      <c r="AU90" s="780"/>
      <c r="AV90" s="780"/>
      <c r="AW90" s="780"/>
      <c r="AX90" s="780"/>
      <c r="AY90" s="780"/>
      <c r="AZ90" s="780"/>
      <c r="BA90" s="780"/>
      <c r="BB90" s="780"/>
      <c r="BC90" s="780"/>
      <c r="BD90" s="780"/>
      <c r="BE90" s="780"/>
      <c r="BF90" s="780"/>
      <c r="BG90" s="780"/>
      <c r="BH90" s="780"/>
      <c r="BI90" s="780"/>
      <c r="BJ90" s="780"/>
      <c r="BK90" s="780"/>
      <c r="BL90" s="780"/>
      <c r="BM90" s="780"/>
      <c r="BN90" s="780"/>
      <c r="BO90" s="780"/>
      <c r="BP90" s="780"/>
    </row>
    <row r="91" spans="1:68" ht="19.5" x14ac:dyDescent="0.25">
      <c r="A91" s="438"/>
      <c r="R91" s="784"/>
      <c r="S91" s="784"/>
      <c r="T91" s="784"/>
      <c r="U91" s="784"/>
      <c r="V91" s="784"/>
      <c r="W91" s="784"/>
      <c r="X91" s="784"/>
      <c r="Y91" s="784"/>
      <c r="Z91" s="784"/>
      <c r="AA91" s="784"/>
      <c r="AB91" s="784"/>
      <c r="AC91" s="784"/>
      <c r="AD91" s="784"/>
      <c r="AE91" s="784"/>
      <c r="AF91" s="784"/>
      <c r="AG91" s="784"/>
      <c r="AH91" s="784"/>
      <c r="AI91" s="784"/>
      <c r="AJ91" s="784"/>
      <c r="AK91" s="784"/>
      <c r="AL91" s="784"/>
      <c r="AM91" s="784"/>
      <c r="AN91" s="784"/>
      <c r="AO91" s="784"/>
      <c r="AP91" s="784"/>
      <c r="AQ91" s="784"/>
      <c r="AR91" s="784"/>
      <c r="AS91" s="784"/>
      <c r="AT91" s="784"/>
      <c r="AU91" s="784"/>
      <c r="AV91" s="784"/>
      <c r="AW91" s="784"/>
      <c r="AX91" s="784"/>
      <c r="AY91" s="784"/>
      <c r="AZ91" s="784"/>
      <c r="BA91" s="784"/>
      <c r="BB91" s="784"/>
      <c r="BC91" s="784"/>
      <c r="BD91" s="784"/>
      <c r="BE91" s="784"/>
      <c r="BF91" s="784"/>
      <c r="BG91" s="784"/>
      <c r="BH91" s="784"/>
      <c r="BI91" s="784"/>
      <c r="BJ91" s="784"/>
      <c r="BK91" s="784"/>
      <c r="BL91" s="784"/>
      <c r="BM91" s="784"/>
      <c r="BN91" s="784"/>
      <c r="BO91" s="784"/>
      <c r="BP91" s="784"/>
    </row>
    <row r="92" spans="1:68" ht="19.5" x14ac:dyDescent="0.25">
      <c r="A92" s="439" t="s">
        <v>1663</v>
      </c>
      <c r="R92" s="784"/>
      <c r="S92" s="784"/>
      <c r="T92" s="784"/>
      <c r="U92" s="784"/>
      <c r="V92" s="784"/>
      <c r="W92" s="784"/>
      <c r="X92" s="784"/>
      <c r="Y92" s="784"/>
      <c r="Z92" s="784"/>
      <c r="AA92" s="784"/>
      <c r="AB92" s="784"/>
      <c r="AC92" s="784"/>
      <c r="AD92" s="784"/>
      <c r="AE92" s="784"/>
      <c r="AF92" s="784"/>
      <c r="AG92" s="784"/>
      <c r="AH92" s="784"/>
      <c r="AI92" s="784"/>
      <c r="AJ92" s="784"/>
      <c r="AK92" s="784"/>
      <c r="AL92" s="784"/>
      <c r="AM92" s="784"/>
      <c r="AN92" s="784"/>
      <c r="AO92" s="784"/>
      <c r="AP92" s="784"/>
      <c r="AQ92" s="784"/>
      <c r="AR92" s="784"/>
      <c r="AS92" s="784"/>
      <c r="AT92" s="784"/>
      <c r="AU92" s="784"/>
      <c r="AV92" s="784"/>
      <c r="AW92" s="784"/>
      <c r="AX92" s="784"/>
      <c r="AY92" s="784"/>
      <c r="AZ92" s="784"/>
      <c r="BA92" s="784"/>
      <c r="BB92" s="784"/>
      <c r="BC92" s="784"/>
      <c r="BD92" s="784"/>
      <c r="BE92" s="784"/>
      <c r="BF92" s="784"/>
      <c r="BG92" s="784"/>
      <c r="BH92" s="784"/>
      <c r="BI92" s="784"/>
      <c r="BJ92" s="784"/>
      <c r="BK92" s="784"/>
      <c r="BL92" s="784"/>
      <c r="BM92" s="784"/>
      <c r="BN92" s="784"/>
      <c r="BO92" s="784"/>
      <c r="BP92" s="784"/>
    </row>
    <row r="93" spans="1:68" ht="19.5" x14ac:dyDescent="0.25">
      <c r="A93" s="437"/>
      <c r="R93" s="784"/>
      <c r="S93" s="784"/>
      <c r="T93" s="784"/>
      <c r="U93" s="784"/>
      <c r="V93" s="784"/>
      <c r="W93" s="784"/>
      <c r="X93" s="784"/>
      <c r="Y93" s="784"/>
      <c r="Z93" s="784"/>
      <c r="AA93" s="784"/>
      <c r="AB93" s="784"/>
      <c r="AC93" s="784"/>
      <c r="AD93" s="784"/>
      <c r="AE93" s="784"/>
      <c r="AF93" s="784"/>
      <c r="AG93" s="784"/>
      <c r="AH93" s="784"/>
      <c r="AI93" s="784"/>
      <c r="AJ93" s="784"/>
      <c r="AK93" s="784"/>
      <c r="AL93" s="784"/>
      <c r="AM93" s="784"/>
      <c r="AN93" s="784"/>
      <c r="AO93" s="784"/>
      <c r="AP93" s="784"/>
      <c r="AQ93" s="784"/>
      <c r="AR93" s="784"/>
      <c r="AS93" s="784"/>
      <c r="AT93" s="784"/>
      <c r="AU93" s="784"/>
      <c r="AV93" s="784"/>
      <c r="AW93" s="784"/>
      <c r="AX93" s="784"/>
      <c r="AY93" s="784"/>
      <c r="AZ93" s="784"/>
      <c r="BA93" s="784"/>
      <c r="BB93" s="784"/>
      <c r="BC93" s="784"/>
      <c r="BD93" s="784"/>
      <c r="BE93" s="784"/>
      <c r="BF93" s="784"/>
      <c r="BG93" s="784"/>
      <c r="BH93" s="784"/>
      <c r="BI93" s="784"/>
      <c r="BJ93" s="784"/>
      <c r="BK93" s="784"/>
      <c r="BL93" s="784"/>
      <c r="BM93" s="784"/>
      <c r="BN93" s="784"/>
      <c r="BO93" s="784"/>
      <c r="BP93" s="784"/>
    </row>
    <row r="94" spans="1:68" ht="19.5" x14ac:dyDescent="0.25">
      <c r="A94" s="650" t="s">
        <v>878</v>
      </c>
      <c r="B94" s="35"/>
      <c r="C94" s="35"/>
      <c r="D94" s="35"/>
      <c r="E94" s="35"/>
      <c r="F94" s="35"/>
      <c r="G94" s="35"/>
      <c r="H94" s="35"/>
      <c r="I94" s="35"/>
      <c r="J94" s="35"/>
      <c r="K94" s="35"/>
      <c r="L94" s="35"/>
      <c r="M94" s="35"/>
      <c r="N94" s="35"/>
      <c r="O94" s="35"/>
      <c r="P94" s="35"/>
      <c r="Q94" s="35"/>
    </row>
    <row r="95" spans="1:68" ht="18" x14ac:dyDescent="0.25">
      <c r="A95" s="785" t="s">
        <v>1664</v>
      </c>
      <c r="B95" s="35"/>
      <c r="C95" s="35"/>
      <c r="D95" s="35"/>
      <c r="E95" s="35"/>
      <c r="F95" s="35"/>
      <c r="G95" s="35"/>
      <c r="H95" s="35"/>
      <c r="I95" s="35"/>
      <c r="J95" s="35"/>
      <c r="K95" s="35"/>
      <c r="L95" s="35"/>
      <c r="M95" s="35"/>
      <c r="N95" s="35"/>
      <c r="O95" s="35"/>
      <c r="P95" s="35"/>
      <c r="Q95" s="35"/>
    </row>
    <row r="96" spans="1:68" ht="19.5" x14ac:dyDescent="0.25">
      <c r="A96" s="650" t="s">
        <v>1665</v>
      </c>
      <c r="B96" s="35"/>
      <c r="C96" s="35"/>
      <c r="D96" s="35"/>
      <c r="E96" s="35"/>
      <c r="F96" s="35"/>
      <c r="G96" s="35"/>
      <c r="H96" s="35"/>
      <c r="I96" s="35"/>
      <c r="J96" s="35"/>
      <c r="K96" s="35"/>
      <c r="L96" s="35"/>
      <c r="M96" s="35"/>
      <c r="N96" s="35"/>
      <c r="O96" s="35"/>
      <c r="P96" s="35"/>
      <c r="Q96" s="35"/>
    </row>
    <row r="97" spans="1:17" ht="19.5" x14ac:dyDescent="0.25">
      <c r="A97" s="648"/>
      <c r="B97" s="35"/>
      <c r="C97" s="35"/>
      <c r="D97" s="35"/>
      <c r="E97" s="35"/>
      <c r="F97" s="35"/>
      <c r="G97" s="35"/>
      <c r="H97" s="35"/>
      <c r="I97" s="35"/>
      <c r="J97" s="35"/>
      <c r="K97" s="35"/>
      <c r="L97" s="35"/>
      <c r="M97" s="35"/>
      <c r="N97" s="35"/>
      <c r="O97" s="35"/>
      <c r="P97" s="35"/>
      <c r="Q97" s="35"/>
    </row>
    <row r="98" spans="1:17" ht="63.75" customHeight="1" x14ac:dyDescent="0.25">
      <c r="A98" s="1341" t="s">
        <v>1666</v>
      </c>
      <c r="B98" s="1341"/>
      <c r="C98" s="1341"/>
      <c r="D98" s="1341"/>
      <c r="E98" s="1341"/>
      <c r="F98" s="1341"/>
      <c r="G98" s="1341"/>
      <c r="H98" s="1341"/>
      <c r="I98" s="1341"/>
      <c r="J98" s="1341"/>
      <c r="K98" s="1341"/>
      <c r="L98" s="1341"/>
      <c r="M98" s="1341"/>
      <c r="N98" s="1341"/>
      <c r="O98" s="1341"/>
      <c r="P98" s="1341"/>
      <c r="Q98" s="1341"/>
    </row>
    <row r="99" spans="1:17" x14ac:dyDescent="0.25">
      <c r="A99" s="1341" t="s">
        <v>1667</v>
      </c>
      <c r="B99" s="1341"/>
      <c r="C99" s="1341"/>
      <c r="D99" s="1341"/>
      <c r="E99" s="1341"/>
      <c r="F99" s="1341"/>
      <c r="G99" s="1341"/>
      <c r="H99" s="1341"/>
      <c r="I99" s="1341"/>
      <c r="J99" s="1341"/>
      <c r="K99" s="1341"/>
      <c r="L99" s="1341"/>
      <c r="M99" s="1341"/>
      <c r="N99" s="1341"/>
      <c r="O99" s="1341"/>
      <c r="P99" s="1341"/>
      <c r="Q99" s="1341"/>
    </row>
    <row r="100" spans="1:17" x14ac:dyDescent="0.25">
      <c r="A100" s="1341" t="s">
        <v>1668</v>
      </c>
      <c r="B100" s="1341"/>
      <c r="C100" s="1341"/>
      <c r="D100" s="1341"/>
      <c r="E100" s="1341"/>
      <c r="F100" s="1341"/>
      <c r="G100" s="1341"/>
      <c r="H100" s="1341"/>
      <c r="I100" s="1341"/>
      <c r="J100" s="1341"/>
      <c r="K100" s="1341"/>
      <c r="L100" s="1341"/>
      <c r="M100" s="1341"/>
      <c r="N100" s="1341"/>
      <c r="O100" s="1341"/>
      <c r="P100" s="1341"/>
      <c r="Q100" s="1341"/>
    </row>
    <row r="101" spans="1:17" x14ac:dyDescent="0.25">
      <c r="A101" s="35"/>
      <c r="B101" s="35"/>
      <c r="C101" s="35"/>
      <c r="D101" s="35"/>
      <c r="E101" s="35"/>
      <c r="F101" s="35"/>
      <c r="G101" s="35"/>
      <c r="H101" s="35"/>
      <c r="I101" s="35"/>
      <c r="J101" s="35"/>
      <c r="K101" s="35"/>
      <c r="L101" s="35"/>
      <c r="M101" s="35"/>
      <c r="N101" s="35"/>
      <c r="O101" s="35"/>
      <c r="P101" s="35"/>
      <c r="Q101" s="35"/>
    </row>
    <row r="102" spans="1:17" ht="91.5" customHeight="1" x14ac:dyDescent="0.25">
      <c r="A102" s="1334"/>
      <c r="B102" s="1334"/>
      <c r="C102" s="1334"/>
      <c r="D102" s="1334"/>
      <c r="E102" s="1334"/>
      <c r="F102" s="1334"/>
      <c r="G102" s="1334"/>
      <c r="H102" s="1334"/>
      <c r="I102" s="1334"/>
      <c r="J102" s="1334"/>
      <c r="K102" s="1334"/>
      <c r="L102" s="1334"/>
      <c r="M102" s="1334"/>
      <c r="N102" s="1334"/>
      <c r="O102" s="1334"/>
      <c r="P102" s="1334"/>
      <c r="Q102" s="1334"/>
    </row>
  </sheetData>
  <sheetProtection formatCells="0" formatColumns="0" formatRows="0" insertColumns="0" deleteColumns="0"/>
  <mergeCells count="7">
    <mergeCell ref="A102:Q102"/>
    <mergeCell ref="A2:Q2"/>
    <mergeCell ref="B5:B6"/>
    <mergeCell ref="C5:Q5"/>
    <mergeCell ref="A100:Q100"/>
    <mergeCell ref="A98:Q98"/>
    <mergeCell ref="A99:Q99"/>
  </mergeCells>
  <hyperlinks>
    <hyperlink ref="A95" location="_ftn2" display="_ftn2"/>
    <hyperlink ref="A96" location="_ftn3" display="_ftn3"/>
    <hyperlink ref="A99" location="_ftnref2" display="_ftnref2"/>
    <hyperlink ref="A100" location="_ftnref3" display="_ftnref3"/>
    <hyperlink ref="A98" location="_ftnref1" display="_ftnref1"/>
    <hyperlink ref="C11" location="_ftn1" display="_ftn1"/>
    <hyperlink ref="A35" location="_ftn2" display="_ftn2"/>
    <hyperlink ref="A36" location="_ftn3" display="_ftn3"/>
    <hyperlink ref="A38" location="_ftnref1" display="_ftnref1"/>
    <hyperlink ref="A39" location="_ftnref2" display="_ftnref2"/>
    <hyperlink ref="A40" location="_ftnref3" display="_ftnref3"/>
    <hyperlink ref="C5" location="_ftn1" display="_ftn1"/>
    <hyperlink ref="A77" location="_ftn2" display="_ftn2"/>
    <hyperlink ref="A78" location="_ftn3" display="_ftn3"/>
    <hyperlink ref="A80" location="_ftnref1" display="_ftnref1"/>
    <hyperlink ref="A81" location="_ftnref2" display="_ftnref2"/>
    <hyperlink ref="A82" location="_ftnref3" display="_ftnref3"/>
  </hyperlinks>
  <pageMargins left="0.7" right="0.7" top="0.75" bottom="0.75" header="0.3" footer="0.3"/>
  <pageSetup paperSize="9" scale="65" fitToHeight="0" orientation="landscape" r:id="rId1"/>
  <colBreaks count="1" manualBreakCount="1">
    <brk id="1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rgb="FFFFC000"/>
  </sheetPr>
  <dimension ref="A1:P106"/>
  <sheetViews>
    <sheetView view="pageBreakPreview" topLeftCell="A67" zoomScale="60" zoomScaleNormal="100" workbookViewId="0">
      <selection activeCell="C97" sqref="C97"/>
    </sheetView>
  </sheetViews>
  <sheetFormatPr defaultRowHeight="15.75" outlineLevelRow="1" x14ac:dyDescent="0.25"/>
  <cols>
    <col min="1" max="1" width="33.7109375" style="371" customWidth="1"/>
    <col min="2" max="2" width="13.140625" style="371" customWidth="1"/>
    <col min="3" max="3" width="14.28515625" style="371" customWidth="1"/>
    <col min="4" max="4" width="16.42578125" style="371" customWidth="1"/>
    <col min="5" max="5" width="15.42578125" style="371" customWidth="1"/>
    <col min="6" max="7" width="14.5703125" style="371" customWidth="1"/>
    <col min="8" max="9" width="13.5703125" style="371" customWidth="1"/>
    <col min="10" max="10" width="15.5703125" style="371" customWidth="1"/>
    <col min="11" max="11" width="13.5703125" style="371" customWidth="1"/>
    <col min="12" max="16384" width="9.140625" style="371"/>
  </cols>
  <sheetData>
    <row r="1" spans="1:11" x14ac:dyDescent="0.25">
      <c r="A1" s="399"/>
      <c r="B1" s="374"/>
      <c r="C1" s="374"/>
      <c r="D1" s="374"/>
      <c r="E1" s="374"/>
      <c r="J1" s="406"/>
    </row>
    <row r="2" spans="1:11" x14ac:dyDescent="0.25">
      <c r="A2" s="1384" t="s">
        <v>1497</v>
      </c>
      <c r="B2" s="1384"/>
      <c r="C2" s="1384"/>
      <c r="D2" s="1384"/>
      <c r="E2" s="1384"/>
      <c r="F2" s="1384"/>
      <c r="G2" s="1384"/>
      <c r="H2" s="1384"/>
      <c r="I2" s="1384"/>
      <c r="J2" s="1384"/>
      <c r="K2" s="1384"/>
    </row>
    <row r="3" spans="1:11" x14ac:dyDescent="0.25">
      <c r="A3" s="1376" t="s">
        <v>1260</v>
      </c>
      <c r="B3" s="1376"/>
      <c r="C3" s="1376"/>
      <c r="D3" s="1376"/>
      <c r="E3" s="1376"/>
      <c r="F3" s="1376"/>
      <c r="G3" s="1376"/>
      <c r="H3" s="1376"/>
      <c r="I3" s="1376"/>
      <c r="J3" s="1376"/>
      <c r="K3" s="1376"/>
    </row>
    <row r="4" spans="1:11" ht="14.25" customHeight="1" x14ac:dyDescent="0.25">
      <c r="A4" s="375"/>
      <c r="B4" s="374"/>
      <c r="C4" s="374"/>
      <c r="D4" s="374"/>
      <c r="E4" s="374"/>
      <c r="K4" s="371" t="s">
        <v>1261</v>
      </c>
    </row>
    <row r="5" spans="1:11" x14ac:dyDescent="0.25">
      <c r="J5" s="375" t="s">
        <v>340</v>
      </c>
    </row>
    <row r="6" spans="1:11" ht="51" customHeight="1" x14ac:dyDescent="0.25">
      <c r="A6" s="1375" t="s">
        <v>1253</v>
      </c>
      <c r="B6" s="1377"/>
      <c r="C6" s="1377"/>
      <c r="D6" s="1354"/>
      <c r="E6" s="361" t="s">
        <v>778</v>
      </c>
      <c r="F6" s="1375" t="s">
        <v>834</v>
      </c>
      <c r="G6" s="1354"/>
      <c r="H6" s="1375" t="s">
        <v>1271</v>
      </c>
      <c r="I6" s="1354"/>
      <c r="J6" s="1375" t="s">
        <v>835</v>
      </c>
      <c r="K6" s="1354"/>
    </row>
    <row r="7" spans="1:11" x14ac:dyDescent="0.25">
      <c r="A7" s="1342" t="s">
        <v>779</v>
      </c>
      <c r="B7" s="1342"/>
      <c r="C7" s="1342"/>
      <c r="D7" s="1342"/>
      <c r="E7" s="370"/>
      <c r="F7" s="1370"/>
      <c r="G7" s="1371"/>
      <c r="H7" s="1370"/>
      <c r="I7" s="1371"/>
      <c r="J7" s="1370"/>
      <c r="K7" s="1371"/>
    </row>
    <row r="8" spans="1:11" x14ac:dyDescent="0.25">
      <c r="A8" s="1342" t="s">
        <v>780</v>
      </c>
      <c r="B8" s="1342"/>
      <c r="C8" s="1342"/>
      <c r="D8" s="1342"/>
      <c r="E8" s="361" t="s">
        <v>781</v>
      </c>
      <c r="F8" s="1372">
        <f>SUM(F9:G12)</f>
        <v>0</v>
      </c>
      <c r="G8" s="1373"/>
      <c r="H8" s="1372">
        <f>SUM(H9:I12)</f>
        <v>0</v>
      </c>
      <c r="I8" s="1373"/>
      <c r="J8" s="1372">
        <f>SUM(J9:K12)</f>
        <v>0</v>
      </c>
      <c r="K8" s="1373"/>
    </row>
    <row r="9" spans="1:11" ht="31.5" customHeight="1" x14ac:dyDescent="0.25">
      <c r="A9" s="1342" t="s">
        <v>782</v>
      </c>
      <c r="B9" s="1342"/>
      <c r="C9" s="1342"/>
      <c r="D9" s="1342"/>
      <c r="E9" s="361" t="s">
        <v>783</v>
      </c>
      <c r="F9" s="1370"/>
      <c r="G9" s="1371"/>
      <c r="H9" s="1370"/>
      <c r="I9" s="1371"/>
      <c r="J9" s="1370"/>
      <c r="K9" s="1371"/>
    </row>
    <row r="10" spans="1:11" ht="15.75" customHeight="1" x14ac:dyDescent="0.25">
      <c r="A10" s="1342" t="s">
        <v>784</v>
      </c>
      <c r="B10" s="1342"/>
      <c r="C10" s="1342"/>
      <c r="D10" s="1342"/>
      <c r="E10" s="361" t="s">
        <v>785</v>
      </c>
      <c r="F10" s="1370"/>
      <c r="G10" s="1371"/>
      <c r="H10" s="1370"/>
      <c r="I10" s="1371"/>
      <c r="J10" s="1370"/>
      <c r="K10" s="1371"/>
    </row>
    <row r="11" spans="1:11" x14ac:dyDescent="0.25">
      <c r="A11" s="1342" t="s">
        <v>786</v>
      </c>
      <c r="B11" s="1342"/>
      <c r="C11" s="1342"/>
      <c r="D11" s="1342"/>
      <c r="E11" s="361" t="s">
        <v>787</v>
      </c>
      <c r="F11" s="1370"/>
      <c r="G11" s="1371"/>
      <c r="H11" s="1370"/>
      <c r="I11" s="1371"/>
      <c r="J11" s="1370"/>
      <c r="K11" s="1371"/>
    </row>
    <row r="12" spans="1:11" ht="33" customHeight="1" x14ac:dyDescent="0.25">
      <c r="A12" s="1342" t="s">
        <v>788</v>
      </c>
      <c r="B12" s="1342"/>
      <c r="C12" s="1342"/>
      <c r="D12" s="1342"/>
      <c r="E12" s="361" t="s">
        <v>789</v>
      </c>
      <c r="F12" s="1370"/>
      <c r="G12" s="1371"/>
      <c r="H12" s="1370"/>
      <c r="I12" s="1371"/>
      <c r="J12" s="1370"/>
      <c r="K12" s="1371"/>
    </row>
    <row r="13" spans="1:11" x14ac:dyDescent="0.25">
      <c r="A13" s="1342" t="s">
        <v>790</v>
      </c>
      <c r="B13" s="1342"/>
      <c r="C13" s="1342"/>
      <c r="D13" s="1342"/>
      <c r="E13" s="361" t="s">
        <v>791</v>
      </c>
      <c r="F13" s="1372">
        <f>SUM(F14:G21)</f>
        <v>0</v>
      </c>
      <c r="G13" s="1373"/>
      <c r="H13" s="1372">
        <f>SUM(H14:I21)</f>
        <v>0</v>
      </c>
      <c r="I13" s="1373"/>
      <c r="J13" s="1372">
        <f>SUM(J14:K21)</f>
        <v>0</v>
      </c>
      <c r="K13" s="1373"/>
    </row>
    <row r="14" spans="1:11" x14ac:dyDescent="0.25">
      <c r="A14" s="1342" t="s">
        <v>792</v>
      </c>
      <c r="B14" s="1342"/>
      <c r="C14" s="1342"/>
      <c r="D14" s="1342"/>
      <c r="E14" s="361" t="s">
        <v>793</v>
      </c>
      <c r="F14" s="1370"/>
      <c r="G14" s="1371"/>
      <c r="H14" s="1370"/>
      <c r="I14" s="1371"/>
      <c r="J14" s="1370"/>
      <c r="K14" s="1371"/>
    </row>
    <row r="15" spans="1:11" x14ac:dyDescent="0.25">
      <c r="A15" s="1342" t="s">
        <v>794</v>
      </c>
      <c r="B15" s="1342"/>
      <c r="C15" s="1342"/>
      <c r="D15" s="1342"/>
      <c r="E15" s="361" t="s">
        <v>795</v>
      </c>
      <c r="F15" s="1370"/>
      <c r="G15" s="1371"/>
      <c r="H15" s="1370"/>
      <c r="I15" s="1371"/>
      <c r="J15" s="1370"/>
      <c r="K15" s="1371"/>
    </row>
    <row r="16" spans="1:11" x14ac:dyDescent="0.25">
      <c r="A16" s="1342" t="s">
        <v>796</v>
      </c>
      <c r="B16" s="1342"/>
      <c r="C16" s="1342"/>
      <c r="D16" s="1342"/>
      <c r="E16" s="361" t="s">
        <v>797</v>
      </c>
      <c r="F16" s="1370"/>
      <c r="G16" s="1371"/>
      <c r="H16" s="1370"/>
      <c r="I16" s="1371"/>
      <c r="J16" s="1370"/>
      <c r="K16" s="1371"/>
    </row>
    <row r="17" spans="1:11" ht="15.75" customHeight="1" x14ac:dyDescent="0.25">
      <c r="A17" s="1342" t="s">
        <v>798</v>
      </c>
      <c r="B17" s="1342"/>
      <c r="C17" s="1342"/>
      <c r="D17" s="1342"/>
      <c r="E17" s="361" t="s">
        <v>799</v>
      </c>
      <c r="F17" s="1370"/>
      <c r="G17" s="1371"/>
      <c r="H17" s="1370"/>
      <c r="I17" s="1371"/>
      <c r="J17" s="1370"/>
      <c r="K17" s="1371"/>
    </row>
    <row r="18" spans="1:11" x14ac:dyDescent="0.25">
      <c r="A18" s="1342" t="s">
        <v>800</v>
      </c>
      <c r="B18" s="1342"/>
      <c r="C18" s="1342"/>
      <c r="D18" s="1342"/>
      <c r="E18" s="361" t="s">
        <v>801</v>
      </c>
      <c r="F18" s="1370"/>
      <c r="G18" s="1371"/>
      <c r="H18" s="1370"/>
      <c r="I18" s="1371"/>
      <c r="J18" s="1370"/>
      <c r="K18" s="1371"/>
    </row>
    <row r="19" spans="1:11" x14ac:dyDescent="0.25">
      <c r="A19" s="1342" t="s">
        <v>304</v>
      </c>
      <c r="B19" s="1342"/>
      <c r="C19" s="1342"/>
      <c r="D19" s="1342"/>
      <c r="E19" s="361" t="s">
        <v>802</v>
      </c>
      <c r="F19" s="1370"/>
      <c r="G19" s="1371"/>
      <c r="H19" s="1370"/>
      <c r="I19" s="1371"/>
      <c r="J19" s="1370"/>
      <c r="K19" s="1371"/>
    </row>
    <row r="20" spans="1:11" ht="15.75" customHeight="1" x14ac:dyDescent="0.25">
      <c r="A20" s="1342" t="s">
        <v>803</v>
      </c>
      <c r="B20" s="1342"/>
      <c r="C20" s="1342"/>
      <c r="D20" s="1342"/>
      <c r="E20" s="361" t="s">
        <v>804</v>
      </c>
      <c r="F20" s="1370"/>
      <c r="G20" s="1371"/>
      <c r="H20" s="1370"/>
      <c r="I20" s="1371"/>
      <c r="J20" s="1370"/>
      <c r="K20" s="1371"/>
    </row>
    <row r="21" spans="1:11" x14ac:dyDescent="0.25">
      <c r="A21" s="1342" t="s">
        <v>805</v>
      </c>
      <c r="B21" s="1342"/>
      <c r="C21" s="1342"/>
      <c r="D21" s="1342"/>
      <c r="E21" s="361" t="s">
        <v>806</v>
      </c>
      <c r="F21" s="1370"/>
      <c r="G21" s="1371"/>
      <c r="H21" s="1370"/>
      <c r="I21" s="1371"/>
      <c r="J21" s="1370"/>
      <c r="K21" s="1371"/>
    </row>
    <row r="22" spans="1:11" x14ac:dyDescent="0.25">
      <c r="A22" s="1342" t="s">
        <v>807</v>
      </c>
      <c r="B22" s="1342"/>
      <c r="C22" s="1342"/>
      <c r="D22" s="1342"/>
      <c r="E22" s="361" t="s">
        <v>808</v>
      </c>
      <c r="F22" s="1372">
        <f>F8+F13</f>
        <v>0</v>
      </c>
      <c r="G22" s="1373"/>
      <c r="H22" s="1372">
        <f>H8+H13</f>
        <v>0</v>
      </c>
      <c r="I22" s="1373"/>
      <c r="J22" s="1372">
        <f>J8+J13</f>
        <v>0</v>
      </c>
      <c r="K22" s="1373"/>
    </row>
    <row r="23" spans="1:11" ht="15.75" customHeight="1" x14ac:dyDescent="0.25">
      <c r="A23" s="1342" t="s">
        <v>809</v>
      </c>
      <c r="B23" s="1342"/>
      <c r="C23" s="1342"/>
      <c r="D23" s="1342"/>
      <c r="E23" s="370"/>
      <c r="F23" s="1370"/>
      <c r="G23" s="1371"/>
      <c r="H23" s="1370"/>
      <c r="I23" s="1371"/>
      <c r="J23" s="1370"/>
      <c r="K23" s="1371"/>
    </row>
    <row r="24" spans="1:11" x14ac:dyDescent="0.25">
      <c r="A24" s="1342" t="s">
        <v>810</v>
      </c>
      <c r="B24" s="1342"/>
      <c r="C24" s="1342"/>
      <c r="D24" s="1342"/>
      <c r="E24" s="361" t="s">
        <v>811</v>
      </c>
      <c r="F24" s="1372"/>
      <c r="G24" s="1373"/>
      <c r="H24" s="1372"/>
      <c r="I24" s="1373"/>
      <c r="J24" s="1372"/>
      <c r="K24" s="1373"/>
    </row>
    <row r="25" spans="1:11" ht="15.75" customHeight="1" x14ac:dyDescent="0.25">
      <c r="A25" s="1342" t="s">
        <v>812</v>
      </c>
      <c r="B25" s="1342"/>
      <c r="C25" s="1342"/>
      <c r="D25" s="1342"/>
      <c r="E25" s="361" t="s">
        <v>813</v>
      </c>
      <c r="F25" s="1372">
        <f>SUM(F26:G29)</f>
        <v>0</v>
      </c>
      <c r="G25" s="1373"/>
      <c r="H25" s="1372">
        <f>SUM(H26:I29)</f>
        <v>0</v>
      </c>
      <c r="I25" s="1373"/>
      <c r="J25" s="1372">
        <f>SUM(J26:K29)</f>
        <v>0</v>
      </c>
      <c r="K25" s="1373"/>
    </row>
    <row r="26" spans="1:11" ht="15.75" customHeight="1" x14ac:dyDescent="0.25">
      <c r="A26" s="1342" t="s">
        <v>814</v>
      </c>
      <c r="B26" s="1342"/>
      <c r="C26" s="1342"/>
      <c r="D26" s="1342"/>
      <c r="E26" s="361" t="s">
        <v>815</v>
      </c>
      <c r="F26" s="1370"/>
      <c r="G26" s="1371"/>
      <c r="H26" s="1370"/>
      <c r="I26" s="1371"/>
      <c r="J26" s="1370"/>
      <c r="K26" s="1371"/>
    </row>
    <row r="27" spans="1:11" ht="15.75" customHeight="1" x14ac:dyDescent="0.25">
      <c r="A27" s="1342" t="s">
        <v>816</v>
      </c>
      <c r="B27" s="1342"/>
      <c r="C27" s="1342"/>
      <c r="D27" s="1342"/>
      <c r="E27" s="361" t="s">
        <v>817</v>
      </c>
      <c r="F27" s="1370"/>
      <c r="G27" s="1371"/>
      <c r="H27" s="1370"/>
      <c r="I27" s="1371"/>
      <c r="J27" s="1370"/>
      <c r="K27" s="1371"/>
    </row>
    <row r="28" spans="1:11" x14ac:dyDescent="0.25">
      <c r="A28" s="1342" t="s">
        <v>818</v>
      </c>
      <c r="B28" s="1342"/>
      <c r="C28" s="1342"/>
      <c r="D28" s="1342"/>
      <c r="E28" s="361" t="s">
        <v>819</v>
      </c>
      <c r="F28" s="1370"/>
      <c r="G28" s="1371"/>
      <c r="H28" s="1370"/>
      <c r="I28" s="1371"/>
      <c r="J28" s="1370"/>
      <c r="K28" s="1371"/>
    </row>
    <row r="29" spans="1:11" ht="15.75" customHeight="1" x14ac:dyDescent="0.25">
      <c r="A29" s="1342" t="s">
        <v>820</v>
      </c>
      <c r="B29" s="1342"/>
      <c r="C29" s="1342"/>
      <c r="D29" s="1342"/>
      <c r="E29" s="361" t="s">
        <v>821</v>
      </c>
      <c r="F29" s="1370"/>
      <c r="G29" s="1371"/>
      <c r="H29" s="1370"/>
      <c r="I29" s="1371"/>
      <c r="J29" s="1370"/>
      <c r="K29" s="1371"/>
    </row>
    <row r="30" spans="1:11" ht="15.75" customHeight="1" x14ac:dyDescent="0.25">
      <c r="A30" s="1342" t="s">
        <v>822</v>
      </c>
      <c r="B30" s="1342"/>
      <c r="C30" s="1342"/>
      <c r="D30" s="1342"/>
      <c r="E30" s="361" t="s">
        <v>823</v>
      </c>
      <c r="F30" s="1372">
        <f>SUM(F31:G33)</f>
        <v>0</v>
      </c>
      <c r="G30" s="1373"/>
      <c r="H30" s="1372">
        <f t="shared" ref="H30" si="0">SUM(H31:I33)</f>
        <v>0</v>
      </c>
      <c r="I30" s="1373"/>
      <c r="J30" s="1372">
        <f t="shared" ref="J30" si="1">SUM(J31:K33)</f>
        <v>0</v>
      </c>
      <c r="K30" s="1373"/>
    </row>
    <row r="31" spans="1:11" x14ac:dyDescent="0.25">
      <c r="A31" s="1342" t="s">
        <v>824</v>
      </c>
      <c r="B31" s="1342"/>
      <c r="C31" s="1342"/>
      <c r="D31" s="1342"/>
      <c r="E31" s="361" t="s">
        <v>825</v>
      </c>
      <c r="F31" s="1370"/>
      <c r="G31" s="1371"/>
      <c r="H31" s="1370"/>
      <c r="I31" s="1371"/>
      <c r="J31" s="1370"/>
      <c r="K31" s="1371"/>
    </row>
    <row r="32" spans="1:11" ht="15.75" customHeight="1" x14ac:dyDescent="0.25">
      <c r="A32" s="1342" t="s">
        <v>826</v>
      </c>
      <c r="B32" s="1342"/>
      <c r="C32" s="1342"/>
      <c r="D32" s="1342"/>
      <c r="E32" s="361" t="s">
        <v>827</v>
      </c>
      <c r="F32" s="1370"/>
      <c r="G32" s="1371"/>
      <c r="H32" s="1370"/>
      <c r="I32" s="1371"/>
      <c r="J32" s="1370"/>
      <c r="K32" s="1371"/>
    </row>
    <row r="33" spans="1:11" ht="15.75" customHeight="1" x14ac:dyDescent="0.25">
      <c r="A33" s="1342" t="s">
        <v>828</v>
      </c>
      <c r="B33" s="1342"/>
      <c r="C33" s="1342"/>
      <c r="D33" s="1342"/>
      <c r="E33" s="361" t="s">
        <v>829</v>
      </c>
      <c r="F33" s="1370"/>
      <c r="G33" s="1371"/>
      <c r="H33" s="1370"/>
      <c r="I33" s="1371"/>
      <c r="J33" s="1370"/>
      <c r="K33" s="1371"/>
    </row>
    <row r="34" spans="1:11" x14ac:dyDescent="0.25">
      <c r="A34" s="1342" t="s">
        <v>830</v>
      </c>
      <c r="B34" s="1342"/>
      <c r="C34" s="1342"/>
      <c r="D34" s="1342"/>
      <c r="E34" s="361" t="s">
        <v>831</v>
      </c>
      <c r="F34" s="1372"/>
      <c r="G34" s="1373"/>
      <c r="H34" s="1372"/>
      <c r="I34" s="1373"/>
      <c r="J34" s="1372"/>
      <c r="K34" s="1373"/>
    </row>
    <row r="35" spans="1:11" ht="15.75" customHeight="1" x14ac:dyDescent="0.25">
      <c r="A35" s="1342" t="s">
        <v>832</v>
      </c>
      <c r="B35" s="1342"/>
      <c r="C35" s="1342"/>
      <c r="D35" s="1342"/>
      <c r="E35" s="361" t="s">
        <v>833</v>
      </c>
      <c r="F35" s="1372">
        <f>F24+F25+F30+F34</f>
        <v>0</v>
      </c>
      <c r="G35" s="1373"/>
      <c r="H35" s="1372">
        <f>H24+H25+H30+H34</f>
        <v>0</v>
      </c>
      <c r="I35" s="1373"/>
      <c r="J35" s="1372">
        <f>J24+J25+J30+J34</f>
        <v>0</v>
      </c>
      <c r="K35" s="1373"/>
    </row>
    <row r="36" spans="1:11" ht="7.5" customHeight="1" x14ac:dyDescent="0.25">
      <c r="A36" s="1357"/>
      <c r="B36" s="1358"/>
      <c r="C36" s="1358"/>
      <c r="D36" s="1358"/>
      <c r="E36" s="1358"/>
      <c r="F36" s="1358"/>
      <c r="G36" s="1358"/>
      <c r="H36" s="1358"/>
      <c r="I36" s="1358"/>
      <c r="J36" s="1358"/>
      <c r="K36" s="1359"/>
    </row>
    <row r="37" spans="1:11" x14ac:dyDescent="0.25">
      <c r="A37" s="400"/>
      <c r="B37" s="400"/>
      <c r="C37" s="400"/>
      <c r="D37" s="400"/>
      <c r="E37" s="400"/>
      <c r="F37" s="374"/>
      <c r="G37" s="374"/>
      <c r="H37" s="374"/>
      <c r="I37" s="374"/>
      <c r="J37" s="397" t="s">
        <v>344</v>
      </c>
      <c r="K37" s="374"/>
    </row>
    <row r="38" spans="1:11" ht="51" customHeight="1" x14ac:dyDescent="0.25">
      <c r="A38" s="1374" t="s">
        <v>777</v>
      </c>
      <c r="B38" s="1374"/>
      <c r="C38" s="1374"/>
      <c r="D38" s="1374"/>
      <c r="E38" s="361" t="s">
        <v>778</v>
      </c>
      <c r="F38" s="1375" t="s">
        <v>834</v>
      </c>
      <c r="G38" s="1354"/>
      <c r="H38" s="1375" t="s">
        <v>1271</v>
      </c>
      <c r="I38" s="1354"/>
      <c r="J38" s="1375" t="s">
        <v>835</v>
      </c>
      <c r="K38" s="1354"/>
    </row>
    <row r="39" spans="1:11" ht="15.75" customHeight="1" x14ac:dyDescent="0.25">
      <c r="A39" s="1342" t="s">
        <v>836</v>
      </c>
      <c r="B39" s="1342"/>
      <c r="C39" s="1342"/>
      <c r="D39" s="1342"/>
      <c r="E39" s="361" t="s">
        <v>781</v>
      </c>
      <c r="F39" s="1368"/>
      <c r="G39" s="1369"/>
      <c r="H39" s="1368"/>
      <c r="I39" s="1369"/>
      <c r="J39" s="1368"/>
      <c r="K39" s="1369"/>
    </row>
    <row r="40" spans="1:11" ht="15.75" customHeight="1" x14ac:dyDescent="0.25">
      <c r="A40" s="1342" t="s">
        <v>837</v>
      </c>
      <c r="B40" s="1342"/>
      <c r="C40" s="1342"/>
      <c r="D40" s="1342"/>
      <c r="E40" s="361" t="s">
        <v>783</v>
      </c>
      <c r="F40" s="1368"/>
      <c r="G40" s="1369"/>
      <c r="H40" s="1368"/>
      <c r="I40" s="1369"/>
      <c r="J40" s="1368"/>
      <c r="K40" s="1369"/>
    </row>
    <row r="41" spans="1:11" ht="15.75" customHeight="1" x14ac:dyDescent="0.25">
      <c r="A41" s="1342" t="s">
        <v>838</v>
      </c>
      <c r="B41" s="1342"/>
      <c r="C41" s="1342"/>
      <c r="D41" s="1342"/>
      <c r="E41" s="361" t="s">
        <v>785</v>
      </c>
      <c r="F41" s="1368"/>
      <c r="G41" s="1369"/>
      <c r="H41" s="1368"/>
      <c r="I41" s="1369"/>
      <c r="J41" s="1368"/>
      <c r="K41" s="1369"/>
    </row>
    <row r="42" spans="1:11" x14ac:dyDescent="0.25">
      <c r="A42" s="1342" t="s">
        <v>839</v>
      </c>
      <c r="B42" s="1342"/>
      <c r="C42" s="1342"/>
      <c r="D42" s="1342"/>
      <c r="E42" s="361" t="s">
        <v>787</v>
      </c>
      <c r="F42" s="1368"/>
      <c r="G42" s="1369"/>
      <c r="H42" s="1368"/>
      <c r="I42" s="1369"/>
      <c r="J42" s="1368"/>
      <c r="K42" s="1369"/>
    </row>
    <row r="43" spans="1:11" x14ac:dyDescent="0.25">
      <c r="A43" s="1342" t="s">
        <v>840</v>
      </c>
      <c r="B43" s="1342"/>
      <c r="C43" s="1342"/>
      <c r="D43" s="1342"/>
      <c r="E43" s="361" t="s">
        <v>791</v>
      </c>
      <c r="F43" s="1368"/>
      <c r="G43" s="1369"/>
      <c r="H43" s="1368"/>
      <c r="I43" s="1369"/>
      <c r="J43" s="1368"/>
      <c r="K43" s="1369"/>
    </row>
    <row r="44" spans="1:11" ht="15.75" customHeight="1" x14ac:dyDescent="0.25">
      <c r="A44" s="1342" t="s">
        <v>841</v>
      </c>
      <c r="B44" s="1342"/>
      <c r="C44" s="1342"/>
      <c r="D44" s="1342"/>
      <c r="E44" s="361" t="s">
        <v>793</v>
      </c>
      <c r="F44" s="1368"/>
      <c r="G44" s="1369"/>
      <c r="H44" s="1368"/>
      <c r="I44" s="1369"/>
      <c r="J44" s="1368"/>
      <c r="K44" s="1369"/>
    </row>
    <row r="45" spans="1:11" ht="15.75" customHeight="1" x14ac:dyDescent="0.25">
      <c r="A45" s="1342" t="s">
        <v>842</v>
      </c>
      <c r="B45" s="1342"/>
      <c r="C45" s="1342"/>
      <c r="D45" s="1342"/>
      <c r="E45" s="361" t="s">
        <v>795</v>
      </c>
      <c r="F45" s="1368"/>
      <c r="G45" s="1369"/>
      <c r="H45" s="1368"/>
      <c r="I45" s="1369"/>
      <c r="J45" s="1368"/>
      <c r="K45" s="1369"/>
    </row>
    <row r="46" spans="1:11" ht="33" customHeight="1" x14ac:dyDescent="0.25">
      <c r="A46" s="1342" t="s">
        <v>843</v>
      </c>
      <c r="B46" s="1342"/>
      <c r="C46" s="1342"/>
      <c r="D46" s="1342"/>
      <c r="E46" s="361" t="s">
        <v>797</v>
      </c>
      <c r="F46" s="1368"/>
      <c r="G46" s="1369"/>
      <c r="H46" s="1368"/>
      <c r="I46" s="1369"/>
      <c r="J46" s="1368"/>
      <c r="K46" s="1369"/>
    </row>
    <row r="47" spans="1:11" ht="35.25" customHeight="1" x14ac:dyDescent="0.25">
      <c r="A47" s="1342" t="s">
        <v>1013</v>
      </c>
      <c r="B47" s="1342"/>
      <c r="C47" s="1342"/>
      <c r="D47" s="1342"/>
      <c r="E47" s="361" t="s">
        <v>799</v>
      </c>
      <c r="F47" s="1368"/>
      <c r="G47" s="1369"/>
      <c r="H47" s="1368"/>
      <c r="I47" s="1369"/>
      <c r="J47" s="1368"/>
      <c r="K47" s="1369"/>
    </row>
    <row r="48" spans="1:11" ht="15.75" customHeight="1" x14ac:dyDescent="0.25">
      <c r="A48" s="1342" t="s">
        <v>1014</v>
      </c>
      <c r="B48" s="1342"/>
      <c r="C48" s="1342"/>
      <c r="D48" s="1342"/>
      <c r="E48" s="361" t="s">
        <v>801</v>
      </c>
      <c r="F48" s="1368"/>
      <c r="G48" s="1369"/>
      <c r="H48" s="1368"/>
      <c r="I48" s="1369"/>
      <c r="J48" s="1368"/>
      <c r="K48" s="1369"/>
    </row>
    <row r="49" spans="1:11" ht="15.75" customHeight="1" x14ac:dyDescent="0.25">
      <c r="A49" s="1342" t="s">
        <v>844</v>
      </c>
      <c r="B49" s="1342"/>
      <c r="C49" s="1342"/>
      <c r="D49" s="1342"/>
      <c r="E49" s="361" t="s">
        <v>802</v>
      </c>
      <c r="F49" s="1368"/>
      <c r="G49" s="1369"/>
      <c r="H49" s="1368"/>
      <c r="I49" s="1369"/>
      <c r="J49" s="1368"/>
      <c r="K49" s="1369"/>
    </row>
    <row r="50" spans="1:11" ht="15.75" customHeight="1" x14ac:dyDescent="0.25">
      <c r="A50" s="1342" t="s">
        <v>845</v>
      </c>
      <c r="B50" s="1342"/>
      <c r="C50" s="1342"/>
      <c r="D50" s="1342"/>
      <c r="E50" s="361" t="s">
        <v>804</v>
      </c>
      <c r="F50" s="1368"/>
      <c r="G50" s="1369"/>
      <c r="H50" s="1368"/>
      <c r="I50" s="1369"/>
      <c r="J50" s="1368"/>
      <c r="K50" s="1369"/>
    </row>
    <row r="51" spans="1:11" x14ac:dyDescent="0.25">
      <c r="A51" s="1342" t="s">
        <v>846</v>
      </c>
      <c r="B51" s="1342"/>
      <c r="C51" s="1342"/>
      <c r="D51" s="1342"/>
      <c r="E51" s="361" t="s">
        <v>806</v>
      </c>
      <c r="F51" s="1368"/>
      <c r="G51" s="1369"/>
      <c r="H51" s="1368"/>
      <c r="I51" s="1369"/>
      <c r="J51" s="1368"/>
      <c r="K51" s="1369"/>
    </row>
    <row r="52" spans="1:11" ht="30.75" customHeight="1" x14ac:dyDescent="0.25">
      <c r="A52" s="1342" t="s">
        <v>1022</v>
      </c>
      <c r="B52" s="1342"/>
      <c r="C52" s="1342"/>
      <c r="D52" s="1342"/>
      <c r="E52" s="361" t="s">
        <v>808</v>
      </c>
      <c r="F52" s="1368">
        <f>F44+F45+F46+F47</f>
        <v>0</v>
      </c>
      <c r="G52" s="1369"/>
      <c r="H52" s="1368">
        <f>H44+H45+H46+H47</f>
        <v>0</v>
      </c>
      <c r="I52" s="1369"/>
      <c r="J52" s="1368">
        <f>J44+J45+J46+J47</f>
        <v>0</v>
      </c>
      <c r="K52" s="1369"/>
    </row>
    <row r="53" spans="1:11" x14ac:dyDescent="0.25">
      <c r="A53" s="1342" t="s">
        <v>1015</v>
      </c>
      <c r="B53" s="1342"/>
      <c r="C53" s="1342"/>
      <c r="D53" s="1342"/>
      <c r="E53" s="361" t="s">
        <v>811</v>
      </c>
      <c r="F53" s="1355">
        <f>F39-F43</f>
        <v>0</v>
      </c>
      <c r="G53" s="1356"/>
      <c r="H53" s="1355">
        <f>H39-H43</f>
        <v>0</v>
      </c>
      <c r="I53" s="1356"/>
      <c r="J53" s="1355">
        <f>J39-J43</f>
        <v>0</v>
      </c>
      <c r="K53" s="1356"/>
    </row>
    <row r="54" spans="1:11" x14ac:dyDescent="0.25">
      <c r="A54" s="1342" t="s">
        <v>1016</v>
      </c>
      <c r="B54" s="1342"/>
      <c r="C54" s="1342"/>
      <c r="D54" s="1342"/>
      <c r="E54" s="361" t="s">
        <v>813</v>
      </c>
      <c r="F54" s="1368"/>
      <c r="G54" s="1369"/>
      <c r="H54" s="1368"/>
      <c r="I54" s="1369"/>
      <c r="J54" s="1368"/>
      <c r="K54" s="1369"/>
    </row>
    <row r="55" spans="1:11" ht="15.75" customHeight="1" x14ac:dyDescent="0.25">
      <c r="A55" s="1342" t="s">
        <v>1017</v>
      </c>
      <c r="B55" s="1342"/>
      <c r="C55" s="1342"/>
      <c r="D55" s="1342"/>
      <c r="E55" s="361" t="s">
        <v>823</v>
      </c>
      <c r="F55" s="1355">
        <f>F53-F54</f>
        <v>0</v>
      </c>
      <c r="G55" s="1356"/>
      <c r="H55" s="1355">
        <f>H53-H54</f>
        <v>0</v>
      </c>
      <c r="I55" s="1356"/>
      <c r="J55" s="1355">
        <f>J53-J54</f>
        <v>0</v>
      </c>
      <c r="K55" s="1356"/>
    </row>
    <row r="56" spans="1:11" ht="7.5" customHeight="1" x14ac:dyDescent="0.25">
      <c r="A56" s="1357"/>
      <c r="B56" s="1358"/>
      <c r="C56" s="1358"/>
      <c r="D56" s="1358"/>
      <c r="E56" s="1358"/>
      <c r="F56" s="1358"/>
      <c r="G56" s="1358"/>
      <c r="H56" s="1358"/>
      <c r="I56" s="1358"/>
      <c r="J56" s="1358"/>
      <c r="K56" s="1359"/>
    </row>
    <row r="57" spans="1:11" s="586" customFormat="1" x14ac:dyDescent="0.25">
      <c r="A57" s="1363" t="s">
        <v>1460</v>
      </c>
      <c r="B57" s="1364"/>
      <c r="C57" s="1364"/>
      <c r="D57" s="1364"/>
      <c r="E57" s="1364"/>
      <c r="F57" s="1364"/>
      <c r="G57" s="1364"/>
      <c r="H57" s="1364"/>
      <c r="I57" s="1364"/>
      <c r="J57" s="1364"/>
      <c r="K57" s="587"/>
    </row>
    <row r="58" spans="1:11" s="586" customFormat="1" x14ac:dyDescent="0.25">
      <c r="A58" s="590"/>
      <c r="B58" s="590"/>
      <c r="C58" s="590"/>
      <c r="D58" s="590"/>
      <c r="E58" s="590"/>
      <c r="F58" s="590"/>
      <c r="G58" s="590"/>
      <c r="H58" s="590"/>
      <c r="I58" s="589" t="s">
        <v>1010</v>
      </c>
      <c r="J58" s="587"/>
      <c r="K58" s="587"/>
    </row>
    <row r="59" spans="1:11" s="586" customFormat="1" x14ac:dyDescent="0.25">
      <c r="A59" s="594"/>
      <c r="B59" s="593"/>
      <c r="C59" s="593"/>
      <c r="D59" s="593"/>
      <c r="E59" s="593"/>
      <c r="F59" s="593"/>
      <c r="G59" s="593"/>
      <c r="H59" s="593"/>
      <c r="I59" s="593" t="s">
        <v>1461</v>
      </c>
      <c r="J59" s="587"/>
      <c r="K59" s="587"/>
    </row>
    <row r="60" spans="1:11" s="586" customFormat="1" x14ac:dyDescent="0.25">
      <c r="A60" s="1365" t="s">
        <v>1462</v>
      </c>
      <c r="B60" s="1366"/>
      <c r="C60" s="1366"/>
      <c r="D60" s="1366"/>
      <c r="E60" s="1366"/>
      <c r="F60" s="1366"/>
      <c r="G60" s="1366"/>
      <c r="H60" s="1366"/>
      <c r="I60" s="1367"/>
      <c r="J60" s="587"/>
      <c r="K60" s="587"/>
    </row>
    <row r="61" spans="1:11" s="586" customFormat="1" ht="63" x14ac:dyDescent="0.25">
      <c r="A61" s="737" t="s">
        <v>1463</v>
      </c>
      <c r="B61" s="591" t="s">
        <v>1464</v>
      </c>
      <c r="C61" s="591" t="s">
        <v>1465</v>
      </c>
      <c r="D61" s="591" t="s">
        <v>1465</v>
      </c>
      <c r="E61" s="591" t="s">
        <v>1465</v>
      </c>
      <c r="F61" s="591" t="s">
        <v>1465</v>
      </c>
      <c r="G61" s="591" t="s">
        <v>1465</v>
      </c>
      <c r="H61" s="591" t="s">
        <v>1465</v>
      </c>
      <c r="I61" s="591" t="s">
        <v>1465</v>
      </c>
      <c r="J61" s="587"/>
      <c r="K61" s="587"/>
    </row>
    <row r="62" spans="1:11" s="586" customFormat="1" ht="18.75" x14ac:dyDescent="0.25">
      <c r="A62" s="737" t="s">
        <v>1466</v>
      </c>
      <c r="B62" s="592"/>
      <c r="C62" s="592"/>
      <c r="D62" s="592"/>
      <c r="E62" s="592"/>
      <c r="F62" s="592"/>
      <c r="G62" s="592"/>
      <c r="H62" s="592"/>
      <c r="I62" s="592"/>
      <c r="J62" s="587"/>
      <c r="K62" s="587"/>
    </row>
    <row r="63" spans="1:11" s="586" customFormat="1" ht="6.75" customHeight="1" x14ac:dyDescent="0.25">
      <c r="A63" s="585"/>
      <c r="B63" s="585"/>
      <c r="C63" s="585"/>
      <c r="D63" s="585"/>
      <c r="E63" s="585"/>
      <c r="F63" s="585"/>
      <c r="G63" s="585"/>
      <c r="H63" s="585"/>
      <c r="I63" s="585"/>
      <c r="J63" s="585"/>
      <c r="K63" s="585"/>
    </row>
    <row r="64" spans="1:11" x14ac:dyDescent="0.25">
      <c r="A64" s="374"/>
      <c r="B64" s="374"/>
      <c r="C64" s="374"/>
      <c r="D64" s="374"/>
      <c r="E64" s="374"/>
      <c r="F64" s="374"/>
      <c r="G64" s="374"/>
      <c r="H64" s="374"/>
      <c r="I64" s="374"/>
      <c r="J64" s="588" t="s">
        <v>404</v>
      </c>
      <c r="K64" s="374"/>
    </row>
    <row r="65" spans="1:11" ht="19.5" thickBot="1" x14ac:dyDescent="0.3">
      <c r="A65" s="1360" t="s">
        <v>1467</v>
      </c>
      <c r="B65" s="1361"/>
      <c r="C65" s="1361"/>
      <c r="D65" s="1361"/>
      <c r="E65" s="1361"/>
      <c r="F65" s="1361"/>
      <c r="G65" s="1361"/>
      <c r="H65" s="1361"/>
      <c r="I65" s="1361"/>
      <c r="J65" s="1361"/>
      <c r="K65" s="1362"/>
    </row>
    <row r="66" spans="1:11" x14ac:dyDescent="0.25">
      <c r="A66" s="1347" t="s">
        <v>304</v>
      </c>
      <c r="B66" s="1348"/>
      <c r="C66" s="1348"/>
      <c r="D66" s="1348"/>
      <c r="E66" s="1349"/>
      <c r="F66" s="1350" t="s">
        <v>301</v>
      </c>
      <c r="G66" s="1351"/>
      <c r="H66" s="1351"/>
      <c r="I66" s="1351"/>
      <c r="J66" s="1351"/>
      <c r="K66" s="1352"/>
    </row>
    <row r="67" spans="1:11" ht="48" customHeight="1" x14ac:dyDescent="0.25">
      <c r="A67" s="381" t="s">
        <v>305</v>
      </c>
      <c r="B67" s="408" t="s">
        <v>1187</v>
      </c>
      <c r="C67" s="408" t="s">
        <v>153</v>
      </c>
      <c r="D67" s="408" t="s">
        <v>1180</v>
      </c>
      <c r="E67" s="382" t="s">
        <v>1190</v>
      </c>
      <c r="F67" s="1353" t="s">
        <v>305</v>
      </c>
      <c r="G67" s="1354"/>
      <c r="H67" s="408" t="s">
        <v>1187</v>
      </c>
      <c r="I67" s="383" t="s">
        <v>153</v>
      </c>
      <c r="J67" s="408" t="s">
        <v>1180</v>
      </c>
      <c r="K67" s="382" t="s">
        <v>1189</v>
      </c>
    </row>
    <row r="68" spans="1:11" x14ac:dyDescent="0.25">
      <c r="A68" s="385"/>
      <c r="B68" s="392"/>
      <c r="C68" s="369" t="e">
        <f>B68/$B$93*100</f>
        <v>#DIV/0!</v>
      </c>
      <c r="D68" s="395"/>
      <c r="E68" s="386"/>
      <c r="F68" s="1345"/>
      <c r="G68" s="1346"/>
      <c r="H68" s="392"/>
      <c r="I68" s="369" t="e">
        <f>H68/$H$93*100</f>
        <v>#DIV/0!</v>
      </c>
      <c r="J68" s="369"/>
      <c r="K68" s="387"/>
    </row>
    <row r="69" spans="1:11" x14ac:dyDescent="0.25">
      <c r="A69" s="385"/>
      <c r="B69" s="392"/>
      <c r="C69" s="796" t="e">
        <f t="shared" ref="C69:C92" si="2">B69/$B$93*100</f>
        <v>#DIV/0!</v>
      </c>
      <c r="D69" s="395"/>
      <c r="E69" s="386"/>
      <c r="F69" s="1345"/>
      <c r="G69" s="1346"/>
      <c r="H69" s="392"/>
      <c r="I69" s="369" t="e">
        <f t="shared" ref="I69:I92" si="3">H69/$H$93*100</f>
        <v>#DIV/0!</v>
      </c>
      <c r="J69" s="369"/>
      <c r="K69" s="387"/>
    </row>
    <row r="70" spans="1:11" x14ac:dyDescent="0.25">
      <c r="A70" s="385"/>
      <c r="B70" s="392"/>
      <c r="C70" s="796" t="e">
        <f t="shared" si="2"/>
        <v>#DIV/0!</v>
      </c>
      <c r="D70" s="395"/>
      <c r="E70" s="386"/>
      <c r="F70" s="1345"/>
      <c r="G70" s="1346"/>
      <c r="H70" s="392"/>
      <c r="I70" s="369" t="e">
        <f t="shared" si="3"/>
        <v>#DIV/0!</v>
      </c>
      <c r="J70" s="369"/>
      <c r="K70" s="387"/>
    </row>
    <row r="71" spans="1:11" x14ac:dyDescent="0.25">
      <c r="A71" s="385"/>
      <c r="B71" s="392"/>
      <c r="C71" s="796" t="e">
        <f t="shared" si="2"/>
        <v>#DIV/0!</v>
      </c>
      <c r="D71" s="395"/>
      <c r="E71" s="386"/>
      <c r="F71" s="1345"/>
      <c r="G71" s="1346"/>
      <c r="H71" s="392"/>
      <c r="I71" s="369" t="e">
        <f t="shared" si="3"/>
        <v>#DIV/0!</v>
      </c>
      <c r="J71" s="369"/>
      <c r="K71" s="387"/>
    </row>
    <row r="72" spans="1:11" x14ac:dyDescent="0.25">
      <c r="A72" s="385"/>
      <c r="B72" s="392"/>
      <c r="C72" s="796" t="e">
        <f t="shared" si="2"/>
        <v>#DIV/0!</v>
      </c>
      <c r="D72" s="395"/>
      <c r="E72" s="386"/>
      <c r="F72" s="1345"/>
      <c r="G72" s="1346"/>
      <c r="H72" s="392"/>
      <c r="I72" s="369" t="e">
        <f t="shared" si="3"/>
        <v>#DIV/0!</v>
      </c>
      <c r="J72" s="369"/>
      <c r="K72" s="387"/>
    </row>
    <row r="73" spans="1:11" x14ac:dyDescent="0.25">
      <c r="A73" s="385"/>
      <c r="B73" s="392"/>
      <c r="C73" s="796" t="e">
        <f t="shared" si="2"/>
        <v>#DIV/0!</v>
      </c>
      <c r="D73" s="395"/>
      <c r="E73" s="386"/>
      <c r="F73" s="1345"/>
      <c r="G73" s="1346"/>
      <c r="H73" s="392"/>
      <c r="I73" s="369" t="e">
        <f t="shared" si="3"/>
        <v>#DIV/0!</v>
      </c>
      <c r="J73" s="369"/>
      <c r="K73" s="387"/>
    </row>
    <row r="74" spans="1:11" x14ac:dyDescent="0.25">
      <c r="A74" s="385"/>
      <c r="B74" s="392"/>
      <c r="C74" s="796" t="e">
        <f t="shared" si="2"/>
        <v>#DIV/0!</v>
      </c>
      <c r="D74" s="395"/>
      <c r="E74" s="386"/>
      <c r="F74" s="1345"/>
      <c r="G74" s="1346"/>
      <c r="H74" s="392"/>
      <c r="I74" s="369" t="e">
        <f t="shared" si="3"/>
        <v>#DIV/0!</v>
      </c>
      <c r="J74" s="369"/>
      <c r="K74" s="387"/>
    </row>
    <row r="75" spans="1:11" x14ac:dyDescent="0.25">
      <c r="A75" s="385"/>
      <c r="B75" s="392"/>
      <c r="C75" s="796" t="e">
        <f t="shared" si="2"/>
        <v>#DIV/0!</v>
      </c>
      <c r="D75" s="395"/>
      <c r="E75" s="386"/>
      <c r="F75" s="1345"/>
      <c r="G75" s="1346"/>
      <c r="H75" s="392"/>
      <c r="I75" s="369" t="e">
        <f t="shared" si="3"/>
        <v>#DIV/0!</v>
      </c>
      <c r="J75" s="369"/>
      <c r="K75" s="387"/>
    </row>
    <row r="76" spans="1:11" outlineLevel="1" x14ac:dyDescent="0.25">
      <c r="A76" s="385"/>
      <c r="B76" s="392"/>
      <c r="C76" s="796" t="e">
        <f t="shared" si="2"/>
        <v>#DIV/0!</v>
      </c>
      <c r="D76" s="395"/>
      <c r="E76" s="386"/>
      <c r="F76" s="1345"/>
      <c r="G76" s="1346"/>
      <c r="H76" s="392"/>
      <c r="I76" s="369" t="e">
        <f t="shared" si="3"/>
        <v>#DIV/0!</v>
      </c>
      <c r="J76" s="369"/>
      <c r="K76" s="387"/>
    </row>
    <row r="77" spans="1:11" outlineLevel="1" x14ac:dyDescent="0.25">
      <c r="A77" s="385"/>
      <c r="B77" s="392"/>
      <c r="C77" s="796" t="e">
        <f t="shared" si="2"/>
        <v>#DIV/0!</v>
      </c>
      <c r="D77" s="395"/>
      <c r="E77" s="386"/>
      <c r="F77" s="1345"/>
      <c r="G77" s="1346"/>
      <c r="H77" s="392"/>
      <c r="I77" s="369" t="e">
        <f t="shared" si="3"/>
        <v>#DIV/0!</v>
      </c>
      <c r="J77" s="369"/>
      <c r="K77" s="387"/>
    </row>
    <row r="78" spans="1:11" outlineLevel="1" x14ac:dyDescent="0.25">
      <c r="A78" s="385"/>
      <c r="B78" s="392"/>
      <c r="C78" s="796" t="e">
        <f t="shared" si="2"/>
        <v>#DIV/0!</v>
      </c>
      <c r="D78" s="395"/>
      <c r="E78" s="386"/>
      <c r="F78" s="1345"/>
      <c r="G78" s="1346"/>
      <c r="H78" s="392"/>
      <c r="I78" s="369" t="e">
        <f t="shared" si="3"/>
        <v>#DIV/0!</v>
      </c>
      <c r="J78" s="369"/>
      <c r="K78" s="387"/>
    </row>
    <row r="79" spans="1:11" outlineLevel="1" x14ac:dyDescent="0.25">
      <c r="A79" s="385"/>
      <c r="B79" s="392"/>
      <c r="C79" s="796" t="e">
        <f t="shared" si="2"/>
        <v>#DIV/0!</v>
      </c>
      <c r="D79" s="395"/>
      <c r="E79" s="386"/>
      <c r="F79" s="1345"/>
      <c r="G79" s="1346"/>
      <c r="H79" s="392"/>
      <c r="I79" s="369" t="e">
        <f t="shared" si="3"/>
        <v>#DIV/0!</v>
      </c>
      <c r="J79" s="369"/>
      <c r="K79" s="387"/>
    </row>
    <row r="80" spans="1:11" outlineLevel="1" x14ac:dyDescent="0.25">
      <c r="A80" s="385"/>
      <c r="B80" s="392"/>
      <c r="C80" s="796" t="e">
        <f t="shared" si="2"/>
        <v>#DIV/0!</v>
      </c>
      <c r="D80" s="395"/>
      <c r="E80" s="386"/>
      <c r="F80" s="1345"/>
      <c r="G80" s="1346"/>
      <c r="H80" s="392"/>
      <c r="I80" s="369" t="e">
        <f t="shared" si="3"/>
        <v>#DIV/0!</v>
      </c>
      <c r="J80" s="369"/>
      <c r="K80" s="387"/>
    </row>
    <row r="81" spans="1:11" outlineLevel="1" x14ac:dyDescent="0.25">
      <c r="A81" s="385"/>
      <c r="B81" s="392"/>
      <c r="C81" s="796" t="e">
        <f t="shared" si="2"/>
        <v>#DIV/0!</v>
      </c>
      <c r="D81" s="395"/>
      <c r="E81" s="386"/>
      <c r="F81" s="1345"/>
      <c r="G81" s="1346"/>
      <c r="H81" s="392"/>
      <c r="I81" s="369" t="e">
        <f t="shared" si="3"/>
        <v>#DIV/0!</v>
      </c>
      <c r="J81" s="369"/>
      <c r="K81" s="387"/>
    </row>
    <row r="82" spans="1:11" outlineLevel="1" x14ac:dyDescent="0.25">
      <c r="A82" s="385"/>
      <c r="B82" s="392"/>
      <c r="C82" s="796" t="e">
        <f t="shared" si="2"/>
        <v>#DIV/0!</v>
      </c>
      <c r="D82" s="395"/>
      <c r="E82" s="386"/>
      <c r="F82" s="1345"/>
      <c r="G82" s="1346"/>
      <c r="H82" s="392"/>
      <c r="I82" s="369" t="e">
        <f t="shared" si="3"/>
        <v>#DIV/0!</v>
      </c>
      <c r="J82" s="369"/>
      <c r="K82" s="387"/>
    </row>
    <row r="83" spans="1:11" outlineLevel="1" x14ac:dyDescent="0.25">
      <c r="A83" s="385"/>
      <c r="B83" s="392"/>
      <c r="C83" s="796" t="e">
        <f t="shared" si="2"/>
        <v>#DIV/0!</v>
      </c>
      <c r="D83" s="395"/>
      <c r="E83" s="386"/>
      <c r="F83" s="1345"/>
      <c r="G83" s="1346"/>
      <c r="H83" s="392"/>
      <c r="I83" s="369" t="e">
        <f t="shared" si="3"/>
        <v>#DIV/0!</v>
      </c>
      <c r="J83" s="369"/>
      <c r="K83" s="387"/>
    </row>
    <row r="84" spans="1:11" outlineLevel="1" x14ac:dyDescent="0.25">
      <c r="A84" s="385"/>
      <c r="B84" s="392"/>
      <c r="C84" s="796" t="e">
        <f t="shared" si="2"/>
        <v>#DIV/0!</v>
      </c>
      <c r="D84" s="395"/>
      <c r="E84" s="386"/>
      <c r="F84" s="1345"/>
      <c r="G84" s="1346"/>
      <c r="H84" s="392"/>
      <c r="I84" s="369" t="e">
        <f t="shared" si="3"/>
        <v>#DIV/0!</v>
      </c>
      <c r="J84" s="369"/>
      <c r="K84" s="387"/>
    </row>
    <row r="85" spans="1:11" outlineLevel="1" x14ac:dyDescent="0.25">
      <c r="A85" s="385"/>
      <c r="B85" s="392"/>
      <c r="C85" s="796" t="e">
        <f t="shared" si="2"/>
        <v>#DIV/0!</v>
      </c>
      <c r="D85" s="395"/>
      <c r="E85" s="386"/>
      <c r="F85" s="1345"/>
      <c r="G85" s="1346"/>
      <c r="H85" s="392"/>
      <c r="I85" s="369" t="e">
        <f t="shared" si="3"/>
        <v>#DIV/0!</v>
      </c>
      <c r="J85" s="369"/>
      <c r="K85" s="387"/>
    </row>
    <row r="86" spans="1:11" outlineLevel="1" x14ac:dyDescent="0.25">
      <c r="A86" s="385"/>
      <c r="B86" s="392"/>
      <c r="C86" s="796" t="e">
        <f t="shared" si="2"/>
        <v>#DIV/0!</v>
      </c>
      <c r="D86" s="395"/>
      <c r="E86" s="386"/>
      <c r="F86" s="1345"/>
      <c r="G86" s="1346"/>
      <c r="H86" s="392"/>
      <c r="I86" s="369" t="e">
        <f t="shared" si="3"/>
        <v>#DIV/0!</v>
      </c>
      <c r="J86" s="369"/>
      <c r="K86" s="387"/>
    </row>
    <row r="87" spans="1:11" outlineLevel="1" x14ac:dyDescent="0.25">
      <c r="A87" s="385"/>
      <c r="B87" s="392"/>
      <c r="C87" s="796" t="e">
        <f t="shared" si="2"/>
        <v>#DIV/0!</v>
      </c>
      <c r="D87" s="395"/>
      <c r="E87" s="386"/>
      <c r="F87" s="1345"/>
      <c r="G87" s="1346"/>
      <c r="H87" s="392"/>
      <c r="I87" s="369" t="e">
        <f t="shared" si="3"/>
        <v>#DIV/0!</v>
      </c>
      <c r="J87" s="369"/>
      <c r="K87" s="387"/>
    </row>
    <row r="88" spans="1:11" outlineLevel="1" x14ac:dyDescent="0.25">
      <c r="A88" s="385"/>
      <c r="B88" s="392"/>
      <c r="C88" s="796" t="e">
        <f t="shared" si="2"/>
        <v>#DIV/0!</v>
      </c>
      <c r="D88" s="395"/>
      <c r="E88" s="386"/>
      <c r="F88" s="1345"/>
      <c r="G88" s="1346"/>
      <c r="H88" s="392"/>
      <c r="I88" s="369" t="e">
        <f t="shared" si="3"/>
        <v>#DIV/0!</v>
      </c>
      <c r="J88" s="369"/>
      <c r="K88" s="387"/>
    </row>
    <row r="89" spans="1:11" outlineLevel="1" x14ac:dyDescent="0.25">
      <c r="A89" s="385"/>
      <c r="B89" s="392"/>
      <c r="C89" s="796" t="e">
        <f t="shared" si="2"/>
        <v>#DIV/0!</v>
      </c>
      <c r="D89" s="395"/>
      <c r="E89" s="386"/>
      <c r="F89" s="1345"/>
      <c r="G89" s="1346"/>
      <c r="H89" s="392"/>
      <c r="I89" s="369" t="e">
        <f t="shared" si="3"/>
        <v>#DIV/0!</v>
      </c>
      <c r="J89" s="369"/>
      <c r="K89" s="387"/>
    </row>
    <row r="90" spans="1:11" outlineLevel="1" x14ac:dyDescent="0.25">
      <c r="A90" s="385"/>
      <c r="B90" s="392"/>
      <c r="C90" s="796" t="e">
        <f t="shared" si="2"/>
        <v>#DIV/0!</v>
      </c>
      <c r="D90" s="395"/>
      <c r="E90" s="386"/>
      <c r="F90" s="1345"/>
      <c r="G90" s="1346"/>
      <c r="H90" s="392"/>
      <c r="I90" s="369" t="e">
        <f t="shared" si="3"/>
        <v>#DIV/0!</v>
      </c>
      <c r="J90" s="369"/>
      <c r="K90" s="387"/>
    </row>
    <row r="91" spans="1:11" outlineLevel="1" x14ac:dyDescent="0.25">
      <c r="A91" s="385"/>
      <c r="B91" s="392"/>
      <c r="C91" s="796" t="e">
        <f t="shared" si="2"/>
        <v>#DIV/0!</v>
      </c>
      <c r="D91" s="395"/>
      <c r="E91" s="386"/>
      <c r="F91" s="1345"/>
      <c r="G91" s="1346"/>
      <c r="H91" s="392"/>
      <c r="I91" s="369" t="e">
        <f t="shared" si="3"/>
        <v>#DIV/0!</v>
      </c>
      <c r="J91" s="369"/>
      <c r="K91" s="387"/>
    </row>
    <row r="92" spans="1:11" outlineLevel="1" x14ac:dyDescent="0.25">
      <c r="A92" s="385"/>
      <c r="B92" s="392"/>
      <c r="C92" s="796" t="e">
        <f t="shared" si="2"/>
        <v>#DIV/0!</v>
      </c>
      <c r="D92" s="395"/>
      <c r="E92" s="386"/>
      <c r="F92" s="1345"/>
      <c r="G92" s="1346"/>
      <c r="H92" s="392"/>
      <c r="I92" s="369" t="e">
        <f t="shared" si="3"/>
        <v>#DIV/0!</v>
      </c>
      <c r="J92" s="369"/>
      <c r="K92" s="387"/>
    </row>
    <row r="93" spans="1:11" s="390" customFormat="1" ht="16.5" thickBot="1" x14ac:dyDescent="0.3">
      <c r="A93" s="388" t="s">
        <v>1128</v>
      </c>
      <c r="B93" s="393">
        <f>SUM(B68:B92)</f>
        <v>0</v>
      </c>
      <c r="C93" s="394" t="e">
        <f>SUM(C68:C92)</f>
        <v>#DIV/0!</v>
      </c>
      <c r="D93" s="393">
        <f>SUM(D68:D92)</f>
        <v>0</v>
      </c>
      <c r="E93" s="389" t="s">
        <v>9</v>
      </c>
      <c r="F93" s="1343" t="s">
        <v>1128</v>
      </c>
      <c r="G93" s="1344"/>
      <c r="H93" s="393">
        <f>SUM(H68:H92)</f>
        <v>0</v>
      </c>
      <c r="I93" s="394" t="e">
        <f>SUM(I68:I92)</f>
        <v>#DIV/0!</v>
      </c>
      <c r="J93" s="394">
        <f>SUM(J68:J92)</f>
        <v>0</v>
      </c>
      <c r="K93" s="389" t="s">
        <v>9</v>
      </c>
    </row>
    <row r="94" spans="1:11" x14ac:dyDescent="0.25">
      <c r="A94" s="401"/>
      <c r="B94" s="401"/>
      <c r="C94" s="401"/>
      <c r="D94" s="401"/>
      <c r="E94" s="401"/>
    </row>
    <row r="95" spans="1:11" ht="19.5" x14ac:dyDescent="0.25">
      <c r="A95" s="398" t="s">
        <v>1351</v>
      </c>
      <c r="B95" s="402"/>
      <c r="C95" s="402"/>
      <c r="D95" s="402"/>
      <c r="E95" s="402"/>
    </row>
    <row r="96" spans="1:11" ht="19.5" x14ac:dyDescent="0.25">
      <c r="A96" s="398" t="s">
        <v>847</v>
      </c>
      <c r="B96" s="402"/>
      <c r="C96" s="402"/>
      <c r="D96" s="402"/>
      <c r="E96" s="402"/>
    </row>
    <row r="97" spans="1:16" ht="19.5" x14ac:dyDescent="0.25">
      <c r="A97" s="403"/>
      <c r="B97" s="402"/>
      <c r="C97" s="402"/>
      <c r="D97" s="402"/>
      <c r="E97" s="402"/>
    </row>
    <row r="98" spans="1:16" ht="18" x14ac:dyDescent="0.25">
      <c r="A98" s="404" t="s">
        <v>1501</v>
      </c>
      <c r="B98" s="402"/>
      <c r="C98" s="402"/>
      <c r="D98" s="402"/>
      <c r="E98" s="402"/>
    </row>
    <row r="99" spans="1:16" ht="19.5" x14ac:dyDescent="0.25">
      <c r="A99" s="435">
        <f>Анкета_ЮЛ!B184</f>
        <v>0</v>
      </c>
      <c r="B99" s="402"/>
      <c r="C99" s="402"/>
      <c r="D99" s="402"/>
      <c r="E99" s="402"/>
    </row>
    <row r="100" spans="1:16" x14ac:dyDescent="0.25">
      <c r="A100" s="405"/>
      <c r="B100" s="402"/>
      <c r="C100" s="402"/>
      <c r="D100" s="402"/>
      <c r="E100" s="402"/>
    </row>
    <row r="101" spans="1:16" ht="15.75" customHeight="1" x14ac:dyDescent="0.25">
      <c r="A101" s="1382" t="s">
        <v>1498</v>
      </c>
      <c r="B101" s="1383"/>
      <c r="C101" s="1383"/>
      <c r="D101" s="1383"/>
      <c r="E101" s="1383"/>
      <c r="F101" s="1383"/>
      <c r="G101" s="1383"/>
      <c r="H101" s="1383"/>
      <c r="I101" s="1383"/>
      <c r="J101" s="1383"/>
      <c r="K101" s="1383"/>
      <c r="L101" s="786"/>
      <c r="M101" s="786"/>
      <c r="N101" s="786"/>
      <c r="O101" s="786"/>
      <c r="P101" s="786"/>
    </row>
    <row r="102" spans="1:16" ht="49.5" customHeight="1" x14ac:dyDescent="0.25">
      <c r="A102" s="1383"/>
      <c r="B102" s="1383"/>
      <c r="C102" s="1383"/>
      <c r="D102" s="1383"/>
      <c r="E102" s="1383"/>
      <c r="F102" s="1383"/>
      <c r="G102" s="1383"/>
      <c r="H102" s="1383"/>
      <c r="I102" s="1383"/>
      <c r="J102" s="1383"/>
      <c r="K102" s="1383"/>
      <c r="L102" s="786"/>
      <c r="M102" s="786"/>
      <c r="N102" s="786"/>
      <c r="O102" s="786"/>
      <c r="P102" s="786"/>
    </row>
    <row r="103" spans="1:16" ht="15.75" customHeight="1" x14ac:dyDescent="0.25">
      <c r="A103" s="1379" t="s">
        <v>1262</v>
      </c>
      <c r="B103" s="1380"/>
      <c r="C103" s="1380"/>
      <c r="D103" s="1380"/>
      <c r="E103" s="1380"/>
      <c r="F103" s="1380"/>
      <c r="G103" s="1380"/>
      <c r="H103" s="1380"/>
      <c r="I103" s="1380"/>
      <c r="J103" s="1380"/>
      <c r="K103" s="1380"/>
      <c r="L103" s="786"/>
      <c r="M103" s="786"/>
      <c r="N103" s="786"/>
      <c r="O103" s="786"/>
      <c r="P103" s="786"/>
    </row>
    <row r="104" spans="1:16" ht="18" customHeight="1" x14ac:dyDescent="0.25">
      <c r="A104" s="1378" t="s">
        <v>1499</v>
      </c>
      <c r="B104" s="1378"/>
      <c r="C104" s="1378"/>
      <c r="D104" s="1378"/>
      <c r="E104" s="1378"/>
      <c r="F104" s="1378"/>
      <c r="G104" s="1378"/>
      <c r="H104" s="1378"/>
      <c r="I104" s="1378"/>
      <c r="J104" s="1378"/>
      <c r="K104" s="1378"/>
      <c r="L104" s="786"/>
      <c r="M104" s="786"/>
      <c r="N104" s="786"/>
      <c r="O104" s="786"/>
      <c r="P104" s="786"/>
    </row>
    <row r="105" spans="1:16" s="407" customFormat="1" ht="15.75" customHeight="1" x14ac:dyDescent="0.25">
      <c r="A105" s="1381" t="s">
        <v>1252</v>
      </c>
      <c r="B105" s="1381"/>
      <c r="C105" s="1381"/>
      <c r="D105" s="1381"/>
      <c r="E105" s="1381"/>
      <c r="F105" s="1381"/>
      <c r="G105" s="1381"/>
      <c r="H105" s="1381"/>
      <c r="I105" s="1381"/>
      <c r="J105" s="1381"/>
      <c r="K105" s="1381"/>
      <c r="L105" s="1381"/>
      <c r="M105" s="1381"/>
      <c r="N105" s="1381"/>
      <c r="O105" s="1381"/>
      <c r="P105" s="1381"/>
    </row>
    <row r="106" spans="1:16" ht="18.75" x14ac:dyDescent="0.25">
      <c r="A106" s="787" t="s">
        <v>1500</v>
      </c>
      <c r="B106" s="786"/>
      <c r="C106" s="786"/>
      <c r="D106" s="786"/>
      <c r="E106" s="786"/>
      <c r="F106" s="786"/>
      <c r="G106" s="786"/>
      <c r="H106" s="786"/>
      <c r="I106" s="786"/>
      <c r="J106" s="786"/>
      <c r="K106" s="786"/>
      <c r="L106" s="786"/>
      <c r="M106" s="786"/>
      <c r="N106" s="786"/>
      <c r="O106" s="786"/>
      <c r="P106" s="786"/>
    </row>
  </sheetData>
  <mergeCells count="232">
    <mergeCell ref="A104:K104"/>
    <mergeCell ref="A103:K103"/>
    <mergeCell ref="A105:P105"/>
    <mergeCell ref="A101:K102"/>
    <mergeCell ref="A2:K2"/>
    <mergeCell ref="H25:I25"/>
    <mergeCell ref="J25:K25"/>
    <mergeCell ref="H35:I35"/>
    <mergeCell ref="J35:K35"/>
    <mergeCell ref="H27:I27"/>
    <mergeCell ref="J27:K27"/>
    <mergeCell ref="H29:I29"/>
    <mergeCell ref="J29:K29"/>
    <mergeCell ref="F26:G26"/>
    <mergeCell ref="H26:I26"/>
    <mergeCell ref="J26:K26"/>
    <mergeCell ref="F27:G27"/>
    <mergeCell ref="F28:G28"/>
    <mergeCell ref="H28:I28"/>
    <mergeCell ref="J28:K28"/>
    <mergeCell ref="F29:G29"/>
    <mergeCell ref="F30:G30"/>
    <mergeCell ref="A12:D12"/>
    <mergeCell ref="A13:D13"/>
    <mergeCell ref="A10:D10"/>
    <mergeCell ref="A11:D11"/>
    <mergeCell ref="F9:G9"/>
    <mergeCell ref="H9:I9"/>
    <mergeCell ref="J9:K9"/>
    <mergeCell ref="A3:K3"/>
    <mergeCell ref="A6:D6"/>
    <mergeCell ref="J7:K7"/>
    <mergeCell ref="F8:G8"/>
    <mergeCell ref="H8:I8"/>
    <mergeCell ref="J8:K8"/>
    <mergeCell ref="F6:G6"/>
    <mergeCell ref="H6:I6"/>
    <mergeCell ref="J6:K6"/>
    <mergeCell ref="F7:G7"/>
    <mergeCell ref="H7:I7"/>
    <mergeCell ref="A8:D8"/>
    <mergeCell ref="A9:D9"/>
    <mergeCell ref="A7:D7"/>
    <mergeCell ref="F10:G10"/>
    <mergeCell ref="H10:I10"/>
    <mergeCell ref="J10:K10"/>
    <mergeCell ref="F11:G11"/>
    <mergeCell ref="H11:I11"/>
    <mergeCell ref="J11:K11"/>
    <mergeCell ref="J13:K13"/>
    <mergeCell ref="F12:G12"/>
    <mergeCell ref="H12:I12"/>
    <mergeCell ref="J12:K12"/>
    <mergeCell ref="F13:G13"/>
    <mergeCell ref="H13:I13"/>
    <mergeCell ref="A18:D18"/>
    <mergeCell ref="A19:D19"/>
    <mergeCell ref="A16:D16"/>
    <mergeCell ref="A17:D17"/>
    <mergeCell ref="F14:G14"/>
    <mergeCell ref="H14:I14"/>
    <mergeCell ref="J14:K14"/>
    <mergeCell ref="F15:G15"/>
    <mergeCell ref="H15:I15"/>
    <mergeCell ref="J15:K15"/>
    <mergeCell ref="A14:D14"/>
    <mergeCell ref="A15:D15"/>
    <mergeCell ref="F20:G20"/>
    <mergeCell ref="H20:I20"/>
    <mergeCell ref="J20:K20"/>
    <mergeCell ref="F21:G21"/>
    <mergeCell ref="H21:I21"/>
    <mergeCell ref="J21:K21"/>
    <mergeCell ref="F16:G16"/>
    <mergeCell ref="H16:I16"/>
    <mergeCell ref="J16:K16"/>
    <mergeCell ref="F17:G17"/>
    <mergeCell ref="H17:I17"/>
    <mergeCell ref="J17:K17"/>
    <mergeCell ref="F18:G18"/>
    <mergeCell ref="H18:I18"/>
    <mergeCell ref="J18:K18"/>
    <mergeCell ref="F19:G19"/>
    <mergeCell ref="H19:I19"/>
    <mergeCell ref="J19:K19"/>
    <mergeCell ref="A32:D32"/>
    <mergeCell ref="A33:D33"/>
    <mergeCell ref="A30:D30"/>
    <mergeCell ref="A31:D31"/>
    <mergeCell ref="F22:G22"/>
    <mergeCell ref="H22:I22"/>
    <mergeCell ref="J22:K22"/>
    <mergeCell ref="F23:G23"/>
    <mergeCell ref="H23:I23"/>
    <mergeCell ref="J23:K23"/>
    <mergeCell ref="F24:G24"/>
    <mergeCell ref="H24:I24"/>
    <mergeCell ref="J24:K24"/>
    <mergeCell ref="F25:G25"/>
    <mergeCell ref="H30:I30"/>
    <mergeCell ref="J30:K30"/>
    <mergeCell ref="F31:G31"/>
    <mergeCell ref="H31:I31"/>
    <mergeCell ref="J31:K31"/>
    <mergeCell ref="F32:G32"/>
    <mergeCell ref="H32:I32"/>
    <mergeCell ref="J32:K32"/>
    <mergeCell ref="F33:G33"/>
    <mergeCell ref="H33:I33"/>
    <mergeCell ref="J33:K33"/>
    <mergeCell ref="A40:D40"/>
    <mergeCell ref="A41:D41"/>
    <mergeCell ref="A39:D39"/>
    <mergeCell ref="F34:G34"/>
    <mergeCell ref="H34:I34"/>
    <mergeCell ref="J34:K34"/>
    <mergeCell ref="F35:G35"/>
    <mergeCell ref="A38:D38"/>
    <mergeCell ref="F38:G38"/>
    <mergeCell ref="H38:I38"/>
    <mergeCell ref="J38:K38"/>
    <mergeCell ref="A36:K36"/>
    <mergeCell ref="A34:D34"/>
    <mergeCell ref="A35:D35"/>
    <mergeCell ref="F39:G39"/>
    <mergeCell ref="H39:I39"/>
    <mergeCell ref="J39:K39"/>
    <mergeCell ref="F40:G40"/>
    <mergeCell ref="H40:I40"/>
    <mergeCell ref="J40:K40"/>
    <mergeCell ref="F41:G41"/>
    <mergeCell ref="H41:I41"/>
    <mergeCell ref="J41:K41"/>
    <mergeCell ref="A46:D46"/>
    <mergeCell ref="A47:D47"/>
    <mergeCell ref="A45:D45"/>
    <mergeCell ref="F42:G42"/>
    <mergeCell ref="H42:I42"/>
    <mergeCell ref="J42:K42"/>
    <mergeCell ref="F43:G43"/>
    <mergeCell ref="H43:I43"/>
    <mergeCell ref="J43:K43"/>
    <mergeCell ref="F44:G44"/>
    <mergeCell ref="H44:I44"/>
    <mergeCell ref="J44:K44"/>
    <mergeCell ref="A44:D44"/>
    <mergeCell ref="A42:D42"/>
    <mergeCell ref="A43:D43"/>
    <mergeCell ref="F45:G45"/>
    <mergeCell ref="H45:I45"/>
    <mergeCell ref="J45:K45"/>
    <mergeCell ref="F46:G46"/>
    <mergeCell ref="H46:I46"/>
    <mergeCell ref="J46:K46"/>
    <mergeCell ref="F47:G47"/>
    <mergeCell ref="H47:I47"/>
    <mergeCell ref="J47:K47"/>
    <mergeCell ref="A54:D54"/>
    <mergeCell ref="A52:D52"/>
    <mergeCell ref="A53:D53"/>
    <mergeCell ref="A51:D51"/>
    <mergeCell ref="F48:G48"/>
    <mergeCell ref="H48:I48"/>
    <mergeCell ref="J48:K48"/>
    <mergeCell ref="F49:G49"/>
    <mergeCell ref="H49:I49"/>
    <mergeCell ref="J49:K49"/>
    <mergeCell ref="F50:G50"/>
    <mergeCell ref="H50:I50"/>
    <mergeCell ref="J50:K50"/>
    <mergeCell ref="A50:D50"/>
    <mergeCell ref="A48:D48"/>
    <mergeCell ref="A49:D49"/>
    <mergeCell ref="F54:G54"/>
    <mergeCell ref="H54:I54"/>
    <mergeCell ref="J54:K54"/>
    <mergeCell ref="F51:G51"/>
    <mergeCell ref="H51:I51"/>
    <mergeCell ref="J51:K51"/>
    <mergeCell ref="F52:G52"/>
    <mergeCell ref="H52:I52"/>
    <mergeCell ref="J52:K52"/>
    <mergeCell ref="F53:G53"/>
    <mergeCell ref="H53:I53"/>
    <mergeCell ref="J53:K53"/>
    <mergeCell ref="F80:G80"/>
    <mergeCell ref="F72:G72"/>
    <mergeCell ref="F73:G73"/>
    <mergeCell ref="F74:G74"/>
    <mergeCell ref="F75:G75"/>
    <mergeCell ref="F76:G76"/>
    <mergeCell ref="F77:G77"/>
    <mergeCell ref="F81:G81"/>
    <mergeCell ref="F88:G88"/>
    <mergeCell ref="F78:G78"/>
    <mergeCell ref="A66:E66"/>
    <mergeCell ref="F66:K66"/>
    <mergeCell ref="F67:G67"/>
    <mergeCell ref="F79:G79"/>
    <mergeCell ref="F55:G55"/>
    <mergeCell ref="F68:G68"/>
    <mergeCell ref="F69:G69"/>
    <mergeCell ref="F70:G70"/>
    <mergeCell ref="F71:G71"/>
    <mergeCell ref="H55:I55"/>
    <mergeCell ref="J55:K55"/>
    <mergeCell ref="A56:K56"/>
    <mergeCell ref="A65:K65"/>
    <mergeCell ref="A55:D55"/>
    <mergeCell ref="A57:J57"/>
    <mergeCell ref="A60:I60"/>
    <mergeCell ref="F93:G93"/>
    <mergeCell ref="F82:G82"/>
    <mergeCell ref="F83:G83"/>
    <mergeCell ref="F84:G84"/>
    <mergeCell ref="F85:G85"/>
    <mergeCell ref="F86:G86"/>
    <mergeCell ref="F87:G87"/>
    <mergeCell ref="F90:G90"/>
    <mergeCell ref="F91:G91"/>
    <mergeCell ref="F92:G92"/>
    <mergeCell ref="F89:G89"/>
    <mergeCell ref="A28:D28"/>
    <mergeCell ref="A29:D29"/>
    <mergeCell ref="A26:D26"/>
    <mergeCell ref="A27:D27"/>
    <mergeCell ref="A24:D24"/>
    <mergeCell ref="A25:D25"/>
    <mergeCell ref="A22:D22"/>
    <mergeCell ref="A23:D23"/>
    <mergeCell ref="A20:D20"/>
    <mergeCell ref="A21:D21"/>
  </mergeCells>
  <pageMargins left="0.7" right="0.7" top="0.75" bottom="0.75" header="0.3" footer="0.3"/>
  <pageSetup paperSize="9" scale="46" orientation="portrait" r:id="rId1"/>
  <colBreaks count="1" manualBreakCount="1">
    <brk id="1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rgb="FFFFC000"/>
  </sheetPr>
  <dimension ref="A1:M182"/>
  <sheetViews>
    <sheetView view="pageBreakPreview" topLeftCell="A145" zoomScale="60" zoomScaleNormal="100" workbookViewId="0">
      <selection activeCell="E174" sqref="E174"/>
    </sheetView>
  </sheetViews>
  <sheetFormatPr defaultRowHeight="15" x14ac:dyDescent="0.25"/>
  <cols>
    <col min="1" max="1" width="9.140625" style="36"/>
    <col min="2" max="2" width="41" style="36" customWidth="1"/>
    <col min="3" max="4" width="9.140625" style="36"/>
    <col min="5" max="5" width="11" style="36" bestFit="1" customWidth="1"/>
    <col min="6" max="16384" width="9.140625" style="36"/>
  </cols>
  <sheetData>
    <row r="1" spans="1:13" ht="19.5" x14ac:dyDescent="0.25">
      <c r="B1" s="39"/>
    </row>
    <row r="2" spans="1:13" ht="18.75" x14ac:dyDescent="0.25">
      <c r="L2" s="40"/>
    </row>
    <row r="3" spans="1:13" ht="19.5" x14ac:dyDescent="0.25">
      <c r="B3" s="142"/>
    </row>
    <row r="4" spans="1:13" ht="19.5" x14ac:dyDescent="0.25">
      <c r="B4" s="1314" t="s">
        <v>574</v>
      </c>
      <c r="C4" s="1314"/>
      <c r="D4" s="1314"/>
      <c r="E4" s="1314"/>
      <c r="F4" s="1314"/>
      <c r="G4" s="1314"/>
      <c r="H4" s="1314"/>
      <c r="I4" s="1314"/>
      <c r="J4" s="1314"/>
      <c r="K4" s="1314"/>
      <c r="L4" s="1314"/>
      <c r="M4" s="1314"/>
    </row>
    <row r="5" spans="1:13" x14ac:dyDescent="0.25">
      <c r="A5" s="1284">
        <f>Анкета_ЮЛ!G15</f>
        <v>0</v>
      </c>
      <c r="B5" s="1284"/>
      <c r="C5" s="1284"/>
      <c r="D5" s="1284"/>
      <c r="E5" s="1284"/>
      <c r="F5" s="1284"/>
      <c r="G5" s="1284"/>
      <c r="H5" s="1284"/>
      <c r="I5" s="1284"/>
      <c r="J5" s="1284"/>
      <c r="K5" s="1284"/>
      <c r="L5" s="1284"/>
      <c r="M5" s="1284"/>
    </row>
    <row r="6" spans="1:13" ht="15.75" x14ac:dyDescent="0.25">
      <c r="A6" s="1386" t="s">
        <v>575</v>
      </c>
      <c r="B6" s="1386"/>
      <c r="C6" s="1386"/>
      <c r="D6" s="1386"/>
      <c r="E6" s="1386"/>
      <c r="F6" s="1386"/>
      <c r="G6" s="1386"/>
      <c r="H6" s="1386"/>
      <c r="I6" s="1386"/>
      <c r="J6" s="1386"/>
      <c r="K6" s="1386"/>
      <c r="L6" s="1386"/>
    </row>
    <row r="7" spans="1:13" ht="19.5" x14ac:dyDescent="0.25">
      <c r="B7" s="41"/>
    </row>
    <row r="8" spans="1:13" ht="19.5" x14ac:dyDescent="0.25">
      <c r="A8" s="1419" t="s">
        <v>576</v>
      </c>
      <c r="B8" s="1419"/>
      <c r="C8" s="1284" t="s">
        <v>577</v>
      </c>
      <c r="D8" s="1284"/>
      <c r="E8" s="1284"/>
      <c r="F8" s="1284"/>
      <c r="G8" s="1284"/>
      <c r="H8" s="1284"/>
      <c r="I8" s="1284"/>
      <c r="J8" s="1284"/>
      <c r="K8" s="1284"/>
      <c r="L8" s="1284"/>
      <c r="M8" s="1284"/>
    </row>
    <row r="9" spans="1:13" ht="19.5" x14ac:dyDescent="0.25">
      <c r="A9" s="1314" t="s">
        <v>578</v>
      </c>
      <c r="B9" s="1314"/>
      <c r="C9" s="1314"/>
      <c r="D9" s="1314"/>
      <c r="E9" s="1314"/>
      <c r="F9" s="1314"/>
      <c r="G9" s="1314"/>
      <c r="H9" s="1314"/>
      <c r="I9" s="1314"/>
      <c r="J9" s="1314"/>
      <c r="K9" s="1314"/>
      <c r="L9" s="1314"/>
      <c r="M9" s="1314"/>
    </row>
    <row r="10" spans="1:13" ht="19.5" x14ac:dyDescent="0.25">
      <c r="A10" s="1314" t="s">
        <v>578</v>
      </c>
      <c r="B10" s="1314"/>
      <c r="C10" s="1314"/>
      <c r="D10" s="1314"/>
      <c r="E10" s="1314"/>
      <c r="F10" s="1314"/>
      <c r="G10" s="1314"/>
      <c r="H10" s="1314"/>
      <c r="I10" s="1314"/>
      <c r="J10" s="1314"/>
      <c r="K10" s="1314"/>
      <c r="L10" s="1314"/>
      <c r="M10" s="1314"/>
    </row>
    <row r="11" spans="1:13" ht="19.5" x14ac:dyDescent="0.25">
      <c r="A11" s="1419" t="s">
        <v>579</v>
      </c>
      <c r="B11" s="1419"/>
      <c r="C11" s="1284" t="s">
        <v>577</v>
      </c>
      <c r="D11" s="1284"/>
      <c r="E11" s="1284"/>
      <c r="F11" s="1284"/>
      <c r="G11" s="1284"/>
      <c r="H11" s="1284"/>
      <c r="I11" s="1284"/>
      <c r="J11" s="1284"/>
      <c r="K11" s="1284"/>
      <c r="L11" s="1284"/>
      <c r="M11" s="1284"/>
    </row>
    <row r="12" spans="1:13" ht="15.75" x14ac:dyDescent="0.25">
      <c r="C12" s="1386" t="s">
        <v>580</v>
      </c>
      <c r="D12" s="1386"/>
      <c r="E12" s="1386"/>
      <c r="F12" s="1386"/>
      <c r="G12" s="1386"/>
      <c r="H12" s="1386"/>
      <c r="I12" s="1386"/>
      <c r="J12" s="1386"/>
      <c r="K12" s="1386"/>
      <c r="L12" s="1386"/>
      <c r="M12" s="1386"/>
    </row>
    <row r="13" spans="1:13" ht="19.5" x14ac:dyDescent="0.25">
      <c r="A13" s="1314" t="s">
        <v>578</v>
      </c>
      <c r="B13" s="1314"/>
      <c r="C13" s="1314"/>
      <c r="D13" s="1314"/>
      <c r="E13" s="1314"/>
      <c r="F13" s="1314"/>
      <c r="G13" s="1314"/>
      <c r="H13" s="1314"/>
      <c r="I13" s="1314"/>
      <c r="J13" s="1314"/>
      <c r="K13" s="1314"/>
      <c r="L13" s="1314"/>
      <c r="M13" s="1314"/>
    </row>
    <row r="14" spans="1:13" ht="15.75" x14ac:dyDescent="0.25">
      <c r="A14" s="1386" t="s">
        <v>581</v>
      </c>
      <c r="B14" s="1386"/>
      <c r="C14" s="1386"/>
      <c r="D14" s="1386"/>
      <c r="E14" s="1386"/>
      <c r="F14" s="1386"/>
      <c r="G14" s="1386"/>
      <c r="H14" s="1386"/>
      <c r="I14" s="1386"/>
      <c r="J14" s="1386"/>
      <c r="K14" s="1386"/>
      <c r="L14" s="1386"/>
      <c r="M14" s="1386"/>
    </row>
    <row r="15" spans="1:13" ht="19.5" x14ac:dyDescent="0.25">
      <c r="A15" s="1314" t="s">
        <v>578</v>
      </c>
      <c r="B15" s="1314"/>
      <c r="C15" s="1314"/>
      <c r="D15" s="1314"/>
      <c r="E15" s="1314"/>
      <c r="F15" s="1314"/>
      <c r="G15" s="1314"/>
      <c r="H15" s="1314"/>
      <c r="I15" s="1314"/>
      <c r="J15" s="1314"/>
      <c r="K15" s="1314"/>
      <c r="L15" s="1314"/>
      <c r="M15" s="1314"/>
    </row>
    <row r="16" spans="1:13" ht="19.5" x14ac:dyDescent="0.25">
      <c r="A16" s="1419" t="s">
        <v>582</v>
      </c>
      <c r="B16" s="1419"/>
      <c r="C16" s="1284" t="s">
        <v>577</v>
      </c>
      <c r="D16" s="1284"/>
      <c r="E16" s="1284"/>
      <c r="F16" s="1284"/>
      <c r="G16" s="1284"/>
      <c r="H16" s="1284"/>
      <c r="I16" s="1284"/>
      <c r="J16" s="1284"/>
      <c r="K16" s="1284"/>
      <c r="L16" s="1284"/>
      <c r="M16" s="1284"/>
    </row>
    <row r="17" spans="1:13" ht="15.75" x14ac:dyDescent="0.25">
      <c r="C17" s="1386" t="s">
        <v>583</v>
      </c>
      <c r="D17" s="1386"/>
      <c r="E17" s="1386"/>
      <c r="F17" s="1386"/>
      <c r="G17" s="1386"/>
      <c r="H17" s="1386"/>
      <c r="I17" s="1386"/>
      <c r="J17" s="1386"/>
      <c r="K17" s="1386"/>
      <c r="L17" s="1386"/>
      <c r="M17" s="1386"/>
    </row>
    <row r="18" spans="1:13" ht="19.5" x14ac:dyDescent="0.25">
      <c r="A18" s="1314" t="s">
        <v>578</v>
      </c>
      <c r="B18" s="1314"/>
      <c r="C18" s="1314"/>
      <c r="D18" s="1314"/>
      <c r="E18" s="1314"/>
      <c r="F18" s="1314"/>
      <c r="G18" s="1314"/>
      <c r="H18" s="1314"/>
      <c r="I18" s="1314"/>
      <c r="J18" s="1314"/>
      <c r="K18" s="1314"/>
      <c r="L18" s="1314"/>
      <c r="M18" s="1314"/>
    </row>
    <row r="19" spans="1:13" ht="15.75" x14ac:dyDescent="0.25">
      <c r="A19" s="1386" t="s">
        <v>584</v>
      </c>
      <c r="B19" s="1386"/>
      <c r="C19" s="1386"/>
      <c r="D19" s="1386"/>
      <c r="E19" s="1386"/>
      <c r="F19" s="1386"/>
      <c r="G19" s="1386"/>
      <c r="H19" s="1386"/>
      <c r="I19" s="1386"/>
      <c r="J19" s="1386"/>
      <c r="K19" s="1386"/>
      <c r="L19" s="1386"/>
      <c r="M19" s="1386"/>
    </row>
    <row r="20" spans="1:13" ht="19.5" x14ac:dyDescent="0.25">
      <c r="A20" s="1314" t="s">
        <v>578</v>
      </c>
      <c r="B20" s="1314"/>
      <c r="C20" s="1314"/>
      <c r="D20" s="1314"/>
      <c r="E20" s="1314"/>
      <c r="F20" s="1314"/>
      <c r="G20" s="1314"/>
      <c r="H20" s="1314"/>
      <c r="I20" s="1314"/>
      <c r="J20" s="1314"/>
      <c r="K20" s="1314"/>
      <c r="L20" s="1314"/>
      <c r="M20" s="1314"/>
    </row>
    <row r="21" spans="1:13" ht="19.5" x14ac:dyDescent="0.25">
      <c r="A21" s="1314" t="s">
        <v>578</v>
      </c>
      <c r="B21" s="1314"/>
      <c r="C21" s="1314"/>
      <c r="D21" s="1314"/>
      <c r="E21" s="1314"/>
      <c r="F21" s="1314"/>
      <c r="G21" s="1314"/>
      <c r="H21" s="1314"/>
      <c r="I21" s="1314"/>
      <c r="J21" s="1314"/>
      <c r="K21" s="1314"/>
      <c r="L21" s="1314"/>
      <c r="M21" s="1314"/>
    </row>
    <row r="22" spans="1:13" ht="19.5" x14ac:dyDescent="0.25">
      <c r="A22" s="1314" t="s">
        <v>585</v>
      </c>
      <c r="B22" s="1314"/>
      <c r="C22" s="1284" t="s">
        <v>577</v>
      </c>
      <c r="D22" s="1284"/>
      <c r="E22" s="1284"/>
      <c r="F22" s="1284"/>
      <c r="G22" s="1284"/>
      <c r="H22" s="1284"/>
      <c r="I22" s="1284"/>
      <c r="J22" s="1284"/>
      <c r="K22" s="1284"/>
      <c r="L22" s="1284"/>
      <c r="M22" s="1284"/>
    </row>
    <row r="23" spans="1:13" ht="15.75" x14ac:dyDescent="0.25">
      <c r="C23" s="1386" t="s">
        <v>586</v>
      </c>
      <c r="D23" s="1386"/>
      <c r="E23" s="1386"/>
      <c r="F23" s="1386"/>
      <c r="G23" s="1386"/>
      <c r="H23" s="1386"/>
      <c r="I23" s="1386"/>
      <c r="J23" s="1386"/>
      <c r="K23" s="1386"/>
      <c r="L23" s="1386"/>
      <c r="M23" s="1386"/>
    </row>
    <row r="24" spans="1:13" ht="19.5" x14ac:dyDescent="0.25">
      <c r="A24" s="1314" t="s">
        <v>578</v>
      </c>
      <c r="B24" s="1314"/>
      <c r="C24" s="1314"/>
      <c r="D24" s="1314"/>
      <c r="E24" s="1314"/>
      <c r="F24" s="1314"/>
      <c r="G24" s="1314"/>
      <c r="H24" s="1314"/>
      <c r="I24" s="1314"/>
      <c r="J24" s="1314"/>
      <c r="K24" s="1314"/>
      <c r="L24" s="1314"/>
      <c r="M24" s="1314"/>
    </row>
    <row r="25" spans="1:13" ht="15.75" x14ac:dyDescent="0.25">
      <c r="A25" s="1386" t="s">
        <v>587</v>
      </c>
      <c r="B25" s="1386"/>
      <c r="C25" s="1386"/>
      <c r="D25" s="1386"/>
      <c r="E25" s="1386"/>
      <c r="F25" s="1386"/>
      <c r="G25" s="1386"/>
      <c r="H25" s="1386"/>
      <c r="I25" s="1386"/>
      <c r="J25" s="1386"/>
      <c r="K25" s="1386"/>
      <c r="L25" s="1386"/>
      <c r="M25" s="1386"/>
    </row>
    <row r="26" spans="1:13" ht="19.5" x14ac:dyDescent="0.25">
      <c r="A26" s="1314" t="s">
        <v>578</v>
      </c>
      <c r="B26" s="1314"/>
      <c r="C26" s="1314"/>
      <c r="D26" s="1314"/>
      <c r="E26" s="1314"/>
      <c r="F26" s="1314"/>
      <c r="G26" s="1314"/>
      <c r="H26" s="1314"/>
      <c r="I26" s="1314"/>
      <c r="J26" s="1314"/>
      <c r="K26" s="1314"/>
      <c r="L26" s="1314"/>
      <c r="M26" s="1314"/>
    </row>
    <row r="27" spans="1:13" ht="19.5" x14ac:dyDescent="0.25">
      <c r="A27" s="1419" t="s">
        <v>588</v>
      </c>
      <c r="B27" s="1419"/>
      <c r="C27" s="1284" t="s">
        <v>577</v>
      </c>
      <c r="D27" s="1284"/>
      <c r="E27" s="1284"/>
      <c r="F27" s="1284"/>
      <c r="G27" s="1284"/>
      <c r="H27" s="1284"/>
      <c r="I27" s="1284"/>
      <c r="J27" s="1284"/>
      <c r="K27" s="1284"/>
      <c r="L27" s="1284"/>
      <c r="M27" s="1284"/>
    </row>
    <row r="28" spans="1:13" ht="19.5" x14ac:dyDescent="0.25">
      <c r="A28" s="1314" t="s">
        <v>578</v>
      </c>
      <c r="B28" s="1314"/>
      <c r="C28" s="1314"/>
      <c r="D28" s="1314"/>
      <c r="E28" s="1314"/>
      <c r="F28" s="1314"/>
      <c r="G28" s="1314"/>
      <c r="H28" s="1314"/>
      <c r="I28" s="1314"/>
      <c r="J28" s="1314"/>
      <c r="K28" s="1314"/>
      <c r="L28" s="1314"/>
      <c r="M28" s="1314"/>
    </row>
    <row r="29" spans="1:13" ht="19.5" x14ac:dyDescent="0.25">
      <c r="A29" s="1314" t="s">
        <v>578</v>
      </c>
      <c r="B29" s="1314"/>
      <c r="C29" s="1314"/>
      <c r="D29" s="1314"/>
      <c r="E29" s="1314"/>
      <c r="F29" s="1314"/>
      <c r="G29" s="1314"/>
      <c r="H29" s="1314"/>
      <c r="I29" s="1314"/>
      <c r="J29" s="1314"/>
      <c r="K29" s="1314"/>
      <c r="L29" s="1314"/>
      <c r="M29" s="1314"/>
    </row>
    <row r="30" spans="1:13" ht="19.5" x14ac:dyDescent="0.25">
      <c r="A30" s="1419" t="s">
        <v>589</v>
      </c>
      <c r="B30" s="1419"/>
      <c r="C30" s="1284" t="s">
        <v>577</v>
      </c>
      <c r="D30" s="1284"/>
      <c r="E30" s="1284"/>
      <c r="F30" s="1284"/>
      <c r="G30" s="1284"/>
      <c r="H30" s="1284"/>
      <c r="I30" s="1284"/>
      <c r="J30" s="1284"/>
      <c r="K30" s="1284"/>
      <c r="L30" s="1284"/>
      <c r="M30" s="1284"/>
    </row>
    <row r="31" spans="1:13" ht="21.75" customHeight="1" x14ac:dyDescent="0.25">
      <c r="A31" s="1420" t="s">
        <v>590</v>
      </c>
      <c r="B31" s="1420"/>
      <c r="C31" s="1284" t="s">
        <v>577</v>
      </c>
      <c r="D31" s="1284"/>
      <c r="E31" s="1284"/>
      <c r="F31" s="1284"/>
      <c r="G31" s="1284"/>
      <c r="H31" s="1284"/>
      <c r="I31" s="1284"/>
      <c r="J31" s="1284"/>
      <c r="K31" s="1284"/>
      <c r="L31" s="1284"/>
      <c r="M31" s="1284"/>
    </row>
    <row r="32" spans="1:13" ht="21.75" customHeight="1" x14ac:dyDescent="0.25">
      <c r="A32" s="1420"/>
      <c r="B32" s="1420"/>
      <c r="C32" s="1386" t="s">
        <v>591</v>
      </c>
      <c r="D32" s="1386"/>
      <c r="E32" s="1386"/>
      <c r="F32" s="1386"/>
      <c r="G32" s="1386"/>
      <c r="H32" s="1386"/>
      <c r="I32" s="1386"/>
      <c r="J32" s="1386"/>
      <c r="K32" s="1386"/>
      <c r="L32" s="1386"/>
      <c r="M32" s="1386"/>
    </row>
    <row r="33" spans="1:13" ht="21.75" customHeight="1" x14ac:dyDescent="0.25">
      <c r="A33" s="1420"/>
      <c r="B33" s="1420"/>
      <c r="C33" s="1284" t="s">
        <v>577</v>
      </c>
      <c r="D33" s="1284"/>
      <c r="E33" s="1284"/>
      <c r="F33" s="1284"/>
      <c r="G33" s="1284"/>
      <c r="H33" s="1284"/>
      <c r="I33" s="1284"/>
      <c r="J33" s="1284"/>
      <c r="K33" s="1284"/>
      <c r="L33" s="1284"/>
      <c r="M33" s="1284"/>
    </row>
    <row r="34" spans="1:13" ht="21.75" customHeight="1" x14ac:dyDescent="0.25">
      <c r="A34" s="1420"/>
      <c r="B34" s="1420"/>
      <c r="C34" s="1284" t="s">
        <v>577</v>
      </c>
      <c r="D34" s="1284"/>
      <c r="E34" s="1284"/>
      <c r="F34" s="1284"/>
      <c r="G34" s="1284"/>
      <c r="H34" s="1284"/>
      <c r="I34" s="1284"/>
      <c r="J34" s="1284"/>
      <c r="K34" s="1284"/>
      <c r="L34" s="1284"/>
      <c r="M34" s="1284"/>
    </row>
    <row r="35" spans="1:13" ht="19.5" x14ac:dyDescent="0.25">
      <c r="A35" s="1314" t="s">
        <v>578</v>
      </c>
      <c r="B35" s="1314"/>
      <c r="C35" s="1314"/>
      <c r="D35" s="1314"/>
      <c r="E35" s="1314"/>
      <c r="F35" s="1314"/>
      <c r="G35" s="1314"/>
      <c r="H35" s="1314"/>
      <c r="I35" s="1314"/>
      <c r="J35" s="1314"/>
      <c r="K35" s="1314"/>
      <c r="L35" s="1314"/>
      <c r="M35" s="1314"/>
    </row>
    <row r="36" spans="1:13" ht="19.5" x14ac:dyDescent="0.25">
      <c r="A36" s="1314" t="s">
        <v>578</v>
      </c>
      <c r="B36" s="1314"/>
      <c r="C36" s="1314"/>
      <c r="D36" s="1314"/>
      <c r="E36" s="1314"/>
      <c r="F36" s="1314"/>
      <c r="G36" s="1314"/>
      <c r="H36" s="1314"/>
      <c r="I36" s="1314"/>
      <c r="J36" s="1314"/>
      <c r="K36" s="1314"/>
      <c r="L36" s="1314"/>
      <c r="M36" s="1314"/>
    </row>
    <row r="37" spans="1:13" ht="19.5" x14ac:dyDescent="0.25">
      <c r="B37" s="41"/>
    </row>
    <row r="39" spans="1:13" ht="15.75" x14ac:dyDescent="0.25">
      <c r="B39" s="1392" t="s">
        <v>592</v>
      </c>
      <c r="C39" s="1393"/>
      <c r="D39" s="1393"/>
      <c r="E39" s="1393"/>
      <c r="F39" s="1393"/>
      <c r="G39" s="1393"/>
      <c r="H39" s="1393"/>
      <c r="I39" s="1393"/>
      <c r="J39" s="1393"/>
      <c r="K39" s="1393"/>
      <c r="L39" s="1393"/>
      <c r="M39" s="1393"/>
    </row>
    <row r="40" spans="1:13" x14ac:dyDescent="0.25">
      <c r="L40" s="36" t="s">
        <v>593</v>
      </c>
    </row>
    <row r="41" spans="1:13" x14ac:dyDescent="0.25">
      <c r="A41" s="1394" t="s">
        <v>594</v>
      </c>
      <c r="B41" s="1398" t="s">
        <v>381</v>
      </c>
      <c r="C41" s="1399"/>
      <c r="D41" s="1404"/>
      <c r="E41" s="1397" t="s">
        <v>595</v>
      </c>
      <c r="F41" s="1397"/>
      <c r="G41" s="1397"/>
      <c r="H41" s="1397"/>
      <c r="I41" s="1397"/>
      <c r="J41" s="1397"/>
      <c r="K41" s="1397"/>
      <c r="L41" s="1397"/>
      <c r="M41" s="1394" t="s">
        <v>596</v>
      </c>
    </row>
    <row r="42" spans="1:13" x14ac:dyDescent="0.25">
      <c r="A42" s="1395"/>
      <c r="B42" s="1400"/>
      <c r="C42" s="1401"/>
      <c r="D42" s="1418"/>
      <c r="E42" s="1397"/>
      <c r="F42" s="1397"/>
      <c r="G42" s="1397"/>
      <c r="H42" s="1397"/>
      <c r="I42" s="1397"/>
      <c r="J42" s="1397"/>
      <c r="K42" s="1397"/>
      <c r="L42" s="1397"/>
      <c r="M42" s="1395"/>
    </row>
    <row r="43" spans="1:13" ht="15.75" x14ac:dyDescent="0.25">
      <c r="A43" s="1396"/>
      <c r="B43" s="1402"/>
      <c r="C43" s="1403"/>
      <c r="D43" s="1405"/>
      <c r="E43" s="143">
        <v>1</v>
      </c>
      <c r="F43" s="143">
        <v>2</v>
      </c>
      <c r="G43" s="143">
        <v>3</v>
      </c>
      <c r="H43" s="143" t="s">
        <v>597</v>
      </c>
      <c r="I43" s="143" t="s">
        <v>597</v>
      </c>
      <c r="J43" s="143" t="s">
        <v>597</v>
      </c>
      <c r="K43" s="143" t="s">
        <v>597</v>
      </c>
      <c r="L43" s="143" t="s">
        <v>598</v>
      </c>
      <c r="M43" s="1396"/>
    </row>
    <row r="44" spans="1:13" ht="15.75" x14ac:dyDescent="0.25">
      <c r="A44" s="1385" t="s">
        <v>599</v>
      </c>
      <c r="B44" s="1385"/>
      <c r="C44" s="1385"/>
      <c r="D44" s="1385"/>
      <c r="E44" s="1385"/>
      <c r="F44" s="1385"/>
      <c r="G44" s="1385"/>
      <c r="H44" s="1385"/>
      <c r="I44" s="1385"/>
      <c r="J44" s="1385"/>
      <c r="K44" s="1385"/>
      <c r="L44" s="1385"/>
      <c r="M44" s="1385"/>
    </row>
    <row r="45" spans="1:13" ht="30.75" customHeight="1" x14ac:dyDescent="0.25">
      <c r="A45" s="143" t="s">
        <v>600</v>
      </c>
      <c r="B45" s="1411" t="s">
        <v>601</v>
      </c>
      <c r="C45" s="1407"/>
      <c r="D45" s="1408"/>
      <c r="E45" s="51"/>
      <c r="F45" s="51"/>
      <c r="G45" s="51"/>
      <c r="H45" s="51"/>
      <c r="I45" s="51"/>
      <c r="J45" s="51"/>
      <c r="K45" s="37"/>
      <c r="L45" s="37"/>
      <c r="M45" s="37"/>
    </row>
    <row r="46" spans="1:13" ht="15.75" x14ac:dyDescent="0.25">
      <c r="A46" s="143" t="s">
        <v>602</v>
      </c>
      <c r="B46" s="1411" t="s">
        <v>603</v>
      </c>
      <c r="C46" s="1407"/>
      <c r="D46" s="1408"/>
      <c r="E46" s="51"/>
      <c r="F46" s="51"/>
      <c r="G46" s="51"/>
      <c r="H46" s="51"/>
      <c r="I46" s="51"/>
      <c r="J46" s="51"/>
      <c r="K46" s="37"/>
      <c r="L46" s="37"/>
      <c r="M46" s="37"/>
    </row>
    <row r="47" spans="1:13" ht="30.75" customHeight="1" x14ac:dyDescent="0.25">
      <c r="A47" s="143" t="s">
        <v>604</v>
      </c>
      <c r="B47" s="1411" t="s">
        <v>605</v>
      </c>
      <c r="C47" s="1407"/>
      <c r="D47" s="1408"/>
      <c r="E47" s="51"/>
      <c r="F47" s="51"/>
      <c r="G47" s="51"/>
      <c r="H47" s="51"/>
      <c r="I47" s="51"/>
      <c r="J47" s="51"/>
      <c r="K47" s="37"/>
      <c r="L47" s="37"/>
      <c r="M47" s="37"/>
    </row>
    <row r="48" spans="1:13" ht="15.75" x14ac:dyDescent="0.25">
      <c r="A48" s="143" t="s">
        <v>606</v>
      </c>
      <c r="B48" s="1411" t="s">
        <v>607</v>
      </c>
      <c r="C48" s="1407"/>
      <c r="D48" s="1408"/>
      <c r="E48" s="51"/>
      <c r="F48" s="51"/>
      <c r="G48" s="51"/>
      <c r="H48" s="51"/>
      <c r="I48" s="51"/>
      <c r="J48" s="51"/>
      <c r="K48" s="37"/>
      <c r="L48" s="37"/>
      <c r="M48" s="37"/>
    </row>
    <row r="49" spans="1:13" ht="30.75" customHeight="1" x14ac:dyDescent="0.25">
      <c r="A49" s="143" t="s">
        <v>608</v>
      </c>
      <c r="B49" s="1411" t="s">
        <v>609</v>
      </c>
      <c r="C49" s="1407"/>
      <c r="D49" s="1408"/>
      <c r="E49" s="144">
        <f>E46+E47+E48</f>
        <v>0</v>
      </c>
      <c r="F49" s="144">
        <f t="shared" ref="F49:M49" si="0">F46+F47+F48</f>
        <v>0</v>
      </c>
      <c r="G49" s="144">
        <f t="shared" si="0"/>
        <v>0</v>
      </c>
      <c r="H49" s="144">
        <f t="shared" si="0"/>
        <v>0</v>
      </c>
      <c r="I49" s="144">
        <f t="shared" si="0"/>
        <v>0</v>
      </c>
      <c r="J49" s="144">
        <f t="shared" si="0"/>
        <v>0</v>
      </c>
      <c r="K49" s="144">
        <f t="shared" si="0"/>
        <v>0</v>
      </c>
      <c r="L49" s="144">
        <f t="shared" si="0"/>
        <v>0</v>
      </c>
      <c r="M49" s="144">
        <f t="shared" si="0"/>
        <v>0</v>
      </c>
    </row>
    <row r="50" spans="1:13" ht="35.25" customHeight="1" x14ac:dyDescent="0.25">
      <c r="A50" s="143" t="s">
        <v>610</v>
      </c>
      <c r="B50" s="1411" t="s">
        <v>611</v>
      </c>
      <c r="C50" s="1407"/>
      <c r="D50" s="1408"/>
      <c r="E50" s="51"/>
      <c r="F50" s="51"/>
      <c r="G50" s="51"/>
      <c r="H50" s="51"/>
      <c r="I50" s="51"/>
      <c r="J50" s="51"/>
      <c r="K50" s="37"/>
      <c r="L50" s="37"/>
      <c r="M50" s="37"/>
    </row>
    <row r="51" spans="1:13" ht="30.75" customHeight="1" x14ac:dyDescent="0.25">
      <c r="A51" s="143" t="s">
        <v>612</v>
      </c>
      <c r="B51" s="1411" t="s">
        <v>613</v>
      </c>
      <c r="C51" s="1407"/>
      <c r="D51" s="1408"/>
      <c r="E51" s="51"/>
      <c r="F51" s="51"/>
      <c r="G51" s="51"/>
      <c r="H51" s="51"/>
      <c r="I51" s="51"/>
      <c r="J51" s="51"/>
      <c r="K51" s="37"/>
      <c r="L51" s="37"/>
      <c r="M51" s="37"/>
    </row>
    <row r="52" spans="1:13" ht="15.75" x14ac:dyDescent="0.25">
      <c r="A52" s="143" t="s">
        <v>614</v>
      </c>
      <c r="B52" s="1411" t="s">
        <v>615</v>
      </c>
      <c r="C52" s="1407"/>
      <c r="D52" s="1408"/>
      <c r="E52" s="51"/>
      <c r="F52" s="51"/>
      <c r="G52" s="51"/>
      <c r="H52" s="51"/>
      <c r="I52" s="51"/>
      <c r="J52" s="51"/>
      <c r="K52" s="37"/>
      <c r="L52" s="37"/>
      <c r="M52" s="37"/>
    </row>
    <row r="53" spans="1:13" x14ac:dyDescent="0.25">
      <c r="A53" s="1397" t="s">
        <v>616</v>
      </c>
      <c r="B53" s="1412" t="s">
        <v>617</v>
      </c>
      <c r="C53" s="1413"/>
      <c r="D53" s="1414"/>
      <c r="E53" s="1417">
        <f>E49+E51+E52</f>
        <v>0</v>
      </c>
      <c r="F53" s="1417">
        <f t="shared" ref="F53:M53" si="1">F49+F51+F52</f>
        <v>0</v>
      </c>
      <c r="G53" s="1417">
        <f t="shared" si="1"/>
        <v>0</v>
      </c>
      <c r="H53" s="1417">
        <f t="shared" si="1"/>
        <v>0</v>
      </c>
      <c r="I53" s="1417">
        <f t="shared" si="1"/>
        <v>0</v>
      </c>
      <c r="J53" s="1417">
        <f t="shared" si="1"/>
        <v>0</v>
      </c>
      <c r="K53" s="1417">
        <f t="shared" si="1"/>
        <v>0</v>
      </c>
      <c r="L53" s="1417">
        <f t="shared" si="1"/>
        <v>0</v>
      </c>
      <c r="M53" s="1417">
        <f t="shared" si="1"/>
        <v>0</v>
      </c>
    </row>
    <row r="54" spans="1:13" x14ac:dyDescent="0.25">
      <c r="A54" s="1397"/>
      <c r="B54" s="1406"/>
      <c r="C54" s="1415"/>
      <c r="D54" s="1416"/>
      <c r="E54" s="1417"/>
      <c r="F54" s="1417"/>
      <c r="G54" s="1417"/>
      <c r="H54" s="1417"/>
      <c r="I54" s="1417"/>
      <c r="J54" s="1417"/>
      <c r="K54" s="1417"/>
      <c r="L54" s="1417"/>
      <c r="M54" s="1417"/>
    </row>
    <row r="55" spans="1:13" ht="15.75" x14ac:dyDescent="0.25">
      <c r="A55" s="1411" t="s">
        <v>618</v>
      </c>
      <c r="B55" s="1407"/>
      <c r="C55" s="1407"/>
      <c r="D55" s="1407"/>
      <c r="E55" s="1407"/>
      <c r="F55" s="1407"/>
      <c r="G55" s="1407"/>
      <c r="H55" s="1407"/>
      <c r="I55" s="1407"/>
      <c r="J55" s="1407"/>
      <c r="K55" s="1407"/>
      <c r="L55" s="1407"/>
      <c r="M55" s="1408"/>
    </row>
    <row r="56" spans="1:13" ht="15.75" x14ac:dyDescent="0.25">
      <c r="A56" s="139" t="s">
        <v>263</v>
      </c>
      <c r="B56" s="1411" t="s">
        <v>619</v>
      </c>
      <c r="C56" s="1407"/>
      <c r="D56" s="1408"/>
      <c r="E56" s="144">
        <f>E57+E58</f>
        <v>0</v>
      </c>
      <c r="F56" s="144">
        <f t="shared" ref="F56:M56" si="2">F57+F58</f>
        <v>0</v>
      </c>
      <c r="G56" s="144">
        <f t="shared" si="2"/>
        <v>0</v>
      </c>
      <c r="H56" s="144">
        <f t="shared" si="2"/>
        <v>0</v>
      </c>
      <c r="I56" s="144">
        <f t="shared" si="2"/>
        <v>0</v>
      </c>
      <c r="J56" s="144">
        <f t="shared" si="2"/>
        <v>0</v>
      </c>
      <c r="K56" s="144">
        <f t="shared" si="2"/>
        <v>0</v>
      </c>
      <c r="L56" s="144">
        <f t="shared" si="2"/>
        <v>0</v>
      </c>
      <c r="M56" s="144">
        <f t="shared" si="2"/>
        <v>0</v>
      </c>
    </row>
    <row r="57" spans="1:13" ht="15.75" x14ac:dyDescent="0.25">
      <c r="A57" s="139" t="s">
        <v>620</v>
      </c>
      <c r="B57" s="1411" t="s">
        <v>621</v>
      </c>
      <c r="C57" s="1407"/>
      <c r="D57" s="1408"/>
      <c r="E57" s="51"/>
      <c r="F57" s="51"/>
      <c r="G57" s="51"/>
      <c r="H57" s="51"/>
      <c r="I57" s="51"/>
      <c r="J57" s="51"/>
      <c r="K57" s="37"/>
      <c r="L57" s="37"/>
      <c r="M57" s="37"/>
    </row>
    <row r="58" spans="1:13" ht="15.75" x14ac:dyDescent="0.25">
      <c r="A58" s="139" t="s">
        <v>622</v>
      </c>
      <c r="B58" s="1411" t="s">
        <v>623</v>
      </c>
      <c r="C58" s="1407"/>
      <c r="D58" s="1408"/>
      <c r="E58" s="51"/>
      <c r="F58" s="51"/>
      <c r="G58" s="51"/>
      <c r="H58" s="51"/>
      <c r="I58" s="51"/>
      <c r="J58" s="51"/>
      <c r="K58" s="37"/>
      <c r="L58" s="37"/>
      <c r="M58" s="37"/>
    </row>
    <row r="59" spans="1:13" ht="15.75" x14ac:dyDescent="0.25">
      <c r="A59" s="139" t="s">
        <v>278</v>
      </c>
      <c r="B59" s="1411" t="s">
        <v>624</v>
      </c>
      <c r="C59" s="1407"/>
      <c r="D59" s="1408"/>
      <c r="E59" s="144">
        <f>SUM(E60:E64)</f>
        <v>0</v>
      </c>
      <c r="F59" s="144">
        <f t="shared" ref="F59:M59" si="3">SUM(F60:F64)</f>
        <v>0</v>
      </c>
      <c r="G59" s="144">
        <f t="shared" si="3"/>
        <v>0</v>
      </c>
      <c r="H59" s="144">
        <f t="shared" si="3"/>
        <v>0</v>
      </c>
      <c r="I59" s="144">
        <f t="shared" si="3"/>
        <v>0</v>
      </c>
      <c r="J59" s="144">
        <f t="shared" si="3"/>
        <v>0</v>
      </c>
      <c r="K59" s="144">
        <f t="shared" si="3"/>
        <v>0</v>
      </c>
      <c r="L59" s="144">
        <f t="shared" si="3"/>
        <v>0</v>
      </c>
      <c r="M59" s="144">
        <f t="shared" si="3"/>
        <v>0</v>
      </c>
    </row>
    <row r="60" spans="1:13" ht="15.75" x14ac:dyDescent="0.25">
      <c r="A60" s="139" t="s">
        <v>625</v>
      </c>
      <c r="B60" s="1411" t="s">
        <v>626</v>
      </c>
      <c r="C60" s="1407"/>
      <c r="D60" s="1408"/>
      <c r="E60" s="51"/>
      <c r="F60" s="51"/>
      <c r="G60" s="51"/>
      <c r="H60" s="51"/>
      <c r="I60" s="51"/>
      <c r="J60" s="51"/>
      <c r="K60" s="37"/>
      <c r="L60" s="37"/>
      <c r="M60" s="37"/>
    </row>
    <row r="61" spans="1:13" ht="15.75" x14ac:dyDescent="0.25">
      <c r="A61" s="139" t="s">
        <v>627</v>
      </c>
      <c r="B61" s="1411" t="s">
        <v>628</v>
      </c>
      <c r="C61" s="1407"/>
      <c r="D61" s="1408"/>
      <c r="E61" s="51"/>
      <c r="F61" s="51"/>
      <c r="G61" s="51"/>
      <c r="H61" s="51"/>
      <c r="I61" s="51"/>
      <c r="J61" s="51"/>
      <c r="K61" s="37"/>
      <c r="L61" s="37"/>
      <c r="M61" s="37"/>
    </row>
    <row r="62" spans="1:13" ht="15.75" x14ac:dyDescent="0.25">
      <c r="A62" s="143" t="s">
        <v>629</v>
      </c>
      <c r="B62" s="1412" t="s">
        <v>630</v>
      </c>
      <c r="C62" s="1413"/>
      <c r="D62" s="1414"/>
      <c r="E62" s="51"/>
      <c r="F62" s="51"/>
      <c r="G62" s="51"/>
      <c r="H62" s="51"/>
      <c r="I62" s="51"/>
      <c r="J62" s="51"/>
      <c r="K62" s="37"/>
      <c r="L62" s="37"/>
      <c r="M62" s="37"/>
    </row>
    <row r="63" spans="1:13" ht="15.75" x14ac:dyDescent="0.25">
      <c r="A63" s="143" t="s">
        <v>631</v>
      </c>
      <c r="B63" s="1411" t="s">
        <v>632</v>
      </c>
      <c r="C63" s="1407"/>
      <c r="D63" s="1408"/>
      <c r="E63" s="42"/>
      <c r="F63" s="42"/>
      <c r="G63" s="42"/>
      <c r="H63" s="42"/>
      <c r="I63" s="42"/>
      <c r="J63" s="42"/>
      <c r="K63" s="38"/>
      <c r="L63" s="38"/>
      <c r="M63" s="38"/>
    </row>
    <row r="64" spans="1:13" ht="15.75" x14ac:dyDescent="0.25">
      <c r="A64" s="143" t="s">
        <v>633</v>
      </c>
      <c r="B64" s="1411" t="s">
        <v>634</v>
      </c>
      <c r="C64" s="1407"/>
      <c r="D64" s="1408"/>
      <c r="E64" s="42"/>
      <c r="F64" s="42"/>
      <c r="G64" s="42"/>
      <c r="H64" s="42"/>
      <c r="I64" s="42"/>
      <c r="J64" s="42"/>
      <c r="K64" s="38"/>
      <c r="L64" s="38"/>
      <c r="M64" s="38"/>
    </row>
    <row r="65" spans="1:13" ht="15.75" x14ac:dyDescent="0.25">
      <c r="A65" s="143" t="s">
        <v>635</v>
      </c>
      <c r="B65" s="1406" t="s">
        <v>636</v>
      </c>
      <c r="C65" s="1415"/>
      <c r="D65" s="1416"/>
      <c r="E65" s="144">
        <f>E56+E59</f>
        <v>0</v>
      </c>
      <c r="F65" s="144">
        <f t="shared" ref="F65:M65" si="4">F56+F59</f>
        <v>0</v>
      </c>
      <c r="G65" s="144">
        <f t="shared" si="4"/>
        <v>0</v>
      </c>
      <c r="H65" s="144">
        <f t="shared" si="4"/>
        <v>0</v>
      </c>
      <c r="I65" s="144">
        <f t="shared" si="4"/>
        <v>0</v>
      </c>
      <c r="J65" s="144">
        <f t="shared" si="4"/>
        <v>0</v>
      </c>
      <c r="K65" s="144">
        <f t="shared" si="4"/>
        <v>0</v>
      </c>
      <c r="L65" s="144">
        <f t="shared" si="4"/>
        <v>0</v>
      </c>
      <c r="M65" s="144">
        <f t="shared" si="4"/>
        <v>0</v>
      </c>
    </row>
    <row r="66" spans="1:13" ht="15.75" x14ac:dyDescent="0.25">
      <c r="A66" s="1411" t="s">
        <v>637</v>
      </c>
      <c r="B66" s="1407"/>
      <c r="C66" s="1407"/>
      <c r="D66" s="1407"/>
      <c r="E66" s="1407"/>
      <c r="F66" s="1407"/>
      <c r="G66" s="1407"/>
      <c r="H66" s="1407"/>
      <c r="I66" s="1407"/>
      <c r="J66" s="1407"/>
      <c r="K66" s="1407"/>
      <c r="L66" s="1407"/>
      <c r="M66" s="1408"/>
    </row>
    <row r="67" spans="1:13" ht="65.25" customHeight="1" x14ac:dyDescent="0.25">
      <c r="A67" s="140" t="s">
        <v>638</v>
      </c>
      <c r="B67" s="1411" t="s">
        <v>639</v>
      </c>
      <c r="C67" s="1407"/>
      <c r="D67" s="1408"/>
      <c r="E67" s="51"/>
      <c r="F67" s="51"/>
      <c r="G67" s="51"/>
      <c r="H67" s="51"/>
      <c r="I67" s="51"/>
      <c r="J67" s="51"/>
      <c r="K67" s="37"/>
      <c r="L67" s="37"/>
      <c r="M67" s="37"/>
    </row>
    <row r="71" spans="1:13" ht="15" customHeight="1" x14ac:dyDescent="0.25">
      <c r="B71" s="1392" t="s">
        <v>405</v>
      </c>
      <c r="C71" s="1393"/>
      <c r="D71" s="1393"/>
      <c r="E71" s="1393"/>
      <c r="F71" s="1393"/>
      <c r="G71" s="1393"/>
      <c r="H71" s="1393"/>
      <c r="I71" s="1393"/>
      <c r="J71" s="1393"/>
      <c r="K71" s="1393"/>
      <c r="L71" s="1393"/>
      <c r="M71" s="1393"/>
    </row>
    <row r="72" spans="1:13" x14ac:dyDescent="0.25">
      <c r="L72" s="36" t="s">
        <v>593</v>
      </c>
    </row>
    <row r="73" spans="1:13" x14ac:dyDescent="0.25">
      <c r="A73" s="1394" t="s">
        <v>594</v>
      </c>
      <c r="B73" s="1397" t="s">
        <v>640</v>
      </c>
      <c r="C73" s="1397"/>
      <c r="D73" s="1397"/>
      <c r="E73" s="1397" t="s">
        <v>641</v>
      </c>
      <c r="F73" s="1397"/>
      <c r="G73" s="1397"/>
      <c r="H73" s="1397"/>
      <c r="I73" s="1397"/>
      <c r="J73" s="1397"/>
      <c r="K73" s="1397"/>
      <c r="L73" s="1397"/>
      <c r="M73" s="1394" t="s">
        <v>596</v>
      </c>
    </row>
    <row r="74" spans="1:13" x14ac:dyDescent="0.25">
      <c r="A74" s="1395"/>
      <c r="B74" s="1397"/>
      <c r="C74" s="1397"/>
      <c r="D74" s="1397"/>
      <c r="E74" s="1397"/>
      <c r="F74" s="1397"/>
      <c r="G74" s="1397"/>
      <c r="H74" s="1397"/>
      <c r="I74" s="1397"/>
      <c r="J74" s="1397"/>
      <c r="K74" s="1397"/>
      <c r="L74" s="1397"/>
      <c r="M74" s="1395"/>
    </row>
    <row r="75" spans="1:13" ht="15.75" x14ac:dyDescent="0.25">
      <c r="A75" s="1396"/>
      <c r="B75" s="1397"/>
      <c r="C75" s="1397"/>
      <c r="D75" s="1397"/>
      <c r="E75" s="143">
        <v>1</v>
      </c>
      <c r="F75" s="143">
        <v>2</v>
      </c>
      <c r="G75" s="143">
        <v>3</v>
      </c>
      <c r="H75" s="143" t="s">
        <v>597</v>
      </c>
      <c r="I75" s="143" t="s">
        <v>597</v>
      </c>
      <c r="J75" s="143" t="s">
        <v>597</v>
      </c>
      <c r="K75" s="143" t="s">
        <v>597</v>
      </c>
      <c r="L75" s="143" t="s">
        <v>598</v>
      </c>
      <c r="M75" s="1396"/>
    </row>
    <row r="76" spans="1:13" ht="15.75" x14ac:dyDescent="0.25">
      <c r="A76" s="1385" t="s">
        <v>642</v>
      </c>
      <c r="B76" s="1385"/>
      <c r="C76" s="1385"/>
      <c r="D76" s="1385"/>
      <c r="E76" s="1385"/>
      <c r="F76" s="1385"/>
      <c r="G76" s="1385"/>
      <c r="H76" s="1385"/>
      <c r="I76" s="1385"/>
      <c r="J76" s="1385"/>
      <c r="K76" s="1385"/>
      <c r="L76" s="1385"/>
      <c r="M76" s="1385"/>
    </row>
    <row r="77" spans="1:13" ht="15.75" x14ac:dyDescent="0.25">
      <c r="A77" s="141" t="s">
        <v>600</v>
      </c>
      <c r="B77" s="1390" t="s">
        <v>643</v>
      </c>
      <c r="C77" s="1390"/>
      <c r="D77" s="1390"/>
      <c r="E77" s="51"/>
      <c r="F77" s="51"/>
      <c r="G77" s="51"/>
      <c r="H77" s="51"/>
      <c r="I77" s="51"/>
      <c r="J77" s="51"/>
      <c r="K77" s="37"/>
      <c r="L77" s="37"/>
      <c r="M77" s="37"/>
    </row>
    <row r="78" spans="1:13" ht="15.75" x14ac:dyDescent="0.25">
      <c r="A78" s="141" t="s">
        <v>608</v>
      </c>
      <c r="B78" s="1390" t="s">
        <v>644</v>
      </c>
      <c r="C78" s="1390"/>
      <c r="D78" s="1390"/>
      <c r="E78" s="51"/>
      <c r="F78" s="51"/>
      <c r="G78" s="51"/>
      <c r="H78" s="51"/>
      <c r="I78" s="51"/>
      <c r="J78" s="51"/>
      <c r="K78" s="37"/>
      <c r="L78" s="37"/>
      <c r="M78" s="37" t="s">
        <v>9</v>
      </c>
    </row>
    <row r="79" spans="1:13" ht="15.75" x14ac:dyDescent="0.25">
      <c r="A79" s="141" t="s">
        <v>612</v>
      </c>
      <c r="B79" s="1390" t="s">
        <v>645</v>
      </c>
      <c r="C79" s="1390"/>
      <c r="D79" s="1390"/>
      <c r="E79" s="51"/>
      <c r="F79" s="51"/>
      <c r="G79" s="51"/>
      <c r="H79" s="51"/>
      <c r="I79" s="51"/>
      <c r="J79" s="51"/>
      <c r="K79" s="37"/>
      <c r="L79" s="37"/>
      <c r="M79" s="37"/>
    </row>
    <row r="80" spans="1:13" ht="15.75" x14ac:dyDescent="0.25">
      <c r="A80" s="141" t="s">
        <v>614</v>
      </c>
      <c r="B80" s="1390" t="s">
        <v>646</v>
      </c>
      <c r="C80" s="1390"/>
      <c r="D80" s="1390"/>
      <c r="E80" s="51"/>
      <c r="F80" s="51"/>
      <c r="G80" s="51"/>
      <c r="H80" s="51"/>
      <c r="I80" s="51"/>
      <c r="J80" s="51"/>
      <c r="K80" s="37"/>
      <c r="L80" s="37"/>
      <c r="M80" s="37"/>
    </row>
    <row r="81" spans="1:13" ht="15.75" x14ac:dyDescent="0.25">
      <c r="A81" s="141" t="s">
        <v>616</v>
      </c>
      <c r="B81" s="1390" t="s">
        <v>647</v>
      </c>
      <c r="C81" s="1390"/>
      <c r="D81" s="1390"/>
      <c r="E81" s="51"/>
      <c r="F81" s="51"/>
      <c r="G81" s="51"/>
      <c r="H81" s="51"/>
      <c r="I81" s="51"/>
      <c r="J81" s="51"/>
      <c r="K81" s="37"/>
      <c r="L81" s="37"/>
      <c r="M81" s="37"/>
    </row>
    <row r="82" spans="1:13" ht="15.75" x14ac:dyDescent="0.25">
      <c r="A82" s="141" t="s">
        <v>648</v>
      </c>
      <c r="B82" s="1390" t="s">
        <v>649</v>
      </c>
      <c r="C82" s="1390"/>
      <c r="D82" s="1390"/>
      <c r="E82" s="51"/>
      <c r="F82" s="51"/>
      <c r="G82" s="51"/>
      <c r="H82" s="51"/>
      <c r="I82" s="51"/>
      <c r="J82" s="51"/>
      <c r="K82" s="37"/>
      <c r="L82" s="37"/>
      <c r="M82" s="37"/>
    </row>
    <row r="83" spans="1:13" ht="15.75" x14ac:dyDescent="0.25">
      <c r="A83" s="141" t="s">
        <v>650</v>
      </c>
      <c r="B83" s="1390" t="s">
        <v>651</v>
      </c>
      <c r="C83" s="1390"/>
      <c r="D83" s="1390"/>
      <c r="E83" s="51"/>
      <c r="F83" s="51"/>
      <c r="G83" s="51"/>
      <c r="H83" s="51"/>
      <c r="I83" s="51"/>
      <c r="J83" s="51"/>
      <c r="K83" s="37"/>
      <c r="L83" s="37"/>
      <c r="M83" s="37"/>
    </row>
    <row r="84" spans="1:13" ht="48" customHeight="1" x14ac:dyDescent="0.25">
      <c r="A84" s="141" t="s">
        <v>652</v>
      </c>
      <c r="B84" s="1390" t="s">
        <v>653</v>
      </c>
      <c r="C84" s="1390"/>
      <c r="D84" s="1390"/>
      <c r="E84" s="51"/>
      <c r="F84" s="51"/>
      <c r="G84" s="51"/>
      <c r="H84" s="51"/>
      <c r="I84" s="51"/>
      <c r="J84" s="51"/>
      <c r="K84" s="37"/>
      <c r="L84" s="37"/>
      <c r="M84" s="37"/>
    </row>
    <row r="85" spans="1:13" ht="15.75" x14ac:dyDescent="0.25">
      <c r="A85" s="141" t="s">
        <v>635</v>
      </c>
      <c r="B85" s="1390" t="s">
        <v>654</v>
      </c>
      <c r="C85" s="1390"/>
      <c r="D85" s="1390"/>
      <c r="E85" s="51"/>
      <c r="F85" s="51"/>
      <c r="G85" s="51"/>
      <c r="H85" s="51"/>
      <c r="I85" s="51"/>
      <c r="J85" s="51"/>
      <c r="K85" s="37"/>
      <c r="L85" s="37"/>
      <c r="M85" s="37"/>
    </row>
    <row r="86" spans="1:13" ht="31.5" customHeight="1" x14ac:dyDescent="0.25">
      <c r="A86" s="141" t="s">
        <v>655</v>
      </c>
      <c r="B86" s="1390" t="s">
        <v>656</v>
      </c>
      <c r="C86" s="1390"/>
      <c r="D86" s="1390"/>
      <c r="E86" s="144">
        <f>E82+E83+E85</f>
        <v>0</v>
      </c>
      <c r="F86" s="144">
        <f t="shared" ref="F86:M86" si="5">F82+F83+F85</f>
        <v>0</v>
      </c>
      <c r="G86" s="144">
        <f t="shared" si="5"/>
        <v>0</v>
      </c>
      <c r="H86" s="144">
        <f t="shared" si="5"/>
        <v>0</v>
      </c>
      <c r="I86" s="144">
        <f t="shared" si="5"/>
        <v>0</v>
      </c>
      <c r="J86" s="144">
        <f t="shared" si="5"/>
        <v>0</v>
      </c>
      <c r="K86" s="144">
        <f t="shared" si="5"/>
        <v>0</v>
      </c>
      <c r="L86" s="144">
        <f t="shared" si="5"/>
        <v>0</v>
      </c>
      <c r="M86" s="144">
        <f t="shared" si="5"/>
        <v>0</v>
      </c>
    </row>
    <row r="87" spans="1:13" ht="15.75" x14ac:dyDescent="0.25">
      <c r="A87" s="141" t="s">
        <v>657</v>
      </c>
      <c r="B87" s="1390" t="s">
        <v>658</v>
      </c>
      <c r="C87" s="1390"/>
      <c r="D87" s="1390"/>
      <c r="E87" s="51"/>
      <c r="F87" s="51"/>
      <c r="G87" s="51"/>
      <c r="H87" s="51"/>
      <c r="I87" s="51"/>
      <c r="J87" s="51"/>
      <c r="K87" s="37"/>
      <c r="L87" s="37"/>
      <c r="M87" s="37" t="s">
        <v>9</v>
      </c>
    </row>
    <row r="88" spans="1:13" ht="15.75" x14ac:dyDescent="0.25">
      <c r="A88" s="1385" t="s">
        <v>659</v>
      </c>
      <c r="B88" s="1385"/>
      <c r="C88" s="1385"/>
      <c r="D88" s="1385"/>
      <c r="E88" s="1385"/>
      <c r="F88" s="1385"/>
      <c r="G88" s="1385"/>
      <c r="H88" s="1385"/>
      <c r="I88" s="1385"/>
      <c r="J88" s="1385"/>
      <c r="K88" s="1385"/>
      <c r="L88" s="1385"/>
      <c r="M88" s="1385"/>
    </row>
    <row r="89" spans="1:13" ht="15.75" x14ac:dyDescent="0.25">
      <c r="A89" s="141" t="s">
        <v>660</v>
      </c>
      <c r="B89" s="1409" t="s">
        <v>643</v>
      </c>
      <c r="C89" s="1409"/>
      <c r="D89" s="1410"/>
      <c r="E89" s="51"/>
      <c r="F89" s="51"/>
      <c r="G89" s="51"/>
      <c r="H89" s="51"/>
      <c r="I89" s="51"/>
      <c r="J89" s="51"/>
      <c r="K89" s="37"/>
      <c r="L89" s="37"/>
      <c r="M89" s="37"/>
    </row>
    <row r="90" spans="1:13" ht="15.75" x14ac:dyDescent="0.25">
      <c r="A90" s="141" t="s">
        <v>661</v>
      </c>
      <c r="B90" s="1409" t="s">
        <v>644</v>
      </c>
      <c r="C90" s="1409"/>
      <c r="D90" s="1410"/>
      <c r="E90" s="51"/>
      <c r="F90" s="51"/>
      <c r="G90" s="51"/>
      <c r="H90" s="51"/>
      <c r="I90" s="51"/>
      <c r="J90" s="51"/>
      <c r="K90" s="37"/>
      <c r="L90" s="37"/>
      <c r="M90" s="37"/>
    </row>
    <row r="91" spans="1:13" ht="15.75" x14ac:dyDescent="0.25">
      <c r="A91" s="141" t="s">
        <v>662</v>
      </c>
      <c r="B91" s="1409" t="s">
        <v>663</v>
      </c>
      <c r="C91" s="1409"/>
      <c r="D91" s="1410"/>
      <c r="E91" s="51"/>
      <c r="F91" s="51"/>
      <c r="G91" s="51"/>
      <c r="H91" s="51"/>
      <c r="I91" s="51"/>
      <c r="J91" s="51"/>
      <c r="K91" s="37"/>
      <c r="L91" s="37"/>
      <c r="M91" s="37"/>
    </row>
    <row r="92" spans="1:13" ht="15.75" x14ac:dyDescent="0.25">
      <c r="A92" s="141" t="s">
        <v>664</v>
      </c>
      <c r="B92" s="1409" t="s">
        <v>649</v>
      </c>
      <c r="C92" s="1409"/>
      <c r="D92" s="1410"/>
      <c r="E92" s="51"/>
      <c r="F92" s="51"/>
      <c r="G92" s="51"/>
      <c r="H92" s="51"/>
      <c r="I92" s="51"/>
      <c r="J92" s="51"/>
      <c r="K92" s="37"/>
      <c r="L92" s="37"/>
      <c r="M92" s="37"/>
    </row>
    <row r="93" spans="1:13" ht="15.75" x14ac:dyDescent="0.25">
      <c r="A93" s="141" t="s">
        <v>665</v>
      </c>
      <c r="B93" s="1409" t="s">
        <v>666</v>
      </c>
      <c r="C93" s="1409"/>
      <c r="D93" s="1410"/>
      <c r="E93" s="51"/>
      <c r="F93" s="51"/>
      <c r="G93" s="51"/>
      <c r="H93" s="51"/>
      <c r="I93" s="51"/>
      <c r="J93" s="51"/>
      <c r="K93" s="37"/>
      <c r="L93" s="37"/>
      <c r="M93" s="37"/>
    </row>
    <row r="94" spans="1:13" ht="49.5" customHeight="1" x14ac:dyDescent="0.25">
      <c r="A94" s="141" t="s">
        <v>667</v>
      </c>
      <c r="B94" s="1409" t="s">
        <v>653</v>
      </c>
      <c r="C94" s="1409"/>
      <c r="D94" s="1410"/>
      <c r="E94" s="51"/>
      <c r="F94" s="51"/>
      <c r="G94" s="51"/>
      <c r="H94" s="51"/>
      <c r="I94" s="51"/>
      <c r="J94" s="51"/>
      <c r="K94" s="37"/>
      <c r="L94" s="37"/>
      <c r="M94" s="37"/>
    </row>
    <row r="95" spans="1:13" ht="15.75" x14ac:dyDescent="0.25">
      <c r="A95" s="141" t="s">
        <v>668</v>
      </c>
      <c r="B95" s="1390" t="s">
        <v>669</v>
      </c>
      <c r="C95" s="1390"/>
      <c r="D95" s="1390"/>
      <c r="E95" s="51"/>
      <c r="F95" s="51"/>
      <c r="G95" s="51"/>
      <c r="H95" s="51"/>
      <c r="I95" s="51"/>
      <c r="J95" s="51"/>
      <c r="K95" s="37"/>
      <c r="L95" s="37"/>
      <c r="M95" s="37"/>
    </row>
    <row r="96" spans="1:13" ht="15.75" x14ac:dyDescent="0.25">
      <c r="A96" s="141" t="s">
        <v>670</v>
      </c>
      <c r="B96" s="1390" t="s">
        <v>658</v>
      </c>
      <c r="C96" s="1390"/>
      <c r="D96" s="1390"/>
      <c r="E96" s="51"/>
      <c r="F96" s="51"/>
      <c r="G96" s="51"/>
      <c r="H96" s="51"/>
      <c r="I96" s="51"/>
      <c r="J96" s="51"/>
      <c r="K96" s="37"/>
      <c r="L96" s="37"/>
      <c r="M96" s="37"/>
    </row>
    <row r="97" spans="1:13" ht="15.75" x14ac:dyDescent="0.25">
      <c r="A97" s="141" t="s">
        <v>671</v>
      </c>
      <c r="B97" s="1390" t="s">
        <v>672</v>
      </c>
      <c r="C97" s="1390"/>
      <c r="D97" s="1390"/>
      <c r="E97" s="51"/>
      <c r="F97" s="51"/>
      <c r="G97" s="51"/>
      <c r="H97" s="51"/>
      <c r="I97" s="51"/>
      <c r="J97" s="51"/>
      <c r="K97" s="37"/>
      <c r="L97" s="37"/>
      <c r="M97" s="37"/>
    </row>
    <row r="98" spans="1:13" ht="15.75" x14ac:dyDescent="0.25">
      <c r="A98" s="1406" t="s">
        <v>673</v>
      </c>
      <c r="B98" s="1407"/>
      <c r="C98" s="1407"/>
      <c r="D98" s="1407"/>
      <c r="E98" s="1407"/>
      <c r="F98" s="1407"/>
      <c r="G98" s="1407"/>
      <c r="H98" s="1407"/>
      <c r="I98" s="1407"/>
      <c r="J98" s="1407"/>
      <c r="K98" s="1407"/>
      <c r="L98" s="1407"/>
      <c r="M98" s="1408"/>
    </row>
    <row r="99" spans="1:13" ht="32.25" customHeight="1" x14ac:dyDescent="0.25">
      <c r="A99" s="141" t="s">
        <v>674</v>
      </c>
      <c r="B99" s="1409" t="s">
        <v>675</v>
      </c>
      <c r="C99" s="1409"/>
      <c r="D99" s="1410"/>
      <c r="E99" s="51"/>
      <c r="F99" s="51"/>
      <c r="G99" s="51"/>
      <c r="H99" s="51"/>
      <c r="I99" s="51"/>
      <c r="J99" s="51"/>
      <c r="K99" s="37"/>
      <c r="L99" s="37"/>
      <c r="M99" s="37"/>
    </row>
    <row r="100" spans="1:13" ht="32.25" customHeight="1" x14ac:dyDescent="0.25">
      <c r="A100" s="141" t="s">
        <v>676</v>
      </c>
      <c r="B100" s="1409" t="s">
        <v>677</v>
      </c>
      <c r="C100" s="1409"/>
      <c r="D100" s="1410"/>
      <c r="E100" s="144">
        <f>E86+E95+E99</f>
        <v>0</v>
      </c>
      <c r="F100" s="144">
        <f t="shared" ref="F100:M100" si="6">F86+F95+F99</f>
        <v>0</v>
      </c>
      <c r="G100" s="144">
        <f>G86+G95+G99</f>
        <v>0</v>
      </c>
      <c r="H100" s="144">
        <f t="shared" si="6"/>
        <v>0</v>
      </c>
      <c r="I100" s="144">
        <f t="shared" si="6"/>
        <v>0</v>
      </c>
      <c r="J100" s="144">
        <f t="shared" si="6"/>
        <v>0</v>
      </c>
      <c r="K100" s="144">
        <f t="shared" si="6"/>
        <v>0</v>
      </c>
      <c r="L100" s="144">
        <f t="shared" si="6"/>
        <v>0</v>
      </c>
      <c r="M100" s="144">
        <f t="shared" si="6"/>
        <v>0</v>
      </c>
    </row>
    <row r="101" spans="1:13" ht="48" customHeight="1" x14ac:dyDescent="0.25">
      <c r="A101" s="141" t="s">
        <v>678</v>
      </c>
      <c r="B101" s="1409" t="s">
        <v>653</v>
      </c>
      <c r="C101" s="1409"/>
      <c r="D101" s="1410"/>
      <c r="E101" s="51"/>
      <c r="F101" s="51"/>
      <c r="G101" s="51"/>
      <c r="H101" s="51"/>
      <c r="I101" s="51"/>
      <c r="J101" s="51"/>
      <c r="K101" s="37"/>
      <c r="L101" s="37"/>
      <c r="M101" s="37"/>
    </row>
    <row r="103" spans="1:13" ht="15.75" x14ac:dyDescent="0.25">
      <c r="B103" s="1392" t="s">
        <v>679</v>
      </c>
      <c r="C103" s="1393"/>
      <c r="D103" s="1393"/>
      <c r="E103" s="1393"/>
      <c r="F103" s="1393"/>
      <c r="G103" s="1393"/>
      <c r="H103" s="1393"/>
      <c r="I103" s="1393"/>
      <c r="J103" s="1393"/>
      <c r="K103" s="1393"/>
      <c r="L103" s="1393"/>
      <c r="M103" s="1393"/>
    </row>
    <row r="104" spans="1:13" x14ac:dyDescent="0.25">
      <c r="L104" s="36" t="s">
        <v>593</v>
      </c>
    </row>
    <row r="105" spans="1:13" ht="15" customHeight="1" x14ac:dyDescent="0.25">
      <c r="A105" s="1394" t="s">
        <v>594</v>
      </c>
      <c r="B105" s="1397" t="s">
        <v>640</v>
      </c>
      <c r="C105" s="1397"/>
      <c r="D105" s="1397"/>
      <c r="E105" s="1397" t="s">
        <v>680</v>
      </c>
      <c r="F105" s="1397"/>
      <c r="G105" s="1399" t="s">
        <v>641</v>
      </c>
      <c r="H105" s="1399"/>
      <c r="I105" s="1399"/>
      <c r="J105" s="1399"/>
      <c r="K105" s="1399"/>
      <c r="L105" s="1399"/>
      <c r="M105" s="1404"/>
    </row>
    <row r="106" spans="1:13" ht="15" customHeight="1" x14ac:dyDescent="0.25">
      <c r="A106" s="1395"/>
      <c r="B106" s="1397"/>
      <c r="C106" s="1397"/>
      <c r="D106" s="1397"/>
      <c r="E106" s="1397"/>
      <c r="F106" s="1397"/>
      <c r="G106" s="1403"/>
      <c r="H106" s="1403"/>
      <c r="I106" s="1403"/>
      <c r="J106" s="1403"/>
      <c r="K106" s="1403"/>
      <c r="L106" s="1403"/>
      <c r="M106" s="1405"/>
    </row>
    <row r="107" spans="1:13" ht="15.75" x14ac:dyDescent="0.25">
      <c r="A107" s="1396"/>
      <c r="B107" s="1397"/>
      <c r="C107" s="1397"/>
      <c r="D107" s="1397"/>
      <c r="E107" s="545"/>
      <c r="F107" s="546"/>
      <c r="G107" s="143">
        <v>1</v>
      </c>
      <c r="H107" s="143">
        <v>2</v>
      </c>
      <c r="I107" s="143">
        <v>3</v>
      </c>
      <c r="J107" s="143" t="s">
        <v>597</v>
      </c>
      <c r="K107" s="143" t="s">
        <v>597</v>
      </c>
      <c r="L107" s="143" t="s">
        <v>597</v>
      </c>
      <c r="M107" s="143" t="s">
        <v>598</v>
      </c>
    </row>
    <row r="108" spans="1:13" ht="15.75" x14ac:dyDescent="0.25">
      <c r="A108" s="1385" t="s">
        <v>642</v>
      </c>
      <c r="B108" s="1385"/>
      <c r="C108" s="1385"/>
      <c r="D108" s="1385"/>
      <c r="E108" s="1385"/>
      <c r="F108" s="1385"/>
      <c r="G108" s="1385"/>
      <c r="H108" s="1385"/>
      <c r="I108" s="1385"/>
      <c r="J108" s="1385"/>
      <c r="K108" s="1385"/>
      <c r="L108" s="1385"/>
      <c r="M108" s="1385"/>
    </row>
    <row r="109" spans="1:13" ht="34.5" customHeight="1" x14ac:dyDescent="0.25">
      <c r="A109" s="141" t="s">
        <v>600</v>
      </c>
      <c r="B109" s="1390" t="s">
        <v>681</v>
      </c>
      <c r="C109" s="1390"/>
      <c r="D109" s="1390"/>
      <c r="E109" s="51"/>
      <c r="F109" s="51"/>
      <c r="G109" s="51"/>
      <c r="H109" s="51"/>
      <c r="I109" s="51"/>
      <c r="J109" s="51"/>
      <c r="K109" s="37"/>
      <c r="L109" s="37"/>
      <c r="M109" s="37"/>
    </row>
    <row r="110" spans="1:13" ht="15.75" x14ac:dyDescent="0.25">
      <c r="A110" s="141" t="s">
        <v>608</v>
      </c>
      <c r="B110" s="1390" t="s">
        <v>421</v>
      </c>
      <c r="C110" s="1390"/>
      <c r="D110" s="1390"/>
      <c r="E110" s="51"/>
      <c r="F110" s="51"/>
      <c r="G110" s="51"/>
      <c r="H110" s="51"/>
      <c r="I110" s="51"/>
      <c r="J110" s="51"/>
      <c r="K110" s="37"/>
      <c r="L110" s="37"/>
      <c r="M110" s="37"/>
    </row>
    <row r="111" spans="1:13" ht="15.75" x14ac:dyDescent="0.25">
      <c r="A111" s="141" t="s">
        <v>612</v>
      </c>
      <c r="B111" s="1390" t="s">
        <v>682</v>
      </c>
      <c r="C111" s="1390"/>
      <c r="D111" s="1390"/>
      <c r="E111" s="51"/>
      <c r="F111" s="51"/>
      <c r="G111" s="51"/>
      <c r="H111" s="51"/>
      <c r="I111" s="51"/>
      <c r="J111" s="51"/>
      <c r="K111" s="37"/>
      <c r="L111" s="37"/>
      <c r="M111" s="37"/>
    </row>
    <row r="112" spans="1:13" ht="32.25" customHeight="1" x14ac:dyDescent="0.25">
      <c r="A112" s="141" t="s">
        <v>614</v>
      </c>
      <c r="B112" s="1390" t="s">
        <v>683</v>
      </c>
      <c r="C112" s="1390"/>
      <c r="D112" s="1390"/>
      <c r="E112" s="144">
        <f>E110-E111</f>
        <v>0</v>
      </c>
      <c r="F112" s="144">
        <f t="shared" ref="F112:M112" si="7">F110-F111</f>
        <v>0</v>
      </c>
      <c r="G112" s="144">
        <f t="shared" si="7"/>
        <v>0</v>
      </c>
      <c r="H112" s="144">
        <f t="shared" si="7"/>
        <v>0</v>
      </c>
      <c r="I112" s="144">
        <f t="shared" si="7"/>
        <v>0</v>
      </c>
      <c r="J112" s="144">
        <f t="shared" si="7"/>
        <v>0</v>
      </c>
      <c r="K112" s="144">
        <f t="shared" si="7"/>
        <v>0</v>
      </c>
      <c r="L112" s="144">
        <f t="shared" si="7"/>
        <v>0</v>
      </c>
      <c r="M112" s="144">
        <f t="shared" si="7"/>
        <v>0</v>
      </c>
    </row>
    <row r="113" spans="1:13" ht="49.5" customHeight="1" x14ac:dyDescent="0.25">
      <c r="A113" s="141" t="s">
        <v>616</v>
      </c>
      <c r="B113" s="1390" t="s">
        <v>684</v>
      </c>
      <c r="C113" s="1390"/>
      <c r="D113" s="1390"/>
      <c r="E113" s="51"/>
      <c r="F113" s="51"/>
      <c r="G113" s="51"/>
      <c r="H113" s="51"/>
      <c r="I113" s="51"/>
      <c r="J113" s="51"/>
      <c r="K113" s="37"/>
      <c r="L113" s="37"/>
      <c r="M113" s="37"/>
    </row>
    <row r="114" spans="1:13" ht="32.25" customHeight="1" x14ac:dyDescent="0.25">
      <c r="A114" s="141" t="s">
        <v>648</v>
      </c>
      <c r="B114" s="1390" t="s">
        <v>685</v>
      </c>
      <c r="C114" s="1390"/>
      <c r="D114" s="1390"/>
      <c r="E114" s="144">
        <f>E112-E113</f>
        <v>0</v>
      </c>
      <c r="F114" s="144">
        <f t="shared" ref="F114:M114" si="8">F112-F113</f>
        <v>0</v>
      </c>
      <c r="G114" s="144">
        <f t="shared" si="8"/>
        <v>0</v>
      </c>
      <c r="H114" s="144">
        <f t="shared" si="8"/>
        <v>0</v>
      </c>
      <c r="I114" s="144">
        <f t="shared" si="8"/>
        <v>0</v>
      </c>
      <c r="J114" s="144">
        <f t="shared" si="8"/>
        <v>0</v>
      </c>
      <c r="K114" s="144">
        <f t="shared" si="8"/>
        <v>0</v>
      </c>
      <c r="L114" s="144">
        <f t="shared" si="8"/>
        <v>0</v>
      </c>
      <c r="M114" s="144">
        <f t="shared" si="8"/>
        <v>0</v>
      </c>
    </row>
    <row r="115" spans="1:13" ht="47.25" customHeight="1" x14ac:dyDescent="0.25">
      <c r="A115" s="141" t="s">
        <v>650</v>
      </c>
      <c r="B115" s="1390" t="s">
        <v>686</v>
      </c>
      <c r="C115" s="1390"/>
      <c r="D115" s="1390"/>
      <c r="E115" s="51"/>
      <c r="F115" s="51"/>
      <c r="G115" s="51"/>
      <c r="H115" s="51"/>
      <c r="I115" s="51"/>
      <c r="J115" s="51"/>
      <c r="K115" s="37"/>
      <c r="L115" s="37"/>
      <c r="M115" s="37"/>
    </row>
    <row r="116" spans="1:13" ht="32.25" customHeight="1" x14ac:dyDescent="0.25">
      <c r="A116" s="141" t="s">
        <v>635</v>
      </c>
      <c r="B116" s="1390" t="s">
        <v>687</v>
      </c>
      <c r="C116" s="1390"/>
      <c r="D116" s="1390"/>
      <c r="E116" s="51"/>
      <c r="F116" s="51"/>
      <c r="G116" s="51"/>
      <c r="H116" s="51"/>
      <c r="I116" s="51"/>
      <c r="J116" s="51"/>
      <c r="K116" s="37"/>
      <c r="L116" s="37"/>
      <c r="M116" s="37"/>
    </row>
    <row r="117" spans="1:13" ht="31.5" customHeight="1" x14ac:dyDescent="0.25">
      <c r="A117" s="141" t="s">
        <v>688</v>
      </c>
      <c r="B117" s="1390" t="s">
        <v>689</v>
      </c>
      <c r="C117" s="1390"/>
      <c r="D117" s="1390"/>
      <c r="E117" s="51"/>
      <c r="F117" s="51"/>
      <c r="G117" s="51"/>
      <c r="H117" s="51"/>
      <c r="I117" s="51"/>
      <c r="J117" s="51"/>
      <c r="K117" s="37"/>
      <c r="L117" s="37"/>
      <c r="M117" s="37"/>
    </row>
    <row r="118" spans="1:13" ht="15.75" x14ac:dyDescent="0.25">
      <c r="A118" s="141" t="s">
        <v>655</v>
      </c>
      <c r="B118" s="1390" t="s">
        <v>690</v>
      </c>
      <c r="C118" s="1390"/>
      <c r="D118" s="1390"/>
      <c r="E118" s="144">
        <f>E115+E116</f>
        <v>0</v>
      </c>
      <c r="F118" s="144">
        <f t="shared" ref="F118:M118" si="9">F115+F116</f>
        <v>0</v>
      </c>
      <c r="G118" s="144">
        <f t="shared" si="9"/>
        <v>0</v>
      </c>
      <c r="H118" s="144">
        <f t="shared" si="9"/>
        <v>0</v>
      </c>
      <c r="I118" s="144">
        <f t="shared" si="9"/>
        <v>0</v>
      </c>
      <c r="J118" s="144">
        <f t="shared" si="9"/>
        <v>0</v>
      </c>
      <c r="K118" s="144">
        <f t="shared" si="9"/>
        <v>0</v>
      </c>
      <c r="L118" s="144">
        <f t="shared" si="9"/>
        <v>0</v>
      </c>
      <c r="M118" s="144">
        <f t="shared" si="9"/>
        <v>0</v>
      </c>
    </row>
    <row r="119" spans="1:13" ht="15.75" x14ac:dyDescent="0.25">
      <c r="A119" s="141" t="s">
        <v>657</v>
      </c>
      <c r="B119" s="1390" t="s">
        <v>691</v>
      </c>
      <c r="C119" s="1390"/>
      <c r="D119" s="1390"/>
      <c r="E119" s="51"/>
      <c r="F119" s="51"/>
      <c r="G119" s="51"/>
      <c r="H119" s="51"/>
      <c r="I119" s="51"/>
      <c r="J119" s="51"/>
      <c r="K119" s="37"/>
      <c r="L119" s="37"/>
      <c r="M119" s="37"/>
    </row>
    <row r="120" spans="1:13" ht="15.75" x14ac:dyDescent="0.25">
      <c r="A120" s="141" t="s">
        <v>660</v>
      </c>
      <c r="B120" s="1390" t="s">
        <v>692</v>
      </c>
      <c r="C120" s="1390"/>
      <c r="D120" s="1390"/>
      <c r="E120" s="51"/>
      <c r="F120" s="51"/>
      <c r="G120" s="51"/>
      <c r="H120" s="51"/>
      <c r="I120" s="51"/>
      <c r="J120" s="51"/>
      <c r="K120" s="37"/>
      <c r="L120" s="37"/>
      <c r="M120" s="37"/>
    </row>
    <row r="121" spans="1:13" ht="15.75" x14ac:dyDescent="0.25">
      <c r="A121" s="141" t="s">
        <v>661</v>
      </c>
      <c r="B121" s="1390" t="s">
        <v>693</v>
      </c>
      <c r="C121" s="1390"/>
      <c r="D121" s="1390"/>
      <c r="E121" s="144">
        <f>E118-E119-E120</f>
        <v>0</v>
      </c>
      <c r="F121" s="144">
        <f t="shared" ref="F121:M121" si="10">F118-F119-F120</f>
        <v>0</v>
      </c>
      <c r="G121" s="144">
        <f t="shared" si="10"/>
        <v>0</v>
      </c>
      <c r="H121" s="144">
        <f t="shared" si="10"/>
        <v>0</v>
      </c>
      <c r="I121" s="144">
        <f t="shared" si="10"/>
        <v>0</v>
      </c>
      <c r="J121" s="144">
        <f t="shared" si="10"/>
        <v>0</v>
      </c>
      <c r="K121" s="144">
        <f t="shared" si="10"/>
        <v>0</v>
      </c>
      <c r="L121" s="144">
        <f t="shared" si="10"/>
        <v>0</v>
      </c>
      <c r="M121" s="144">
        <f t="shared" si="10"/>
        <v>0</v>
      </c>
    </row>
    <row r="122" spans="1:13" ht="15.75" x14ac:dyDescent="0.25">
      <c r="A122" s="141" t="s">
        <v>662</v>
      </c>
      <c r="B122" s="1390" t="s">
        <v>694</v>
      </c>
      <c r="C122" s="1390"/>
      <c r="D122" s="1390"/>
      <c r="E122" s="51"/>
      <c r="F122" s="51"/>
      <c r="G122" s="51"/>
      <c r="H122" s="51"/>
      <c r="I122" s="51"/>
      <c r="J122" s="51"/>
      <c r="K122" s="37"/>
      <c r="L122" s="37"/>
      <c r="M122" s="37"/>
    </row>
    <row r="123" spans="1:13" ht="15.75" x14ac:dyDescent="0.25">
      <c r="A123" s="141" t="s">
        <v>664</v>
      </c>
      <c r="B123" s="1390" t="s">
        <v>695</v>
      </c>
      <c r="C123" s="1390"/>
      <c r="D123" s="1390"/>
      <c r="E123" s="144">
        <f>E121+E122</f>
        <v>0</v>
      </c>
      <c r="F123" s="144">
        <f t="shared" ref="F123:M123" si="11">F121+F122</f>
        <v>0</v>
      </c>
      <c r="G123" s="144">
        <f t="shared" si="11"/>
        <v>0</v>
      </c>
      <c r="H123" s="144">
        <f t="shared" si="11"/>
        <v>0</v>
      </c>
      <c r="I123" s="144">
        <f t="shared" si="11"/>
        <v>0</v>
      </c>
      <c r="J123" s="144">
        <f t="shared" si="11"/>
        <v>0</v>
      </c>
      <c r="K123" s="144">
        <f t="shared" si="11"/>
        <v>0</v>
      </c>
      <c r="L123" s="144">
        <f t="shared" si="11"/>
        <v>0</v>
      </c>
      <c r="M123" s="144">
        <f t="shared" si="11"/>
        <v>0</v>
      </c>
    </row>
    <row r="124" spans="1:13" ht="32.25" customHeight="1" x14ac:dyDescent="0.25">
      <c r="A124" s="141" t="s">
        <v>665</v>
      </c>
      <c r="B124" s="1390" t="s">
        <v>696</v>
      </c>
      <c r="C124" s="1390"/>
      <c r="D124" s="1390"/>
      <c r="E124" s="51"/>
      <c r="F124" s="51"/>
      <c r="G124" s="51"/>
      <c r="H124" s="51"/>
      <c r="I124" s="51"/>
      <c r="J124" s="51"/>
      <c r="K124" s="37"/>
      <c r="L124" s="37"/>
      <c r="M124" s="37"/>
    </row>
    <row r="125" spans="1:13" ht="48" customHeight="1" x14ac:dyDescent="0.25">
      <c r="A125" s="141" t="s">
        <v>667</v>
      </c>
      <c r="B125" s="1390" t="s">
        <v>697</v>
      </c>
      <c r="C125" s="1390"/>
      <c r="D125" s="1390"/>
      <c r="E125" s="51"/>
      <c r="F125" s="51"/>
      <c r="G125" s="51"/>
      <c r="H125" s="51"/>
      <c r="I125" s="51"/>
      <c r="J125" s="51"/>
      <c r="K125" s="37"/>
      <c r="L125" s="37"/>
      <c r="M125" s="37"/>
    </row>
    <row r="126" spans="1:13" ht="34.5" customHeight="1" x14ac:dyDescent="0.25">
      <c r="A126" s="141" t="s">
        <v>668</v>
      </c>
      <c r="B126" s="1390" t="s">
        <v>698</v>
      </c>
      <c r="C126" s="1390"/>
      <c r="D126" s="1390"/>
      <c r="E126" s="144">
        <f t="shared" ref="E126:M126" si="12">IFERROR(E123/E125,0)</f>
        <v>0</v>
      </c>
      <c r="F126" s="144">
        <f t="shared" si="12"/>
        <v>0</v>
      </c>
      <c r="G126" s="144">
        <f t="shared" si="12"/>
        <v>0</v>
      </c>
      <c r="H126" s="144">
        <f t="shared" si="12"/>
        <v>0</v>
      </c>
      <c r="I126" s="144">
        <f t="shared" si="12"/>
        <v>0</v>
      </c>
      <c r="J126" s="144">
        <f t="shared" si="12"/>
        <v>0</v>
      </c>
      <c r="K126" s="144">
        <f t="shared" si="12"/>
        <v>0</v>
      </c>
      <c r="L126" s="144">
        <f t="shared" si="12"/>
        <v>0</v>
      </c>
      <c r="M126" s="144">
        <f t="shared" si="12"/>
        <v>0</v>
      </c>
    </row>
    <row r="127" spans="1:13" ht="34.5" customHeight="1" x14ac:dyDescent="0.25">
      <c r="A127" s="141" t="s">
        <v>670</v>
      </c>
      <c r="B127" s="1390" t="s">
        <v>699</v>
      </c>
      <c r="C127" s="1390"/>
      <c r="D127" s="1390"/>
      <c r="E127" s="51">
        <f t="shared" ref="E127:M127" si="13">IFERROR(E114/E113*100,0)</f>
        <v>0</v>
      </c>
      <c r="F127" s="51">
        <f t="shared" si="13"/>
        <v>0</v>
      </c>
      <c r="G127" s="51">
        <f t="shared" si="13"/>
        <v>0</v>
      </c>
      <c r="H127" s="51">
        <f t="shared" si="13"/>
        <v>0</v>
      </c>
      <c r="I127" s="51">
        <f t="shared" si="13"/>
        <v>0</v>
      </c>
      <c r="J127" s="51">
        <f t="shared" si="13"/>
        <v>0</v>
      </c>
      <c r="K127" s="51">
        <f t="shared" si="13"/>
        <v>0</v>
      </c>
      <c r="L127" s="51">
        <f t="shared" si="13"/>
        <v>0</v>
      </c>
      <c r="M127" s="51">
        <f t="shared" si="13"/>
        <v>0</v>
      </c>
    </row>
    <row r="129" spans="1:13" ht="15.75" x14ac:dyDescent="0.25">
      <c r="A129" s="1391" t="s">
        <v>700</v>
      </c>
      <c r="B129" s="1391"/>
      <c r="C129" s="1391"/>
      <c r="D129" s="1391"/>
      <c r="E129" s="1391"/>
      <c r="F129" s="1391"/>
      <c r="G129" s="1391"/>
      <c r="H129" s="1391"/>
      <c r="I129" s="1391"/>
      <c r="J129" s="1391"/>
      <c r="K129" s="1391"/>
      <c r="L129" s="1391"/>
      <c r="M129" s="1391"/>
    </row>
    <row r="132" spans="1:13" ht="15" customHeight="1" x14ac:dyDescent="0.25">
      <c r="B132" s="1392" t="s">
        <v>701</v>
      </c>
      <c r="C132" s="1393"/>
      <c r="D132" s="1393"/>
      <c r="E132" s="1393"/>
      <c r="F132" s="1393"/>
      <c r="G132" s="1393"/>
      <c r="H132" s="1393"/>
      <c r="I132" s="1393"/>
      <c r="J132" s="1393"/>
      <c r="K132" s="1393"/>
      <c r="L132" s="1393"/>
      <c r="M132" s="1393"/>
    </row>
    <row r="133" spans="1:13" x14ac:dyDescent="0.25">
      <c r="L133" s="36" t="s">
        <v>593</v>
      </c>
    </row>
    <row r="134" spans="1:13" ht="15.75" customHeight="1" x14ac:dyDescent="0.25">
      <c r="A134" s="1394" t="s">
        <v>594</v>
      </c>
      <c r="B134" s="1397" t="s">
        <v>640</v>
      </c>
      <c r="C134" s="1397"/>
      <c r="D134" s="1397"/>
      <c r="E134" s="1398" t="s">
        <v>680</v>
      </c>
      <c r="F134" s="1399"/>
      <c r="G134" s="1399" t="s">
        <v>641</v>
      </c>
      <c r="H134" s="1399"/>
      <c r="I134" s="1399"/>
      <c r="J134" s="1399"/>
      <c r="K134" s="1399"/>
      <c r="L134" s="1399"/>
      <c r="M134" s="1404"/>
    </row>
    <row r="135" spans="1:13" x14ac:dyDescent="0.25">
      <c r="A135" s="1395"/>
      <c r="B135" s="1397"/>
      <c r="C135" s="1397"/>
      <c r="D135" s="1397"/>
      <c r="E135" s="1400"/>
      <c r="F135" s="1401"/>
      <c r="G135" s="1403"/>
      <c r="H135" s="1403"/>
      <c r="I135" s="1403"/>
      <c r="J135" s="1403"/>
      <c r="K135" s="1403"/>
      <c r="L135" s="1403"/>
      <c r="M135" s="1405"/>
    </row>
    <row r="136" spans="1:13" ht="15.75" x14ac:dyDescent="0.25">
      <c r="A136" s="1396"/>
      <c r="B136" s="1397"/>
      <c r="C136" s="1397"/>
      <c r="D136" s="1397"/>
      <c r="E136" s="1402"/>
      <c r="F136" s="1403"/>
      <c r="G136" s="143">
        <v>1</v>
      </c>
      <c r="H136" s="143">
        <v>2</v>
      </c>
      <c r="I136" s="143">
        <v>3</v>
      </c>
      <c r="J136" s="143" t="s">
        <v>597</v>
      </c>
      <c r="K136" s="143" t="s">
        <v>597</v>
      </c>
      <c r="L136" s="143" t="s">
        <v>597</v>
      </c>
      <c r="M136" s="143" t="s">
        <v>598</v>
      </c>
    </row>
    <row r="137" spans="1:13" ht="15.75" x14ac:dyDescent="0.25">
      <c r="A137" s="1385" t="s">
        <v>642</v>
      </c>
      <c r="B137" s="1385"/>
      <c r="C137" s="1385"/>
      <c r="D137" s="1385"/>
      <c r="E137" s="1385"/>
      <c r="F137" s="1385"/>
      <c r="G137" s="1385"/>
      <c r="H137" s="1385"/>
      <c r="I137" s="1385"/>
      <c r="J137" s="1385"/>
      <c r="K137" s="1385"/>
      <c r="L137" s="1385"/>
      <c r="M137" s="1385"/>
    </row>
    <row r="138" spans="1:13" ht="15.75" x14ac:dyDescent="0.25">
      <c r="A138" s="145" t="s">
        <v>600</v>
      </c>
      <c r="B138" s="1385" t="s">
        <v>702</v>
      </c>
      <c r="C138" s="1385"/>
      <c r="D138" s="1385"/>
      <c r="E138" s="51"/>
      <c r="F138" s="51"/>
      <c r="G138" s="51"/>
      <c r="H138" s="51"/>
      <c r="I138" s="51"/>
      <c r="J138" s="51"/>
      <c r="K138" s="37"/>
      <c r="L138" s="37"/>
      <c r="M138" s="37"/>
    </row>
    <row r="139" spans="1:13" ht="15.75" x14ac:dyDescent="0.25">
      <c r="A139" s="145" t="s">
        <v>602</v>
      </c>
      <c r="B139" s="1385" t="s">
        <v>421</v>
      </c>
      <c r="C139" s="1385"/>
      <c r="D139" s="1385"/>
      <c r="E139" s="51"/>
      <c r="F139" s="51"/>
      <c r="G139" s="51"/>
      <c r="H139" s="51"/>
      <c r="I139" s="51"/>
      <c r="J139" s="51"/>
      <c r="K139" s="37"/>
      <c r="L139" s="37"/>
      <c r="M139" s="37"/>
    </row>
    <row r="140" spans="1:13" ht="32.25" customHeight="1" x14ac:dyDescent="0.25">
      <c r="A140" s="145" t="s">
        <v>604</v>
      </c>
      <c r="B140" s="1385" t="s">
        <v>703</v>
      </c>
      <c r="C140" s="1385"/>
      <c r="D140" s="1385"/>
      <c r="E140" s="51"/>
      <c r="F140" s="51"/>
      <c r="G140" s="51"/>
      <c r="H140" s="51"/>
      <c r="I140" s="51"/>
      <c r="J140" s="51"/>
      <c r="K140" s="37"/>
      <c r="L140" s="37"/>
      <c r="M140" s="37"/>
    </row>
    <row r="141" spans="1:13" ht="31.5" customHeight="1" x14ac:dyDescent="0.25">
      <c r="A141" s="145" t="s">
        <v>606</v>
      </c>
      <c r="B141" s="1385" t="s">
        <v>704</v>
      </c>
      <c r="C141" s="1385"/>
      <c r="D141" s="1385"/>
      <c r="E141" s="51"/>
      <c r="F141" s="51"/>
      <c r="G141" s="51"/>
      <c r="H141" s="51"/>
      <c r="I141" s="51"/>
      <c r="J141" s="51"/>
      <c r="K141" s="51"/>
      <c r="L141" s="51"/>
      <c r="M141" s="51"/>
    </row>
    <row r="142" spans="1:13" ht="15.75" x14ac:dyDescent="0.25">
      <c r="A142" s="145" t="s">
        <v>705</v>
      </c>
      <c r="B142" s="1385" t="s">
        <v>706</v>
      </c>
      <c r="C142" s="1385"/>
      <c r="D142" s="1385"/>
      <c r="E142" s="51"/>
      <c r="F142" s="51"/>
      <c r="G142" s="51"/>
      <c r="H142" s="51"/>
      <c r="I142" s="51"/>
      <c r="J142" s="51"/>
      <c r="K142" s="37"/>
      <c r="L142" s="37"/>
      <c r="M142" s="37"/>
    </row>
    <row r="143" spans="1:13" ht="15.75" x14ac:dyDescent="0.25">
      <c r="A143" s="145" t="s">
        <v>707</v>
      </c>
      <c r="B143" s="1385" t="s">
        <v>708</v>
      </c>
      <c r="C143" s="1385"/>
      <c r="D143" s="1385"/>
      <c r="E143" s="51"/>
      <c r="F143" s="51"/>
      <c r="G143" s="51"/>
      <c r="H143" s="51"/>
      <c r="I143" s="51"/>
      <c r="J143" s="51"/>
      <c r="K143" s="51"/>
      <c r="L143" s="51"/>
      <c r="M143" s="51"/>
    </row>
    <row r="144" spans="1:13" ht="15.75" x14ac:dyDescent="0.25">
      <c r="A144" s="145" t="s">
        <v>709</v>
      </c>
      <c r="B144" s="1385" t="s">
        <v>710</v>
      </c>
      <c r="C144" s="1385"/>
      <c r="D144" s="1385"/>
      <c r="E144" s="51"/>
      <c r="F144" s="51"/>
      <c r="G144" s="51"/>
      <c r="H144" s="51"/>
      <c r="I144" s="51"/>
      <c r="J144" s="51"/>
      <c r="K144" s="37"/>
      <c r="L144" s="37"/>
      <c r="M144" s="37"/>
    </row>
    <row r="145" spans="1:13" ht="15.75" x14ac:dyDescent="0.25">
      <c r="A145" s="145" t="s">
        <v>711</v>
      </c>
      <c r="B145" s="1385" t="s">
        <v>712</v>
      </c>
      <c r="C145" s="1385"/>
      <c r="D145" s="1385"/>
      <c r="E145" s="51"/>
      <c r="F145" s="51"/>
      <c r="G145" s="51"/>
      <c r="H145" s="51"/>
      <c r="I145" s="51"/>
      <c r="J145" s="51"/>
      <c r="K145" s="37"/>
      <c r="L145" s="37"/>
      <c r="M145" s="37"/>
    </row>
    <row r="146" spans="1:13" ht="15.75" x14ac:dyDescent="0.25">
      <c r="A146" s="145" t="s">
        <v>713</v>
      </c>
      <c r="B146" s="1385" t="s">
        <v>714</v>
      </c>
      <c r="C146" s="1385"/>
      <c r="D146" s="1385"/>
      <c r="E146" s="51"/>
      <c r="F146" s="51"/>
      <c r="G146" s="51"/>
      <c r="H146" s="51"/>
      <c r="I146" s="51"/>
      <c r="J146" s="51"/>
      <c r="K146" s="37"/>
      <c r="L146" s="37"/>
      <c r="M146" s="37"/>
    </row>
    <row r="147" spans="1:13" ht="15.75" x14ac:dyDescent="0.25">
      <c r="A147" s="145" t="s">
        <v>715</v>
      </c>
      <c r="B147" s="1385" t="s">
        <v>716</v>
      </c>
      <c r="C147" s="1385"/>
      <c r="D147" s="1385"/>
      <c r="E147" s="51"/>
      <c r="F147" s="51"/>
      <c r="G147" s="51"/>
      <c r="H147" s="51"/>
      <c r="I147" s="51"/>
      <c r="J147" s="51"/>
      <c r="K147" s="51"/>
      <c r="L147" s="51"/>
      <c r="M147" s="51"/>
    </row>
    <row r="148" spans="1:13" ht="15.75" x14ac:dyDescent="0.25">
      <c r="A148" s="145" t="s">
        <v>717</v>
      </c>
      <c r="B148" s="1385" t="s">
        <v>718</v>
      </c>
      <c r="C148" s="1385"/>
      <c r="D148" s="1385"/>
      <c r="E148" s="144">
        <f>SUM(E139:E147)</f>
        <v>0</v>
      </c>
      <c r="F148" s="144">
        <f t="shared" ref="F148:M148" si="14">SUM(F139:F147)</f>
        <v>0</v>
      </c>
      <c r="G148" s="144">
        <f t="shared" si="14"/>
        <v>0</v>
      </c>
      <c r="H148" s="144">
        <f t="shared" si="14"/>
        <v>0</v>
      </c>
      <c r="I148" s="144">
        <f t="shared" si="14"/>
        <v>0</v>
      </c>
      <c r="J148" s="144">
        <f t="shared" si="14"/>
        <v>0</v>
      </c>
      <c r="K148" s="144">
        <f t="shared" si="14"/>
        <v>0</v>
      </c>
      <c r="L148" s="144">
        <f t="shared" si="14"/>
        <v>0</v>
      </c>
      <c r="M148" s="144">
        <f t="shared" si="14"/>
        <v>0</v>
      </c>
    </row>
    <row r="149" spans="1:13" ht="15.75" x14ac:dyDescent="0.25">
      <c r="A149" s="145" t="s">
        <v>608</v>
      </c>
      <c r="B149" s="1385" t="s">
        <v>719</v>
      </c>
      <c r="C149" s="1385"/>
      <c r="D149" s="1385"/>
      <c r="E149" s="51"/>
      <c r="F149" s="51"/>
      <c r="G149" s="51"/>
      <c r="H149" s="51"/>
      <c r="I149" s="51"/>
      <c r="J149" s="51"/>
      <c r="K149" s="37"/>
      <c r="L149" s="37"/>
      <c r="M149" s="37"/>
    </row>
    <row r="150" spans="1:13" ht="15.75" x14ac:dyDescent="0.25">
      <c r="A150" s="145" t="s">
        <v>610</v>
      </c>
      <c r="B150" s="1385" t="s">
        <v>720</v>
      </c>
      <c r="C150" s="1385"/>
      <c r="D150" s="1385"/>
      <c r="E150" s="51"/>
      <c r="F150" s="51"/>
      <c r="G150" s="51"/>
      <c r="H150" s="51"/>
      <c r="I150" s="51"/>
      <c r="J150" s="51"/>
      <c r="K150" s="51"/>
      <c r="L150" s="51"/>
      <c r="M150" s="51"/>
    </row>
    <row r="151" spans="1:13" ht="31.5" customHeight="1" x14ac:dyDescent="0.25">
      <c r="A151" s="145" t="s">
        <v>721</v>
      </c>
      <c r="B151" s="1385" t="s">
        <v>613</v>
      </c>
      <c r="C151" s="1385"/>
      <c r="D151" s="1385"/>
      <c r="E151" s="51"/>
      <c r="F151" s="51"/>
      <c r="G151" s="51"/>
      <c r="H151" s="51"/>
      <c r="I151" s="51"/>
      <c r="J151" s="51"/>
      <c r="K151" s="37"/>
      <c r="L151" s="37"/>
      <c r="M151" s="37"/>
    </row>
    <row r="152" spans="1:13" ht="31.5" customHeight="1" x14ac:dyDescent="0.25">
      <c r="A152" s="145" t="s">
        <v>722</v>
      </c>
      <c r="B152" s="1385" t="s">
        <v>723</v>
      </c>
      <c r="C152" s="1385"/>
      <c r="D152" s="1385"/>
      <c r="E152" s="51"/>
      <c r="F152" s="51"/>
      <c r="G152" s="51"/>
      <c r="H152" s="51"/>
      <c r="I152" s="51"/>
      <c r="J152" s="51"/>
      <c r="K152" s="51"/>
      <c r="L152" s="51"/>
      <c r="M152" s="51"/>
    </row>
    <row r="153" spans="1:13" ht="33.75" customHeight="1" x14ac:dyDescent="0.25">
      <c r="A153" s="145" t="s">
        <v>724</v>
      </c>
      <c r="B153" s="1385" t="s">
        <v>725</v>
      </c>
      <c r="C153" s="1385"/>
      <c r="D153" s="1385"/>
      <c r="E153" s="51"/>
      <c r="F153" s="51"/>
      <c r="G153" s="51"/>
      <c r="H153" s="51"/>
      <c r="I153" s="51"/>
      <c r="J153" s="51"/>
      <c r="K153" s="37"/>
      <c r="L153" s="37"/>
      <c r="M153" s="37"/>
    </row>
    <row r="154" spans="1:13" ht="15.75" x14ac:dyDescent="0.25">
      <c r="A154" s="145" t="s">
        <v>726</v>
      </c>
      <c r="B154" s="1385" t="s">
        <v>727</v>
      </c>
      <c r="C154" s="1385"/>
      <c r="D154" s="1385"/>
      <c r="E154" s="51"/>
      <c r="F154" s="51"/>
      <c r="G154" s="51"/>
      <c r="H154" s="51"/>
      <c r="I154" s="51"/>
      <c r="J154" s="51"/>
      <c r="K154" s="37"/>
      <c r="L154" s="37"/>
      <c r="M154" s="37"/>
    </row>
    <row r="155" spans="1:13" ht="31.5" customHeight="1" x14ac:dyDescent="0.25">
      <c r="A155" s="145" t="s">
        <v>728</v>
      </c>
      <c r="B155" s="1385" t="s">
        <v>729</v>
      </c>
      <c r="C155" s="1385"/>
      <c r="D155" s="1385"/>
      <c r="E155" s="51"/>
      <c r="F155" s="51"/>
      <c r="G155" s="51"/>
      <c r="H155" s="51"/>
      <c r="I155" s="51"/>
      <c r="J155" s="51"/>
      <c r="K155" s="51"/>
      <c r="L155" s="51"/>
      <c r="M155" s="51"/>
    </row>
    <row r="156" spans="1:13" ht="31.5" customHeight="1" x14ac:dyDescent="0.25">
      <c r="A156" s="145" t="s">
        <v>730</v>
      </c>
      <c r="B156" s="1385" t="s">
        <v>731</v>
      </c>
      <c r="C156" s="1385"/>
      <c r="D156" s="1385"/>
      <c r="E156" s="51"/>
      <c r="F156" s="51"/>
      <c r="G156" s="51"/>
      <c r="H156" s="51"/>
      <c r="I156" s="51"/>
      <c r="J156" s="51"/>
      <c r="K156" s="51"/>
      <c r="L156" s="51"/>
      <c r="M156" s="51"/>
    </row>
    <row r="157" spans="1:13" ht="15.75" x14ac:dyDescent="0.25">
      <c r="A157" s="145" t="s">
        <v>732</v>
      </c>
      <c r="B157" s="1385" t="s">
        <v>733</v>
      </c>
      <c r="C157" s="1385"/>
      <c r="D157" s="1385"/>
      <c r="E157" s="38"/>
      <c r="F157" s="38"/>
      <c r="G157" s="38"/>
      <c r="H157" s="38"/>
      <c r="I157" s="38"/>
      <c r="J157" s="38"/>
      <c r="K157" s="38"/>
      <c r="L157" s="38"/>
      <c r="M157" s="38"/>
    </row>
    <row r="158" spans="1:13" ht="15.75" x14ac:dyDescent="0.25">
      <c r="A158" s="145" t="s">
        <v>734</v>
      </c>
      <c r="B158" s="1385" t="s">
        <v>692</v>
      </c>
      <c r="C158" s="1385"/>
      <c r="D158" s="1385"/>
      <c r="E158" s="38"/>
      <c r="F158" s="38"/>
      <c r="G158" s="38"/>
      <c r="H158" s="38"/>
      <c r="I158" s="38"/>
      <c r="J158" s="38"/>
      <c r="K158" s="38"/>
      <c r="L158" s="38"/>
      <c r="M158" s="38"/>
    </row>
    <row r="159" spans="1:13" ht="15.75" x14ac:dyDescent="0.25">
      <c r="A159" s="145" t="s">
        <v>735</v>
      </c>
      <c r="B159" s="1385" t="s">
        <v>736</v>
      </c>
      <c r="C159" s="1385"/>
      <c r="D159" s="1385"/>
      <c r="E159" s="38"/>
      <c r="F159" s="38"/>
      <c r="G159" s="38"/>
      <c r="H159" s="38"/>
      <c r="I159" s="38"/>
      <c r="J159" s="38"/>
      <c r="K159" s="38"/>
      <c r="L159" s="38"/>
      <c r="M159" s="38"/>
    </row>
    <row r="160" spans="1:13" ht="15.75" x14ac:dyDescent="0.25">
      <c r="A160" s="145" t="s">
        <v>737</v>
      </c>
      <c r="B160" s="1385" t="s">
        <v>738</v>
      </c>
      <c r="C160" s="1385"/>
      <c r="D160" s="1385"/>
      <c r="E160" s="38"/>
      <c r="F160" s="38"/>
      <c r="G160" s="38"/>
      <c r="H160" s="38"/>
      <c r="I160" s="38"/>
      <c r="J160" s="38"/>
      <c r="K160" s="38"/>
      <c r="L160" s="38"/>
      <c r="M160" s="38"/>
    </row>
    <row r="161" spans="1:13" ht="15.75" x14ac:dyDescent="0.25">
      <c r="A161" s="145" t="s">
        <v>739</v>
      </c>
      <c r="B161" s="1385" t="s">
        <v>740</v>
      </c>
      <c r="C161" s="1385"/>
      <c r="D161" s="1385"/>
      <c r="E161" s="38"/>
      <c r="F161" s="38"/>
      <c r="G161" s="38"/>
      <c r="H161" s="38"/>
      <c r="I161" s="38"/>
      <c r="J161" s="38"/>
      <c r="K161" s="38"/>
      <c r="L161" s="38"/>
      <c r="M161" s="38"/>
    </row>
    <row r="162" spans="1:13" ht="32.25" customHeight="1" x14ac:dyDescent="0.25">
      <c r="A162" s="145" t="s">
        <v>741</v>
      </c>
      <c r="B162" s="1385" t="s">
        <v>742</v>
      </c>
      <c r="C162" s="1385"/>
      <c r="D162" s="1385"/>
      <c r="E162" s="38"/>
      <c r="F162" s="38"/>
      <c r="G162" s="38"/>
      <c r="H162" s="38"/>
      <c r="I162" s="38"/>
      <c r="J162" s="38"/>
      <c r="K162" s="38"/>
      <c r="L162" s="38"/>
      <c r="M162" s="38"/>
    </row>
    <row r="163" spans="1:13" ht="31.5" customHeight="1" x14ac:dyDescent="0.25">
      <c r="A163" s="145" t="s">
        <v>743</v>
      </c>
      <c r="B163" s="1385" t="s">
        <v>744</v>
      </c>
      <c r="C163" s="1385"/>
      <c r="D163" s="1385"/>
      <c r="E163" s="38"/>
      <c r="F163" s="38"/>
      <c r="G163" s="38"/>
      <c r="H163" s="38"/>
      <c r="I163" s="38"/>
      <c r="J163" s="38"/>
      <c r="K163" s="38"/>
      <c r="L163" s="38"/>
      <c r="M163" s="38"/>
    </row>
    <row r="164" spans="1:13" ht="31.5" customHeight="1" x14ac:dyDescent="0.25">
      <c r="A164" s="145" t="s">
        <v>745</v>
      </c>
      <c r="B164" s="1385" t="s">
        <v>746</v>
      </c>
      <c r="C164" s="1385"/>
      <c r="D164" s="1385"/>
      <c r="E164" s="38"/>
      <c r="F164" s="38"/>
      <c r="G164" s="38"/>
      <c r="H164" s="38"/>
      <c r="I164" s="38"/>
      <c r="J164" s="38"/>
      <c r="K164" s="38"/>
      <c r="L164" s="38"/>
      <c r="M164" s="38"/>
    </row>
    <row r="165" spans="1:13" ht="31.5" customHeight="1" x14ac:dyDescent="0.25">
      <c r="A165" s="145" t="s">
        <v>747</v>
      </c>
      <c r="B165" s="1385" t="s">
        <v>748</v>
      </c>
      <c r="C165" s="1385"/>
      <c r="D165" s="1385"/>
      <c r="E165" s="38"/>
      <c r="F165" s="38"/>
      <c r="G165" s="38"/>
      <c r="H165" s="38"/>
      <c r="I165" s="38"/>
      <c r="J165" s="38"/>
      <c r="K165" s="38"/>
      <c r="L165" s="38"/>
      <c r="M165" s="38"/>
    </row>
    <row r="166" spans="1:13" ht="30.75" customHeight="1" x14ac:dyDescent="0.25">
      <c r="A166" s="145" t="s">
        <v>749</v>
      </c>
      <c r="B166" s="1385" t="s">
        <v>750</v>
      </c>
      <c r="C166" s="1385"/>
      <c r="D166" s="1385"/>
      <c r="E166" s="38"/>
      <c r="F166" s="38"/>
      <c r="G166" s="38"/>
      <c r="H166" s="38"/>
      <c r="I166" s="38"/>
      <c r="J166" s="38"/>
      <c r="K166" s="38"/>
      <c r="L166" s="38"/>
      <c r="M166" s="38"/>
    </row>
    <row r="167" spans="1:13" ht="15.75" x14ac:dyDescent="0.25">
      <c r="A167" s="145" t="s">
        <v>751</v>
      </c>
      <c r="B167" s="1385" t="s">
        <v>752</v>
      </c>
      <c r="C167" s="1385"/>
      <c r="D167" s="1385"/>
      <c r="E167" s="38"/>
      <c r="F167" s="38"/>
      <c r="G167" s="38"/>
      <c r="H167" s="38"/>
      <c r="I167" s="38"/>
      <c r="J167" s="38"/>
      <c r="K167" s="38"/>
      <c r="L167" s="38"/>
      <c r="M167" s="38"/>
    </row>
    <row r="168" spans="1:13" ht="30.75" customHeight="1" x14ac:dyDescent="0.25">
      <c r="A168" s="145" t="s">
        <v>753</v>
      </c>
      <c r="B168" s="1385" t="s">
        <v>754</v>
      </c>
      <c r="C168" s="1385"/>
      <c r="D168" s="1385"/>
      <c r="E168" s="38"/>
      <c r="F168" s="38"/>
      <c r="G168" s="38"/>
      <c r="H168" s="38"/>
      <c r="I168" s="38"/>
      <c r="J168" s="38"/>
      <c r="K168" s="38"/>
      <c r="L168" s="38"/>
      <c r="M168" s="38"/>
    </row>
    <row r="169" spans="1:13" ht="15.75" x14ac:dyDescent="0.25">
      <c r="A169" s="145" t="s">
        <v>755</v>
      </c>
      <c r="B169" s="1385" t="s">
        <v>756</v>
      </c>
      <c r="C169" s="1385"/>
      <c r="D169" s="1385"/>
      <c r="E169" s="37">
        <f>SUM(E150:E168)</f>
        <v>0</v>
      </c>
      <c r="F169" s="37">
        <f t="shared" ref="F169:M169" si="15">SUM(F150:F168)</f>
        <v>0</v>
      </c>
      <c r="G169" s="37">
        <f t="shared" si="15"/>
        <v>0</v>
      </c>
      <c r="H169" s="37">
        <f t="shared" si="15"/>
        <v>0</v>
      </c>
      <c r="I169" s="37">
        <f t="shared" si="15"/>
        <v>0</v>
      </c>
      <c r="J169" s="37">
        <f t="shared" si="15"/>
        <v>0</v>
      </c>
      <c r="K169" s="37">
        <f t="shared" si="15"/>
        <v>0</v>
      </c>
      <c r="L169" s="37">
        <f t="shared" si="15"/>
        <v>0</v>
      </c>
      <c r="M169" s="37">
        <f t="shared" si="15"/>
        <v>0</v>
      </c>
    </row>
    <row r="170" spans="1:13" ht="31.5" customHeight="1" x14ac:dyDescent="0.25">
      <c r="A170" s="145" t="s">
        <v>612</v>
      </c>
      <c r="B170" s="1388" t="s">
        <v>1106</v>
      </c>
      <c r="C170" s="1388"/>
      <c r="D170" s="1388"/>
      <c r="E170" s="96">
        <f>E148-E169</f>
        <v>0</v>
      </c>
      <c r="F170" s="96">
        <f t="shared" ref="F170:M170" si="16">F148-F169</f>
        <v>0</v>
      </c>
      <c r="G170" s="96">
        <f t="shared" si="16"/>
        <v>0</v>
      </c>
      <c r="H170" s="96">
        <f t="shared" si="16"/>
        <v>0</v>
      </c>
      <c r="I170" s="96">
        <f t="shared" si="16"/>
        <v>0</v>
      </c>
      <c r="J170" s="96">
        <f t="shared" si="16"/>
        <v>0</v>
      </c>
      <c r="K170" s="96">
        <f t="shared" si="16"/>
        <v>0</v>
      </c>
      <c r="L170" s="96">
        <f t="shared" si="16"/>
        <v>0</v>
      </c>
      <c r="M170" s="96">
        <f t="shared" si="16"/>
        <v>0</v>
      </c>
    </row>
    <row r="171" spans="1:13" ht="31.5" customHeight="1" x14ac:dyDescent="0.25">
      <c r="A171" s="145" t="s">
        <v>614</v>
      </c>
      <c r="B171" s="1385" t="s">
        <v>757</v>
      </c>
      <c r="C171" s="1385"/>
      <c r="D171" s="1385"/>
      <c r="E171" s="38"/>
      <c r="F171" s="38"/>
      <c r="G171" s="38"/>
      <c r="H171" s="38"/>
      <c r="I171" s="38"/>
      <c r="J171" s="38"/>
      <c r="K171" s="38"/>
      <c r="L171" s="38"/>
      <c r="M171" s="38"/>
    </row>
    <row r="173" spans="1:13" ht="45" customHeight="1" x14ac:dyDescent="0.25">
      <c r="A173" s="1389" t="s">
        <v>758</v>
      </c>
      <c r="B173" s="1389"/>
      <c r="C173" s="1389"/>
      <c r="D173" s="1389"/>
      <c r="E173" s="1389"/>
      <c r="F173" s="1389"/>
      <c r="G173" s="1389"/>
      <c r="H173" s="1389"/>
      <c r="I173" s="1389"/>
      <c r="J173" s="1389"/>
      <c r="K173" s="1389"/>
      <c r="L173" s="1389"/>
      <c r="M173" s="1389"/>
    </row>
    <row r="175" spans="1:13" ht="15.75" x14ac:dyDescent="0.25">
      <c r="A175" s="1386" t="s">
        <v>759</v>
      </c>
      <c r="B175" s="1386"/>
    </row>
    <row r="176" spans="1:13" ht="15.75" x14ac:dyDescent="0.25">
      <c r="A176" s="43"/>
    </row>
    <row r="177" spans="1:2" ht="15.75" x14ac:dyDescent="0.25">
      <c r="A177" s="1387" t="s">
        <v>760</v>
      </c>
      <c r="B177" s="1387"/>
    </row>
    <row r="178" spans="1:2" ht="15.75" x14ac:dyDescent="0.25">
      <c r="A178" s="1387" t="s">
        <v>761</v>
      </c>
      <c r="B178" s="1387"/>
    </row>
    <row r="179" spans="1:2" x14ac:dyDescent="0.25">
      <c r="A179" s="44" t="s">
        <v>762</v>
      </c>
    </row>
    <row r="182" spans="1:2" x14ac:dyDescent="0.25">
      <c r="A182" s="45" t="s">
        <v>763</v>
      </c>
    </row>
  </sheetData>
  <sheetProtection password="9B75" sheet="1" formatCells="0" formatColumns="0" formatRows="0" insertColumns="0" deleteColumns="0" deleteRows="0"/>
  <mergeCells count="178">
    <mergeCell ref="B4:M4"/>
    <mergeCell ref="A8:B8"/>
    <mergeCell ref="C8:M8"/>
    <mergeCell ref="A9:M9"/>
    <mergeCell ref="A10:M10"/>
    <mergeCell ref="A25:M25"/>
    <mergeCell ref="A18:M18"/>
    <mergeCell ref="A20:M20"/>
    <mergeCell ref="A28:M28"/>
    <mergeCell ref="A6:L6"/>
    <mergeCell ref="A5:M5"/>
    <mergeCell ref="A14:M14"/>
    <mergeCell ref="A11:B11"/>
    <mergeCell ref="C11:M11"/>
    <mergeCell ref="C12:M12"/>
    <mergeCell ref="A13:M13"/>
    <mergeCell ref="A27:B27"/>
    <mergeCell ref="C27:M27"/>
    <mergeCell ref="A26:M26"/>
    <mergeCell ref="A15:M15"/>
    <mergeCell ref="A19:M19"/>
    <mergeCell ref="A16:B16"/>
    <mergeCell ref="C16:M16"/>
    <mergeCell ref="C17:M17"/>
    <mergeCell ref="A36:M36"/>
    <mergeCell ref="B39:M39"/>
    <mergeCell ref="A29:M29"/>
    <mergeCell ref="A30:B30"/>
    <mergeCell ref="C30:M30"/>
    <mergeCell ref="A21:M21"/>
    <mergeCell ref="A22:B22"/>
    <mergeCell ref="C22:M22"/>
    <mergeCell ref="C23:M23"/>
    <mergeCell ref="A24:M24"/>
    <mergeCell ref="C31:M31"/>
    <mergeCell ref="C32:M32"/>
    <mergeCell ref="A35:M35"/>
    <mergeCell ref="A31:B34"/>
    <mergeCell ref="C33:M33"/>
    <mergeCell ref="C34:M34"/>
    <mergeCell ref="A41:A43"/>
    <mergeCell ref="B41:D43"/>
    <mergeCell ref="E41:L42"/>
    <mergeCell ref="M41:M43"/>
    <mergeCell ref="B46:D46"/>
    <mergeCell ref="B47:D47"/>
    <mergeCell ref="A44:M44"/>
    <mergeCell ref="B45:D45"/>
    <mergeCell ref="K53:K54"/>
    <mergeCell ref="L53:L54"/>
    <mergeCell ref="M53:M54"/>
    <mergeCell ref="B48:D48"/>
    <mergeCell ref="B49:D49"/>
    <mergeCell ref="B50:D50"/>
    <mergeCell ref="B51:D51"/>
    <mergeCell ref="B52:D52"/>
    <mergeCell ref="B57:D57"/>
    <mergeCell ref="B58:D58"/>
    <mergeCell ref="F53:F54"/>
    <mergeCell ref="G53:G54"/>
    <mergeCell ref="H53:H54"/>
    <mergeCell ref="I53:I54"/>
    <mergeCell ref="E53:E54"/>
    <mergeCell ref="A55:M55"/>
    <mergeCell ref="B56:D56"/>
    <mergeCell ref="J53:J54"/>
    <mergeCell ref="A53:A54"/>
    <mergeCell ref="B53:D54"/>
    <mergeCell ref="B59:D59"/>
    <mergeCell ref="B60:D60"/>
    <mergeCell ref="B61:D61"/>
    <mergeCell ref="B62:D62"/>
    <mergeCell ref="B63:D63"/>
    <mergeCell ref="B64:D64"/>
    <mergeCell ref="B65:D65"/>
    <mergeCell ref="A66:M66"/>
    <mergeCell ref="B67:D67"/>
    <mergeCell ref="B71:M71"/>
    <mergeCell ref="A73:A75"/>
    <mergeCell ref="B73:D75"/>
    <mergeCell ref="E73:L74"/>
    <mergeCell ref="M73:M75"/>
    <mergeCell ref="A76:M76"/>
    <mergeCell ref="B77:D77"/>
    <mergeCell ref="B78:D78"/>
    <mergeCell ref="B79:D79"/>
    <mergeCell ref="B80:D80"/>
    <mergeCell ref="B81:D81"/>
    <mergeCell ref="B82:D82"/>
    <mergeCell ref="B83:D83"/>
    <mergeCell ref="B84:D84"/>
    <mergeCell ref="B85:D85"/>
    <mergeCell ref="B86:D86"/>
    <mergeCell ref="B87:D87"/>
    <mergeCell ref="A88:M88"/>
    <mergeCell ref="B89:D89"/>
    <mergeCell ref="B90:D90"/>
    <mergeCell ref="B91:D91"/>
    <mergeCell ref="B92:D92"/>
    <mergeCell ref="B93:D93"/>
    <mergeCell ref="B94:D94"/>
    <mergeCell ref="B95:D95"/>
    <mergeCell ref="B96:D96"/>
    <mergeCell ref="B97:D97"/>
    <mergeCell ref="A98:M98"/>
    <mergeCell ref="B99:D99"/>
    <mergeCell ref="B100:D100"/>
    <mergeCell ref="B101:D101"/>
    <mergeCell ref="B103:M103"/>
    <mergeCell ref="A105:A107"/>
    <mergeCell ref="B105:D107"/>
    <mergeCell ref="G105:M106"/>
    <mergeCell ref="E105:F106"/>
    <mergeCell ref="A108:M108"/>
    <mergeCell ref="B109:D109"/>
    <mergeCell ref="B110:D110"/>
    <mergeCell ref="B111:D111"/>
    <mergeCell ref="B112:D112"/>
    <mergeCell ref="B113:D113"/>
    <mergeCell ref="B114:D114"/>
    <mergeCell ref="B115:D115"/>
    <mergeCell ref="B116:D116"/>
    <mergeCell ref="B117:D117"/>
    <mergeCell ref="B118:D118"/>
    <mergeCell ref="B119:D119"/>
    <mergeCell ref="B120:D120"/>
    <mergeCell ref="B121:D121"/>
    <mergeCell ref="B122:D122"/>
    <mergeCell ref="B123:D123"/>
    <mergeCell ref="B124:D124"/>
    <mergeCell ref="B125:D125"/>
    <mergeCell ref="B126:D126"/>
    <mergeCell ref="B127:D127"/>
    <mergeCell ref="A129:M129"/>
    <mergeCell ref="B132:M132"/>
    <mergeCell ref="A134:A136"/>
    <mergeCell ref="B134:D136"/>
    <mergeCell ref="E134:F136"/>
    <mergeCell ref="G134:M135"/>
    <mergeCell ref="A137:M137"/>
    <mergeCell ref="B138:D138"/>
    <mergeCell ref="B139:D139"/>
    <mergeCell ref="B140:D140"/>
    <mergeCell ref="B141:D141"/>
    <mergeCell ref="B142:D142"/>
    <mergeCell ref="B143:D143"/>
    <mergeCell ref="B144:D144"/>
    <mergeCell ref="B145:D145"/>
    <mergeCell ref="B146:D146"/>
    <mergeCell ref="B147:D147"/>
    <mergeCell ref="B148:D148"/>
    <mergeCell ref="B149:D149"/>
    <mergeCell ref="B150:D150"/>
    <mergeCell ref="B151:D151"/>
    <mergeCell ref="B152:D152"/>
    <mergeCell ref="B153:D153"/>
    <mergeCell ref="B154:D154"/>
    <mergeCell ref="B155:D155"/>
    <mergeCell ref="B156:D156"/>
    <mergeCell ref="B157:D157"/>
    <mergeCell ref="B158:D158"/>
    <mergeCell ref="B159:D159"/>
    <mergeCell ref="B160:D160"/>
    <mergeCell ref="B161:D161"/>
    <mergeCell ref="B162:D162"/>
    <mergeCell ref="B163:D163"/>
    <mergeCell ref="B164:D164"/>
    <mergeCell ref="B165:D165"/>
    <mergeCell ref="B166:D166"/>
    <mergeCell ref="A175:B175"/>
    <mergeCell ref="A177:B177"/>
    <mergeCell ref="A178:B178"/>
    <mergeCell ref="B167:D167"/>
    <mergeCell ref="B168:D168"/>
    <mergeCell ref="B169:D169"/>
    <mergeCell ref="B170:D170"/>
    <mergeCell ref="B171:D171"/>
    <mergeCell ref="A173:M173"/>
  </mergeCells>
  <hyperlinks>
    <hyperlink ref="A179" location="_ftn1" display="_ftn1"/>
    <hyperlink ref="A182" location="_ftnref1" display="_ftnref1"/>
  </hyperlinks>
  <pageMargins left="0.70866141732283472" right="0.70866141732283472" top="0.74803149606299213" bottom="0.74803149606299213" header="0.31496062992125984" footer="0.31496062992125984"/>
  <pageSetup paperSize="9" scale="73" fitToHeight="0" orientation="landscape" r:id="rId1"/>
  <rowBreaks count="3" manualBreakCount="3">
    <brk id="36" max="16383" man="1"/>
    <brk id="102" max="16383" man="1"/>
    <brk id="1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31</vt:i4>
      </vt:variant>
      <vt:variant>
        <vt:lpstr>Именованные диапазоны</vt:lpstr>
      </vt:variant>
      <vt:variant>
        <vt:i4>30</vt:i4>
      </vt:variant>
    </vt:vector>
  </HeadingPairs>
  <TitlesOfParts>
    <vt:vector size="61" baseType="lpstr">
      <vt:lpstr>Ходатайство_нов АО</vt:lpstr>
      <vt:lpstr>Ходатайство_изм АО</vt:lpstr>
      <vt:lpstr>Анкета_ЮЛ</vt:lpstr>
      <vt:lpstr>Согласие_КО_ЮЛ</vt:lpstr>
      <vt:lpstr>Согласие_КО_ учредители ФЛ</vt:lpstr>
      <vt:lpstr>Согласие_МВД</vt:lpstr>
      <vt:lpstr>Прогноз движ.ден.средств</vt:lpstr>
      <vt:lpstr>Свед. о дох. и расх.</vt:lpstr>
      <vt:lpstr>Расчет потока ден.средств</vt:lpstr>
      <vt:lpstr>Расшифр. Кред. портфеля</vt:lpstr>
      <vt:lpstr>Движение ДС,НДО,арест</vt:lpstr>
      <vt:lpstr>Расшиф.отд.статей бух. отч-</vt:lpstr>
      <vt:lpstr>Расш.отд.ст.бух.отч_мониторинг</vt:lpstr>
      <vt:lpstr>Письмо-подтверждение</vt:lpstr>
      <vt:lpstr>128_Вед-ть_сумм_диск_по_факт.</vt:lpstr>
      <vt:lpstr>127_Расчет дисконта</vt:lpstr>
      <vt:lpstr>102_Заключение УСПБ_выдача</vt:lpstr>
      <vt:lpstr>Пр_1.1_а_АФХД_вед.БУ на общ.усл</vt:lpstr>
      <vt:lpstr>Пр_1.1_b_АФХД_вед.БУ на общ.усл</vt:lpstr>
      <vt:lpstr>Пр1.2_не вед.БУ на общ.усл.,ИП </vt:lpstr>
      <vt:lpstr>Пр_2_Кред.портфель</vt:lpstr>
      <vt:lpstr>Пр_3_Прогн.движ ден.ср</vt:lpstr>
      <vt:lpstr>Пр_4 _Взаимосвяз. должники</vt:lpstr>
      <vt:lpstr>Пр 4-1_взаимосв_не_вед.БУ</vt:lpstr>
      <vt:lpstr>Пр_5_закл_анализ БП инв.пр</vt:lpstr>
      <vt:lpstr>Пр_6_СРП</vt:lpstr>
      <vt:lpstr>103 Инф. о взаим.долж. вед.БУ</vt:lpstr>
      <vt:lpstr>103_Инф_о_взаим.долж. не вед.БУ</vt:lpstr>
      <vt:lpstr>108_аналитическая записка</vt:lpstr>
      <vt:lpstr>109_заключение ежекв.мониторинг</vt:lpstr>
      <vt:lpstr>123 Закл.о непредост.БП</vt:lpstr>
      <vt:lpstr>группа</vt:lpstr>
      <vt:lpstr>'102_Заключение УСПБ_выдача'!Заключение_о_целесообразности_осуществления</vt:lpstr>
      <vt:lpstr>Клиенты_малого_и_среднего_бизнеса</vt:lpstr>
      <vt:lpstr>КОУ</vt:lpstr>
      <vt:lpstr>Крупные_корпоративные_клиенты</vt:lpstr>
      <vt:lpstr>'102_Заключение УСПБ_выдача'!Область_печати</vt:lpstr>
      <vt:lpstr>'108_аналитическая записка'!Область_печати</vt:lpstr>
      <vt:lpstr>'109_заключение ежекв.мониторинг'!Область_печати</vt:lpstr>
      <vt:lpstr>Анкета_ЮЛ!Область_печати</vt:lpstr>
      <vt:lpstr>'Движение ДС,НДО,арест'!Область_печати</vt:lpstr>
      <vt:lpstr>'Письмо-подтверждение'!Область_печати</vt:lpstr>
      <vt:lpstr>'Пр_1.1_а_АФХД_вед.БУ на общ.усл'!Область_печати</vt:lpstr>
      <vt:lpstr>Пр_2_Кред.портфель!Область_печати</vt:lpstr>
      <vt:lpstr>'Пр_3_Прогн.движ ден.ср'!Область_печати</vt:lpstr>
      <vt:lpstr>'Пр_5_закл_анализ БП инв.пр'!Область_печати</vt:lpstr>
      <vt:lpstr>'Пр1.2_не вед.БУ на общ.усл.,ИП '!Область_печати</vt:lpstr>
      <vt:lpstr>'Прогноз движ.ден.средств'!Область_печати</vt:lpstr>
      <vt:lpstr>Расш.отд.ст.бух.отч_мониторинг!Область_печати</vt:lpstr>
      <vt:lpstr>'Расшиф.отд.статей бух. отч-'!Область_печати</vt:lpstr>
      <vt:lpstr>'Расшифр. Кред. портфеля'!Область_печати</vt:lpstr>
      <vt:lpstr>'Свед. о дох. и расх.'!Область_печати</vt:lpstr>
      <vt:lpstr>'Согласие_КО_ учредители ФЛ'!Область_печати</vt:lpstr>
      <vt:lpstr>Согласие_КО_ЮЛ!Область_печати</vt:lpstr>
      <vt:lpstr>Согласие_МВД!Область_печати</vt:lpstr>
      <vt:lpstr>'Ходатайство_изм АО'!Область_печати</vt:lpstr>
      <vt:lpstr>'Ходатайство_нов АО'!Область_печати</vt:lpstr>
      <vt:lpstr>'Прогноз движ.ден.средств'!Прогнозный_расчет_движения_денежных_средств</vt:lpstr>
      <vt:lpstr>'Расчет потока ден.средств'!РАСЧЕТ_ПОТОКА_ДЕНЕЖНЫХ_СРЕДСТВ</vt:lpstr>
      <vt:lpstr>рейтинг</vt:lpstr>
      <vt:lpstr>Согласие_КО_ЮЛ!Согласие_кред.отчет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Чернова А.С.</dc:creator>
  <cp:lastModifiedBy>Чернова А.С.</cp:lastModifiedBy>
  <cp:lastPrinted>2020-09-23T11:56:36Z</cp:lastPrinted>
  <dcterms:created xsi:type="dcterms:W3CDTF">2018-04-03T09:09:12Z</dcterms:created>
  <dcterms:modified xsi:type="dcterms:W3CDTF">2022-02-10T15:38:34Z</dcterms:modified>
</cp:coreProperties>
</file>